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34321\Desktop\調査回答中\【東京都市町村課：１月28日〆】公営企業に係る経営比較分析表（令和２年度決算）の分析等について（依頼）\"/>
    </mc:Choice>
  </mc:AlternateContent>
  <workbookProtection workbookAlgorithmName="SHA-512" workbookHashValue="6utbyhy79LjIj6skNUiby4X17QifNIRSuxKPiXbedDVg8Hf0TW697FKKKDu5Er7rjCOr6Z0wJn4wDimj+oOfqg==" workbookSaltValue="hPYkIdItlVfR3KArOMyJz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DI12" i="5"/>
  <c r="DE12" i="5"/>
  <c r="CK12" i="5"/>
  <c r="DR11" i="5"/>
  <c r="CX11" i="5"/>
  <c r="CT11" i="5"/>
  <c r="BB11" i="5"/>
  <c r="EE10" i="5"/>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P6" i="5"/>
  <c r="DQ11" i="5" s="1"/>
  <c r="DO6" i="5"/>
  <c r="DP11" i="5" s="1"/>
  <c r="DN6" i="5"/>
  <c r="DM6" i="5"/>
  <c r="DL6" i="5"/>
  <c r="DH12" i="5" s="1"/>
  <c r="DK6" i="5"/>
  <c r="DG12" i="5" s="1"/>
  <c r="DJ6" i="5"/>
  <c r="DF12" i="5" s="1"/>
  <c r="DI6" i="5"/>
  <c r="DH6" i="5"/>
  <c r="DI11" i="5" s="1"/>
  <c r="DG6" i="5"/>
  <c r="DH11" i="5" s="1"/>
  <c r="DF6" i="5"/>
  <c r="DG11" i="5" s="1"/>
  <c r="DE6" i="5"/>
  <c r="DF11" i="5" s="1"/>
  <c r="DD6" i="5"/>
  <c r="DE11" i="5" s="1"/>
  <c r="DC6" i="5"/>
  <c r="GJ90" i="4" s="1"/>
  <c r="DB6" i="5"/>
  <c r="CX12" i="5" s="1"/>
  <c r="DA6" i="5"/>
  <c r="CW12" i="5" s="1"/>
  <c r="CZ6" i="5"/>
  <c r="CV12" i="5" s="1"/>
  <c r="CY6" i="5"/>
  <c r="OZ56" i="4" s="1"/>
  <c r="CX6" i="5"/>
  <c r="CT12" i="5" s="1"/>
  <c r="CW6" i="5"/>
  <c r="CV6" i="5"/>
  <c r="CW11" i="5" s="1"/>
  <c r="CU6" i="5"/>
  <c r="CV11" i="5" s="1"/>
  <c r="CT6" i="5"/>
  <c r="CU11" i="5" s="1"/>
  <c r="CS6" i="5"/>
  <c r="CR6" i="5"/>
  <c r="CQ6" i="5"/>
  <c r="CM12" i="5" s="1"/>
  <c r="CP6" i="5"/>
  <c r="CL12" i="5" s="1"/>
  <c r="CO6" i="5"/>
  <c r="CN6" i="5"/>
  <c r="CJ12" i="5" s="1"/>
  <c r="CM6" i="5"/>
  <c r="CI12" i="5" s="1"/>
  <c r="CL6" i="5"/>
  <c r="CM11" i="5" s="1"/>
  <c r="CK6" i="5"/>
  <c r="CL11" i="5" s="1"/>
  <c r="CJ6" i="5"/>
  <c r="CK11" i="5" s="1"/>
  <c r="CI6" i="5"/>
  <c r="KF55" i="4" s="1"/>
  <c r="CH6" i="5"/>
  <c r="CI11" i="5" s="1"/>
  <c r="CG6" i="5"/>
  <c r="CF6" i="5"/>
  <c r="CB12" i="5" s="1"/>
  <c r="CE6" i="5"/>
  <c r="GZ56" i="4"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CF55" i="4"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PZ81" i="4"/>
  <c r="OY81" i="4"/>
  <c r="NX81" i="4"/>
  <c r="KO81" i="4"/>
  <c r="JN81" i="4"/>
  <c r="IM81" i="4"/>
  <c r="HL81" i="4"/>
  <c r="GK81" i="4"/>
  <c r="EC81" i="4"/>
  <c r="DB81" i="4"/>
  <c r="AZ81" i="4"/>
  <c r="Y81" i="4"/>
  <c r="RA80" i="4"/>
  <c r="PZ80" i="4"/>
  <c r="OY80" i="4"/>
  <c r="NX80" i="4"/>
  <c r="MW80" i="4"/>
  <c r="JN80" i="4"/>
  <c r="IM80" i="4"/>
  <c r="HL80" i="4"/>
  <c r="EC80" i="4"/>
  <c r="DB80" i="4"/>
  <c r="CA80" i="4"/>
  <c r="AZ80" i="4"/>
  <c r="Y80" i="4"/>
  <c r="RA79" i="4"/>
  <c r="OY79" i="4"/>
  <c r="NX79" i="4"/>
  <c r="MW79" i="4"/>
  <c r="KO79" i="4"/>
  <c r="IM79" i="4"/>
  <c r="HL79" i="4"/>
  <c r="GK79" i="4"/>
  <c r="EC79" i="4"/>
  <c r="CA79" i="4"/>
  <c r="AZ79" i="4"/>
  <c r="Y79" i="4"/>
  <c r="RH56" i="4"/>
  <c r="QN56" i="4"/>
  <c r="PT56" i="4"/>
  <c r="OF56" i="4"/>
  <c r="MN56" i="4"/>
  <c r="LT56" i="4"/>
  <c r="KZ56" i="4"/>
  <c r="KF56" i="4"/>
  <c r="JL56" i="4"/>
  <c r="HT56" i="4"/>
  <c r="GF56" i="4"/>
  <c r="FL56" i="4"/>
  <c r="ER56" i="4"/>
  <c r="CZ56" i="4"/>
  <c r="CF56" i="4"/>
  <c r="BL56" i="4"/>
  <c r="AR56" i="4"/>
  <c r="X56" i="4"/>
  <c r="RH55" i="4"/>
  <c r="QN55" i="4"/>
  <c r="OZ55" i="4"/>
  <c r="OF55" i="4"/>
  <c r="MN55" i="4"/>
  <c r="LT55" i="4"/>
  <c r="KZ55" i="4"/>
  <c r="JL55" i="4"/>
  <c r="GZ55" i="4"/>
  <c r="GF55" i="4"/>
  <c r="FL55" i="4"/>
  <c r="CZ55" i="4"/>
  <c r="BL55" i="4"/>
  <c r="AR55" i="4"/>
  <c r="X55" i="4"/>
  <c r="RH54" i="4"/>
  <c r="QN54" i="4"/>
  <c r="PT54" i="4"/>
  <c r="OZ54" i="4"/>
  <c r="OF54" i="4"/>
  <c r="MN54" i="4"/>
  <c r="KZ54" i="4"/>
  <c r="KF54" i="4"/>
  <c r="JL54" i="4"/>
  <c r="HT54" i="4"/>
  <c r="GF54" i="4"/>
  <c r="FL54" i="4"/>
  <c r="ER54" i="4"/>
  <c r="CZ54" i="4"/>
  <c r="BL54" i="4"/>
  <c r="AR54" i="4"/>
  <c r="X54" i="4"/>
  <c r="RH33" i="4"/>
  <c r="QN33" i="4"/>
  <c r="PT33" i="4"/>
  <c r="OF33" i="4"/>
  <c r="MN33" i="4"/>
  <c r="LT33" i="4"/>
  <c r="KZ33" i="4"/>
  <c r="KF33" i="4"/>
  <c r="JL33" i="4"/>
  <c r="HT33" i="4"/>
  <c r="GF33" i="4"/>
  <c r="FL33" i="4"/>
  <c r="ER33" i="4"/>
  <c r="CZ33" i="4"/>
  <c r="CF33" i="4"/>
  <c r="BL33" i="4"/>
  <c r="AR33" i="4"/>
  <c r="X33" i="4"/>
  <c r="RH32" i="4"/>
  <c r="QN32" i="4"/>
  <c r="OZ32" i="4"/>
  <c r="OF32" i="4"/>
  <c r="MN32" i="4"/>
  <c r="LT32" i="4"/>
  <c r="KZ32" i="4"/>
  <c r="JL32" i="4"/>
  <c r="GZ32" i="4"/>
  <c r="GF32" i="4"/>
  <c r="FL32" i="4"/>
  <c r="CZ32" i="4"/>
  <c r="BL32" i="4"/>
  <c r="AR32" i="4"/>
  <c r="X32" i="4"/>
  <c r="RH31" i="4"/>
  <c r="QN31" i="4"/>
  <c r="PT31" i="4"/>
  <c r="OZ31" i="4"/>
  <c r="OF31" i="4"/>
  <c r="MN31" i="4"/>
  <c r="KZ31" i="4"/>
  <c r="KF31" i="4"/>
  <c r="JL31" i="4"/>
  <c r="HT31" i="4"/>
  <c r="GF31" i="4"/>
  <c r="FL31" i="4"/>
  <c r="ER31" i="4"/>
  <c r="CZ31" i="4"/>
  <c r="BL31" i="4"/>
  <c r="AR31" i="4"/>
  <c r="X31" i="4"/>
  <c r="LZ10" i="4"/>
  <c r="IT10" i="4"/>
  <c r="FN10" i="4"/>
  <c r="CH10" i="4"/>
  <c r="B10" i="4"/>
  <c r="PF8" i="4"/>
  <c r="LZ8" i="4"/>
  <c r="IT8" i="4"/>
  <c r="FN8" i="4"/>
  <c r="CH8" i="4"/>
  <c r="B8" i="4"/>
  <c r="B5" i="4"/>
  <c r="CF32" i="4" l="1"/>
  <c r="CF54" i="4"/>
  <c r="LT31" i="4"/>
  <c r="ER32" i="4"/>
  <c r="HT32" i="4"/>
  <c r="PT32" i="4"/>
  <c r="LT54" i="4"/>
  <c r="ER55" i="4"/>
  <c r="HT55" i="4"/>
  <c r="PT55" i="4"/>
  <c r="PZ79" i="4"/>
  <c r="V10" i="5"/>
  <c r="AF10" i="5"/>
  <c r="AJ10" i="5"/>
  <c r="AT10" i="5"/>
  <c r="BD10" i="5"/>
  <c r="BN10" i="5"/>
  <c r="BX10" i="5"/>
  <c r="CB10" i="5"/>
  <c r="CL10" i="5"/>
  <c r="CV10" i="5"/>
  <c r="DF10" i="5"/>
  <c r="DP10" i="5"/>
  <c r="DT10" i="5"/>
  <c r="ED10" i="5"/>
  <c r="BE10" i="5"/>
  <c r="CW10" i="5"/>
  <c r="AR11" i="5"/>
  <c r="BP11" i="5"/>
  <c r="CJ11" i="5"/>
  <c r="AI12" i="5"/>
  <c r="BC12" i="5"/>
  <c r="CA12" i="5"/>
  <c r="CU12" i="5"/>
  <c r="CF31" i="4"/>
  <c r="DB79" i="4"/>
  <c r="X10" i="5"/>
  <c r="AH10" i="5"/>
  <c r="AR10" i="5"/>
  <c r="BB10" i="5"/>
  <c r="BF10" i="5"/>
  <c r="BP10" i="5"/>
  <c r="BZ10" i="5"/>
  <c r="CJ10" i="5"/>
  <c r="CT10" i="5"/>
  <c r="CX10" i="5"/>
  <c r="DH10" i="5"/>
  <c r="DR10" i="5"/>
  <c r="EB10" i="5"/>
  <c r="GZ31" i="4"/>
  <c r="GZ54" i="4"/>
  <c r="JN79" i="4"/>
  <c r="GK80" i="4"/>
  <c r="KO80" i="4"/>
  <c r="CA81" i="4"/>
  <c r="MW81" i="4"/>
  <c r="RA81" i="4"/>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<sst xmlns="http://schemas.openxmlformats.org/spreadsheetml/2006/main" count="262" uniqueCount="106">
  <si>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</si>
  <si>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</si>
  <si>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</si>
  <si>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</si>
  <si>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</si>
  <si>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</si>
  <si>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</si>
  <si>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</si>
  <si>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</si>
  <si>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</si>
  <si>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</si>
  <si>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</si>
  <si>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</si>
  <si>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</si>
  <si>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</si>
  <si>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</si>
  <si>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</si>
  <si>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</si>
  <si>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</si>
  <si>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</si>
  <si>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</si>
  <si>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</si>
  <si>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</si>
  <si>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</si>
  <si>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</si>
  <si>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</si>
  <si>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</si>
  <si>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</si>
  <si>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</si>
  <si>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</si>
  <si>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</si>
  <si>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</si>
  <si>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</si>
  <si>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</si>
  <si>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</si>
  <si>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</si>
  <si>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</si>
  <si>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</si>
  <si>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</si>
  <si>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</si>
  <si>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</si>
  <si>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</si>
  <si>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</si>
  <si>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</si>
  <si>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</si>
  <si>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</si>
  <si>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</si>
  <si>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</si>
  <si>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</si>
  <si>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</si>
  <si>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</si>
  <si>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</si>
  <si>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</si>
  <si>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</si>
  <si>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</si>
  <si>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</si>
  <si>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</si>
  <si>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</si>
  <si>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</si>
  <si>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</si>
  <si>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</si>
  <si>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</si>
  <si>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</si>
  <si>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</si>
  <si>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</si>
  <si>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</si>
  <si>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</si>
  <si>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</si>
  <si>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</si>
  <si>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</si>
  <si>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</si>
  <si>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</si>
  <si>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</si>
  <si>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</si>
  <si>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</si>
  <si>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</si>
  <si>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</si>
  <si>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</si>
  <si>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</si>
  <si>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</si>
  <si>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</si>
  <si>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</si>
  <si>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</si>
  <si>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</si>
  <si>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</si>
  <si>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</si>
  <si>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</si>
  <si>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138240</t>
  </si>
  <si>
    <t>46</t>
  </si>
  <si>
    <t>02</t>
  </si>
  <si>
    <t>0</t>
  </si>
  <si>
    <t>000</t>
  </si>
  <si>
    <t>東京都　青梅・羽村地区工業用水道企業団</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</si>
  <si>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</si>
  <si>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</si>
  <si>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</si>
  <si>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</si>
  <si>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</si>
  <si>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</si>
  <si>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</si>
  <si>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</si>
  <si>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</si>
  <si>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</si>
  <si>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経常収益は、料金収入がメインであり、令和２年度末時点で14社に供給しており、給水収益は前年度と同程度で推移しているが、依然として厳しい状況になっています。
　収益的支出においては、電気・動力設備に係る費用負担や企業債利子の負担額が大きく、収益的支出のほとんどが固定費であるため、支出の圧縮は非常に困難な体質であります。
　これにより①経常収支比率が100%以下になり赤字経営となっており、②累積欠損金比率にも影響を及ぼしています。
　なお、短期的な債務に対する支払能力を示す③流動比率は、令和２年度は約1,200%となっており、短期的な支払能力は確保しているものと考えます。
　④企業債残高対給水収益比率は、新規起債をしていないため、類似団体よりも低く抑えられており、企業債が財政に与えている影響は少ないといえます。
　⑤料金回収率及び⑥給水原価は、①経常収支比率と同様に固定費の割合が高いため、類似団体と比較すると料金回収率は低く、給水原価は同程度で推移しています。
　支出を抑制するため経費の見直しを行うとともに、⑦施設利用率及び⑧契約率から見受けられるが、供給能力に余裕があることから、新規利用事業所の獲得に努めるとともに、工業用水道料金の見直しについて、具体的に検討していく必要があります。</t>
    <rPh sb="1" eb="3">
      <t>ケイジョウ</t>
    </rPh>
    <rPh sb="3" eb="5">
      <t>シュウエキ</t>
    </rPh>
    <rPh sb="7" eb="9">
      <t>リョウキン</t>
    </rPh>
    <rPh sb="9" eb="11">
      <t>シュウニュウ</t>
    </rPh>
    <rPh sb="19" eb="21">
      <t>レイワ</t>
    </rPh>
    <rPh sb="22" eb="24">
      <t>ネンド</t>
    </rPh>
    <rPh sb="24" eb="25">
      <t>マツ</t>
    </rPh>
    <rPh sb="25" eb="27">
      <t>ジテン</t>
    </rPh>
    <rPh sb="30" eb="31">
      <t>シャ</t>
    </rPh>
    <rPh sb="32" eb="34">
      <t>キョウキュウ</t>
    </rPh>
    <rPh sb="39" eb="41">
      <t>キュウスイ</t>
    </rPh>
    <rPh sb="41" eb="43">
      <t>シュウエキ</t>
    </rPh>
    <rPh sb="44" eb="47">
      <t>ゼンネンド</t>
    </rPh>
    <rPh sb="48" eb="51">
      <t>ドウテイド</t>
    </rPh>
    <rPh sb="52" eb="54">
      <t>スイイ</t>
    </rPh>
    <rPh sb="60" eb="62">
      <t>イゼン</t>
    </rPh>
    <rPh sb="65" eb="66">
      <t>キビ</t>
    </rPh>
    <rPh sb="68" eb="70">
      <t>ジョウキョウ</t>
    </rPh>
    <rPh sb="80" eb="83">
      <t>シュウエキテキ</t>
    </rPh>
    <rPh sb="83" eb="85">
      <t>シシュツ</t>
    </rPh>
    <rPh sb="91" eb="93">
      <t>デンキ</t>
    </rPh>
    <rPh sb="94" eb="96">
      <t>ドウリョク</t>
    </rPh>
    <rPh sb="96" eb="98">
      <t>セツビ</t>
    </rPh>
    <rPh sb="99" eb="100">
      <t>カカ</t>
    </rPh>
    <rPh sb="101" eb="103">
      <t>ヒヨウ</t>
    </rPh>
    <rPh sb="103" eb="105">
      <t>フタン</t>
    </rPh>
    <rPh sb="106" eb="108">
      <t>キギョウ</t>
    </rPh>
    <rPh sb="108" eb="109">
      <t>サイ</t>
    </rPh>
    <rPh sb="109" eb="111">
      <t>リシ</t>
    </rPh>
    <rPh sb="112" eb="114">
      <t>フタン</t>
    </rPh>
    <rPh sb="114" eb="115">
      <t>ガク</t>
    </rPh>
    <rPh sb="116" eb="117">
      <t>オオ</t>
    </rPh>
    <rPh sb="120" eb="123">
      <t>シュウエキテキ</t>
    </rPh>
    <rPh sb="123" eb="125">
      <t>シシュツ</t>
    </rPh>
    <rPh sb="131" eb="134">
      <t>コテイヒ</t>
    </rPh>
    <rPh sb="140" eb="142">
      <t>シシュツ</t>
    </rPh>
    <rPh sb="143" eb="145">
      <t>アッシュク</t>
    </rPh>
    <rPh sb="146" eb="148">
      <t>ヒジョウ</t>
    </rPh>
    <rPh sb="149" eb="151">
      <t>コンナン</t>
    </rPh>
    <rPh sb="152" eb="154">
      <t>タイシツ</t>
    </rPh>
    <rPh sb="168" eb="170">
      <t>ケイジョウ</t>
    </rPh>
    <rPh sb="170" eb="172">
      <t>シュウシ</t>
    </rPh>
    <rPh sb="172" eb="174">
      <t>ヒリツ</t>
    </rPh>
    <rPh sb="179" eb="181">
      <t>イカ</t>
    </rPh>
    <rPh sb="184" eb="186">
      <t>アカジ</t>
    </rPh>
    <rPh sb="186" eb="188">
      <t>ケイエイ</t>
    </rPh>
    <rPh sb="196" eb="198">
      <t>ルイセキ</t>
    </rPh>
    <rPh sb="198" eb="200">
      <t>ケッソン</t>
    </rPh>
    <rPh sb="200" eb="201">
      <t>キン</t>
    </rPh>
    <rPh sb="201" eb="203">
      <t>ヒリツ</t>
    </rPh>
    <rPh sb="205" eb="207">
      <t>エイキョウ</t>
    </rPh>
    <rPh sb="208" eb="209">
      <t>オヨ</t>
    </rPh>
    <rPh sb="221" eb="224">
      <t>タンキテキ</t>
    </rPh>
    <rPh sb="225" eb="227">
      <t>サイム</t>
    </rPh>
    <rPh sb="228" eb="229">
      <t>タイ</t>
    </rPh>
    <rPh sb="231" eb="233">
      <t>シハラ</t>
    </rPh>
    <rPh sb="233" eb="235">
      <t>ノウリョク</t>
    </rPh>
    <rPh sb="236" eb="237">
      <t>シメ</t>
    </rPh>
    <rPh sb="239" eb="241">
      <t>リュウドウ</t>
    </rPh>
    <rPh sb="241" eb="243">
      <t>ヒリツ</t>
    </rPh>
    <rPh sb="245" eb="247">
      <t>レイワ</t>
    </rPh>
    <rPh sb="248" eb="250">
      <t>ネンド</t>
    </rPh>
    <rPh sb="251" eb="252">
      <t>ヤク</t>
    </rPh>
    <rPh sb="265" eb="268">
      <t>タンキテキ</t>
    </rPh>
    <rPh sb="269" eb="271">
      <t>シハラ</t>
    </rPh>
    <rPh sb="271" eb="273">
      <t>ノウリョク</t>
    </rPh>
    <rPh sb="274" eb="276">
      <t>カクホ</t>
    </rPh>
    <rPh sb="283" eb="284">
      <t>カンガ</t>
    </rPh>
    <rPh sb="291" eb="293">
      <t>キギョウ</t>
    </rPh>
    <rPh sb="293" eb="294">
      <t>サイ</t>
    </rPh>
    <rPh sb="294" eb="296">
      <t>ザンダカ</t>
    </rPh>
    <rPh sb="296" eb="297">
      <t>タイ</t>
    </rPh>
    <rPh sb="297" eb="299">
      <t>キュウスイ</t>
    </rPh>
    <rPh sb="299" eb="301">
      <t>シュウエキ</t>
    </rPh>
    <rPh sb="301" eb="303">
      <t>ヒリツ</t>
    </rPh>
    <rPh sb="305" eb="307">
      <t>シンキ</t>
    </rPh>
    <rPh sb="307" eb="309">
      <t>キサイ</t>
    </rPh>
    <rPh sb="318" eb="320">
      <t>ルイジ</t>
    </rPh>
    <rPh sb="320" eb="322">
      <t>ダンタイ</t>
    </rPh>
    <rPh sb="325" eb="326">
      <t>ヒク</t>
    </rPh>
    <rPh sb="327" eb="328">
      <t>オサ</t>
    </rPh>
    <rPh sb="335" eb="337">
      <t>キギョウ</t>
    </rPh>
    <rPh sb="337" eb="338">
      <t>サイ</t>
    </rPh>
    <rPh sb="339" eb="341">
      <t>ザイセイ</t>
    </rPh>
    <rPh sb="342" eb="343">
      <t>アタ</t>
    </rPh>
    <rPh sb="347" eb="349">
      <t>エイキョウ</t>
    </rPh>
    <rPh sb="350" eb="351">
      <t>スク</t>
    </rPh>
    <rPh sb="362" eb="364">
      <t>リョウキン</t>
    </rPh>
    <rPh sb="364" eb="366">
      <t>カイシュウ</t>
    </rPh>
    <rPh sb="366" eb="367">
      <t>リツ</t>
    </rPh>
    <rPh sb="367" eb="368">
      <t>オヨ</t>
    </rPh>
    <rPh sb="370" eb="372">
      <t>キュウスイ</t>
    </rPh>
    <rPh sb="372" eb="374">
      <t>ゲンカ</t>
    </rPh>
    <rPh sb="377" eb="379">
      <t>ケイジョウ</t>
    </rPh>
    <rPh sb="379" eb="381">
      <t>シュウシ</t>
    </rPh>
    <rPh sb="381" eb="383">
      <t>ヒリツ</t>
    </rPh>
    <rPh sb="384" eb="386">
      <t>ドウヨウ</t>
    </rPh>
    <rPh sb="387" eb="390">
      <t>コテイヒ</t>
    </rPh>
    <rPh sb="391" eb="393">
      <t>ワリアイ</t>
    </rPh>
    <rPh sb="394" eb="395">
      <t>タカ</t>
    </rPh>
    <rPh sb="399" eb="401">
      <t>ルイジ</t>
    </rPh>
    <rPh sb="401" eb="403">
      <t>ダンタイ</t>
    </rPh>
    <rPh sb="404" eb="406">
      <t>ヒカク</t>
    </rPh>
    <rPh sb="409" eb="411">
      <t>リョウキン</t>
    </rPh>
    <rPh sb="411" eb="413">
      <t>カイシュウ</t>
    </rPh>
    <rPh sb="413" eb="414">
      <t>リツ</t>
    </rPh>
    <rPh sb="415" eb="416">
      <t>ヒク</t>
    </rPh>
    <rPh sb="418" eb="420">
      <t>キュウスイ</t>
    </rPh>
    <rPh sb="420" eb="422">
      <t>ゲンカ</t>
    </rPh>
    <rPh sb="423" eb="426">
      <t>ドウテイド</t>
    </rPh>
    <rPh sb="427" eb="429">
      <t>スイイ</t>
    </rPh>
    <rPh sb="437" eb="439">
      <t>シシュツ</t>
    </rPh>
    <rPh sb="440" eb="442">
      <t>ヨクセイ</t>
    </rPh>
    <rPh sb="446" eb="448">
      <t>ケイヒ</t>
    </rPh>
    <rPh sb="449" eb="451">
      <t>ミナオ</t>
    </rPh>
    <rPh sb="453" eb="454">
      <t>オコナ</t>
    </rPh>
    <rPh sb="461" eb="463">
      <t>シセツ</t>
    </rPh>
    <rPh sb="463" eb="465">
      <t>リヨウ</t>
    </rPh>
    <rPh sb="465" eb="466">
      <t>リツ</t>
    </rPh>
    <rPh sb="466" eb="467">
      <t>オヨ</t>
    </rPh>
    <rPh sb="469" eb="472">
      <t>ケイヤクリツ</t>
    </rPh>
    <rPh sb="474" eb="476">
      <t>ミウ</t>
    </rPh>
    <rPh sb="482" eb="484">
      <t>キョウキュウ</t>
    </rPh>
    <rPh sb="484" eb="486">
      <t>ノウリョク</t>
    </rPh>
    <rPh sb="487" eb="489">
      <t>ヨユウ</t>
    </rPh>
    <rPh sb="497" eb="499">
      <t>シンキ</t>
    </rPh>
    <rPh sb="499" eb="501">
      <t>リヨウ</t>
    </rPh>
    <rPh sb="501" eb="504">
      <t>ジギョウショ</t>
    </rPh>
    <rPh sb="505" eb="507">
      <t>カクトク</t>
    </rPh>
    <rPh sb="508" eb="509">
      <t>ツト</t>
    </rPh>
    <rPh sb="516" eb="519">
      <t>コウギョウヨウ</t>
    </rPh>
    <rPh sb="519" eb="521">
      <t>スイドウ</t>
    </rPh>
    <rPh sb="521" eb="523">
      <t>リョウキン</t>
    </rPh>
    <rPh sb="524" eb="526">
      <t>ミナオ</t>
    </rPh>
    <rPh sb="532" eb="535">
      <t>グタイテキ</t>
    </rPh>
    <rPh sb="536" eb="538">
      <t>ケントウ</t>
    </rPh>
    <rPh sb="542" eb="544">
      <t>ヒツヨウ</t>
    </rPh>
    <phoneticPr fontId="5"/>
  </si>
  <si>
    <t>　①有形固定資産減価償却率の指標が70%を超えており、徐々に老朽化した施設等が増えている状況であります。
　②管路経年化率も60%を超え管路についても老朽化が進んでいる状況であります。
　③管路更新率のとおり、この５年間においては、管路更新工事を実施しておりません。
　これは、１．経営の健全性・効率性と関連しますが、累積欠損金が増加し、経常利益がマイナスの状況であり、自己資金残高が厳しくなっていることから、建設投資への資金が不足していることが一つの要因です。
　老朽化した施設等の更新は、今後の経営を見据え、企業債の返済状況を加味し、計画的に更新していきます。</t>
    <rPh sb="2" eb="4">
      <t>ユウケイ</t>
    </rPh>
    <rPh sb="4" eb="6">
      <t>コテイ</t>
    </rPh>
    <rPh sb="6" eb="8">
      <t>シサン</t>
    </rPh>
    <rPh sb="8" eb="10">
      <t>ゲンカ</t>
    </rPh>
    <rPh sb="10" eb="12">
      <t>ショウキャク</t>
    </rPh>
    <rPh sb="12" eb="13">
      <t>リツ</t>
    </rPh>
    <rPh sb="14" eb="16">
      <t>シヒョウ</t>
    </rPh>
    <rPh sb="21" eb="22">
      <t>コ</t>
    </rPh>
    <rPh sb="27" eb="29">
      <t>ジョジョ</t>
    </rPh>
    <rPh sb="30" eb="33">
      <t>ロウキュウカ</t>
    </rPh>
    <rPh sb="35" eb="37">
      <t>シセツ</t>
    </rPh>
    <rPh sb="37" eb="38">
      <t>トウ</t>
    </rPh>
    <rPh sb="39" eb="40">
      <t>フ</t>
    </rPh>
    <rPh sb="44" eb="46">
      <t>ジョウキョウ</t>
    </rPh>
    <rPh sb="55" eb="57">
      <t>カンロ</t>
    </rPh>
    <rPh sb="57" eb="60">
      <t>ケイネンカ</t>
    </rPh>
    <rPh sb="60" eb="61">
      <t>リツ</t>
    </rPh>
    <rPh sb="66" eb="67">
      <t>コ</t>
    </rPh>
    <rPh sb="68" eb="70">
      <t>カンロ</t>
    </rPh>
    <rPh sb="75" eb="78">
      <t>ロウキュウカ</t>
    </rPh>
    <rPh sb="79" eb="80">
      <t>スス</t>
    </rPh>
    <rPh sb="84" eb="86">
      <t>ジョウキョウ</t>
    </rPh>
    <rPh sb="95" eb="97">
      <t>カンロ</t>
    </rPh>
    <rPh sb="97" eb="99">
      <t>コウシン</t>
    </rPh>
    <rPh sb="99" eb="100">
      <t>リツ</t>
    </rPh>
    <rPh sb="108" eb="110">
      <t>ネンカン</t>
    </rPh>
    <rPh sb="116" eb="118">
      <t>カンロ</t>
    </rPh>
    <rPh sb="118" eb="120">
      <t>コウシン</t>
    </rPh>
    <rPh sb="120" eb="122">
      <t>コウジ</t>
    </rPh>
    <rPh sb="123" eb="125">
      <t>ジッシ</t>
    </rPh>
    <rPh sb="141" eb="143">
      <t>ケイエイ</t>
    </rPh>
    <rPh sb="152" eb="154">
      <t>カンレン</t>
    </rPh>
    <rPh sb="159" eb="161">
      <t>ルイセキ</t>
    </rPh>
    <rPh sb="161" eb="163">
      <t>ケッソン</t>
    </rPh>
    <rPh sb="163" eb="164">
      <t>キン</t>
    </rPh>
    <rPh sb="165" eb="167">
      <t>ゾウカ</t>
    </rPh>
    <rPh sb="169" eb="171">
      <t>ケイジョウ</t>
    </rPh>
    <rPh sb="171" eb="173">
      <t>リエキ</t>
    </rPh>
    <rPh sb="179" eb="181">
      <t>ジョウキョウ</t>
    </rPh>
    <rPh sb="185" eb="187">
      <t>ジコ</t>
    </rPh>
    <rPh sb="187" eb="189">
      <t>シキン</t>
    </rPh>
    <rPh sb="189" eb="191">
      <t>ザンダカ</t>
    </rPh>
    <rPh sb="192" eb="193">
      <t>キビ</t>
    </rPh>
    <rPh sb="205" eb="207">
      <t>ケンセツ</t>
    </rPh>
    <rPh sb="207" eb="209">
      <t>トウシ</t>
    </rPh>
    <rPh sb="211" eb="213">
      <t>シキン</t>
    </rPh>
    <rPh sb="214" eb="216">
      <t>フソク</t>
    </rPh>
    <rPh sb="223" eb="224">
      <t>ヒト</t>
    </rPh>
    <rPh sb="226" eb="228">
      <t>ヨウイン</t>
    </rPh>
    <rPh sb="233" eb="236">
      <t>ロウキュウカ</t>
    </rPh>
    <rPh sb="238" eb="240">
      <t>シセツ</t>
    </rPh>
    <rPh sb="240" eb="241">
      <t>トウ</t>
    </rPh>
    <rPh sb="242" eb="244">
      <t>コウシン</t>
    </rPh>
    <rPh sb="246" eb="248">
      <t>コンゴ</t>
    </rPh>
    <rPh sb="249" eb="251">
      <t>ケイエイ</t>
    </rPh>
    <rPh sb="252" eb="254">
      <t>ミス</t>
    </rPh>
    <rPh sb="256" eb="258">
      <t>キギョウ</t>
    </rPh>
    <rPh sb="258" eb="259">
      <t>サイ</t>
    </rPh>
    <rPh sb="260" eb="262">
      <t>ヘンサイ</t>
    </rPh>
    <rPh sb="262" eb="264">
      <t>ジョウキョウ</t>
    </rPh>
    <rPh sb="265" eb="267">
      <t>カミ</t>
    </rPh>
    <rPh sb="269" eb="272">
      <t>ケイカクテキ</t>
    </rPh>
    <rPh sb="273" eb="275">
      <t>コウシン</t>
    </rPh>
    <phoneticPr fontId="5"/>
  </si>
  <si>
    <t>　工業用水道事業を取り巻く状況が大きく変わり、当企業団を取り巻く経営環境が益々厳しくなる中で、計画的に施設や管路の更新整備を進め、健全性を維持していくためには、経営状況について的確に現状を把握したうえで、徹底した経営の効率化や施設管理の見直しに取り組む必要があります。
　そのため、将来にわたって安定的に事業を継続していくために、中長期的な経営の基本計画として、「青梅、羽村地区工業用水道企業団工業用水道事業経営戦略」を令和２年度に策定しており、独立採算性の原則により、引き続き自主財源による事業運営を持続するため、さらなる経営効率化を図り財源確保に努め、安定的、持続的な工業用水道事業の運営を図ります。</t>
    <rPh sb="1" eb="4">
      <t>コウギョウヨウ</t>
    </rPh>
    <rPh sb="4" eb="6">
      <t>スイドウ</t>
    </rPh>
    <rPh sb="6" eb="8">
      <t>ジギョウ</t>
    </rPh>
    <rPh sb="9" eb="10">
      <t>ト</t>
    </rPh>
    <rPh sb="11" eb="12">
      <t>マ</t>
    </rPh>
    <rPh sb="13" eb="15">
      <t>ジョウキョウ</t>
    </rPh>
    <rPh sb="16" eb="17">
      <t>オオ</t>
    </rPh>
    <rPh sb="19" eb="20">
      <t>カ</t>
    </rPh>
    <rPh sb="23" eb="24">
      <t>トウ</t>
    </rPh>
    <rPh sb="24" eb="26">
      <t>キギョウ</t>
    </rPh>
    <rPh sb="26" eb="27">
      <t>ダン</t>
    </rPh>
    <rPh sb="28" eb="29">
      <t>ト</t>
    </rPh>
    <rPh sb="30" eb="31">
      <t>マ</t>
    </rPh>
    <rPh sb="32" eb="34">
      <t>ケイエイ</t>
    </rPh>
    <rPh sb="34" eb="36">
      <t>カンキョウ</t>
    </rPh>
    <rPh sb="37" eb="39">
      <t>マスマス</t>
    </rPh>
    <rPh sb="39" eb="40">
      <t>キビ</t>
    </rPh>
    <rPh sb="44" eb="45">
      <t>ナカ</t>
    </rPh>
    <rPh sb="47" eb="50">
      <t>ケイカクテキ</t>
    </rPh>
    <rPh sb="51" eb="53">
      <t>シセツ</t>
    </rPh>
    <rPh sb="54" eb="56">
      <t>カンロ</t>
    </rPh>
    <rPh sb="57" eb="59">
      <t>コウシン</t>
    </rPh>
    <rPh sb="59" eb="61">
      <t>セイビ</t>
    </rPh>
    <rPh sb="62" eb="63">
      <t>スス</t>
    </rPh>
    <rPh sb="65" eb="68">
      <t>ケンゼンセイ</t>
    </rPh>
    <rPh sb="69" eb="71">
      <t>イジ</t>
    </rPh>
    <rPh sb="80" eb="82">
      <t>ケイエイ</t>
    </rPh>
    <rPh sb="82" eb="84">
      <t>ジョウキョウ</t>
    </rPh>
    <rPh sb="88" eb="90">
      <t>テキカク</t>
    </rPh>
    <rPh sb="91" eb="93">
      <t>ゲンジョウ</t>
    </rPh>
    <rPh sb="94" eb="96">
      <t>ハアク</t>
    </rPh>
    <rPh sb="102" eb="104">
      <t>テッテイ</t>
    </rPh>
    <rPh sb="106" eb="108">
      <t>ケイエイ</t>
    </rPh>
    <rPh sb="109" eb="112">
      <t>コウリツカ</t>
    </rPh>
    <rPh sb="113" eb="115">
      <t>シセツ</t>
    </rPh>
    <rPh sb="115" eb="117">
      <t>カンリ</t>
    </rPh>
    <rPh sb="118" eb="120">
      <t>ミナオ</t>
    </rPh>
    <rPh sb="122" eb="123">
      <t>ト</t>
    </rPh>
    <rPh sb="124" eb="125">
      <t>ク</t>
    </rPh>
    <rPh sb="126" eb="128">
      <t>ヒツヨウ</t>
    </rPh>
    <rPh sb="141" eb="143">
      <t>ショウライ</t>
    </rPh>
    <rPh sb="148" eb="151">
      <t>アンテイテキ</t>
    </rPh>
    <rPh sb="152" eb="154">
      <t>ジギョウ</t>
    </rPh>
    <rPh sb="155" eb="157">
      <t>ケイゾク</t>
    </rPh>
    <rPh sb="165" eb="169">
      <t>チュウチョウキテキ</t>
    </rPh>
    <rPh sb="170" eb="172">
      <t>ケイエイ</t>
    </rPh>
    <rPh sb="173" eb="175">
      <t>キホン</t>
    </rPh>
    <rPh sb="175" eb="177">
      <t>ケイカク</t>
    </rPh>
    <rPh sb="182" eb="184">
      <t>オウメ</t>
    </rPh>
    <rPh sb="185" eb="187">
      <t>ハムラ</t>
    </rPh>
    <rPh sb="187" eb="189">
      <t>チク</t>
    </rPh>
    <rPh sb="189" eb="192">
      <t>コウギョウヨウ</t>
    </rPh>
    <rPh sb="192" eb="194">
      <t>スイドウ</t>
    </rPh>
    <rPh sb="194" eb="196">
      <t>キギョウ</t>
    </rPh>
    <rPh sb="196" eb="197">
      <t>ダン</t>
    </rPh>
    <rPh sb="197" eb="200">
      <t>コウギョウヨウ</t>
    </rPh>
    <rPh sb="200" eb="202">
      <t>スイドウ</t>
    </rPh>
    <rPh sb="206" eb="208">
      <t>センリャク</t>
    </rPh>
    <rPh sb="210" eb="212">
      <t>レイワ</t>
    </rPh>
    <rPh sb="213" eb="215">
      <t>ネンド</t>
    </rPh>
    <rPh sb="216" eb="218">
      <t>サクテイ</t>
    </rPh>
    <rPh sb="223" eb="225">
      <t>ドクリツ</t>
    </rPh>
    <rPh sb="225" eb="228">
      <t>サイサンセイ</t>
    </rPh>
    <rPh sb="229" eb="231">
      <t>ゲンソク</t>
    </rPh>
    <rPh sb="235" eb="236">
      <t>ヒ</t>
    </rPh>
    <rPh sb="237" eb="238">
      <t>ツヅ</t>
    </rPh>
    <rPh sb="239" eb="241">
      <t>ジシュ</t>
    </rPh>
    <rPh sb="241" eb="243">
      <t>ザイゲン</t>
    </rPh>
    <rPh sb="246" eb="248">
      <t>ジギョウ</t>
    </rPh>
    <rPh sb="248" eb="250">
      <t>ウンエイ</t>
    </rPh>
    <rPh sb="251" eb="253">
      <t>ジゾク</t>
    </rPh>
    <rPh sb="262" eb="264">
      <t>ケイエイ</t>
    </rPh>
    <rPh sb="264" eb="267">
      <t>コウリツカ</t>
    </rPh>
    <rPh sb="268" eb="269">
      <t>ハカ</t>
    </rPh>
    <rPh sb="270" eb="272">
      <t>ザイゲン</t>
    </rPh>
    <rPh sb="272" eb="274">
      <t>カクホ</t>
    </rPh>
    <rPh sb="275" eb="276">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</si>
</sst>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70.569999999999993</c:v>
                </c:pt>
                <c:pt idx="1">
                  <c:v>72.22</c:v>
                </c:pt>
                <c:pt idx="2">
                  <c:v>73.25</c:v>
                </c:pt>
                <c:pt idx="3">
                  <c:v>74.760000000000005</c:v>
                </c:pt>
                <c:pt idx="4">
                  <c:v>76.2</c:v>
                </c:pt>
              </c:numCache>
            </c:numRef>
          </c:val>
          <c:extLst>
            <c:ext xmlns:c16="http://schemas.microsoft.com/office/drawing/2014/chart" uri="{C3380CC4-5D6E-409C-BE32-E72D297353CC}">
              <c16:uniqueId val="{00000000-CD0A-4ABA-BD93-971ED49CF8E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51.15</c:v>
                </c:pt>
                <c:pt idx="1">
                  <c:v>52.15</c:v>
                </c:pt>
                <c:pt idx="2">
                  <c:v>52.21</c:v>
                </c:pt>
                <c:pt idx="3">
                  <c:v>54.51</c:v>
                </c:pt>
                <c:pt idx="4">
                  <c:v>55.38</c:v>
                </c:pt>
              </c:numCache>
            </c:numRef>
          </c:val>
          <c:smooth val="0"/>
          <c:extLst>
            <c:ext xmlns:c16="http://schemas.microsoft.com/office/drawing/2014/chart" uri="{C3380CC4-5D6E-409C-BE32-E72D297353CC}">
              <c16:uniqueId val="{00000001-CD0A-4ABA-BD93-971ED49CF8E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73.400000000000006</c:v>
                </c:pt>
                <c:pt idx="1">
                  <c:v>85.54</c:v>
                </c:pt>
                <c:pt idx="2">
                  <c:v>109.32</c:v>
                </c:pt>
                <c:pt idx="3">
                  <c:v>121.06</c:v>
                </c:pt>
                <c:pt idx="4">
                  <c:v>128.29</c:v>
                </c:pt>
              </c:numCache>
            </c:numRef>
          </c:val>
          <c:extLst>
            <c:ext xmlns:c16="http://schemas.microsoft.com/office/drawing/2014/chart" uri="{C3380CC4-5D6E-409C-BE32-E72D297353CC}">
              <c16:uniqueId val="{00000000-F56B-42B9-8A11-AE461A4E1F2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83.56</c:v>
                </c:pt>
                <c:pt idx="1">
                  <c:v>82.78</c:v>
                </c:pt>
                <c:pt idx="2">
                  <c:v>79.27</c:v>
                </c:pt>
                <c:pt idx="3">
                  <c:v>75.56</c:v>
                </c:pt>
                <c:pt idx="4">
                  <c:v>68.38</c:v>
                </c:pt>
              </c:numCache>
            </c:numRef>
          </c:val>
          <c:smooth val="0"/>
          <c:extLst>
            <c:ext xmlns:c16="http://schemas.microsoft.com/office/drawing/2014/chart" uri="{C3380CC4-5D6E-409C-BE32-E72D297353CC}">
              <c16:uniqueId val="{00000001-F56B-42B9-8A11-AE461A4E1F2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75.22</c:v>
                </c:pt>
                <c:pt idx="1">
                  <c:v>91.4</c:v>
                </c:pt>
                <c:pt idx="2">
                  <c:v>89.64</c:v>
                </c:pt>
                <c:pt idx="3">
                  <c:v>91.37</c:v>
                </c:pt>
                <c:pt idx="4">
                  <c:v>97.51</c:v>
                </c:pt>
              </c:numCache>
            </c:numRef>
          </c:val>
          <c:extLst>
            <c:ext xmlns:c16="http://schemas.microsoft.com/office/drawing/2014/chart" uri="{C3380CC4-5D6E-409C-BE32-E72D297353CC}">
              <c16:uniqueId val="{00000000-BACC-40CB-82FE-B510CC68898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109.99</c:v>
                </c:pt>
                <c:pt idx="1">
                  <c:v>109.1</c:v>
                </c:pt>
                <c:pt idx="2">
                  <c:v>108.18</c:v>
                </c:pt>
                <c:pt idx="3">
                  <c:v>114.99</c:v>
                </c:pt>
                <c:pt idx="4">
                  <c:v>110.04</c:v>
                </c:pt>
              </c:numCache>
            </c:numRef>
          </c:val>
          <c:smooth val="0"/>
          <c:extLst>
            <c:ext xmlns:c16="http://schemas.microsoft.com/office/drawing/2014/chart" uri="{C3380CC4-5D6E-409C-BE32-E72D297353CC}">
              <c16:uniqueId val="{00000001-BACC-40CB-82FE-B510CC68898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39.22</c:v>
                </c:pt>
                <c:pt idx="1">
                  <c:v>44.32</c:v>
                </c:pt>
                <c:pt idx="2">
                  <c:v>45.64</c:v>
                </c:pt>
                <c:pt idx="3">
                  <c:v>53.7</c:v>
                </c:pt>
                <c:pt idx="4">
                  <c:v>61.52</c:v>
                </c:pt>
              </c:numCache>
            </c:numRef>
          </c:val>
          <c:extLst>
            <c:ext xmlns:c16="http://schemas.microsoft.com/office/drawing/2014/chart" uri="{C3380CC4-5D6E-409C-BE32-E72D297353CC}">
              <c16:uniqueId val="{00000000-080D-405B-A2D9-DAE1659D013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20.8</c:v>
                </c:pt>
                <c:pt idx="1">
                  <c:v>29.43</c:v>
                </c:pt>
                <c:pt idx="2">
                  <c:v>32.03</c:v>
                </c:pt>
                <c:pt idx="3">
                  <c:v>36.58</c:v>
                </c:pt>
                <c:pt idx="4">
                  <c:v>40.880000000000003</c:v>
                </c:pt>
              </c:numCache>
            </c:numRef>
          </c:val>
          <c:smooth val="0"/>
          <c:extLst>
            <c:ext xmlns:c16="http://schemas.microsoft.com/office/drawing/2014/chart" uri="{C3380CC4-5D6E-409C-BE32-E72D297353CC}">
              <c16:uniqueId val="{00000001-080D-405B-A2D9-DAE1659D013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9C-4F51-9FAF-94320562C8E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0.11</c:v>
                </c:pt>
                <c:pt idx="1">
                  <c:v>0.11</c:v>
                </c:pt>
                <c:pt idx="2">
                  <c:v>0.11</c:v>
                </c:pt>
                <c:pt idx="3">
                  <c:v>0.36</c:v>
                </c:pt>
                <c:pt idx="4">
                  <c:v>0.12</c:v>
                </c:pt>
              </c:numCache>
            </c:numRef>
          </c:val>
          <c:smooth val="0"/>
          <c:extLst>
            <c:ext xmlns:c16="http://schemas.microsoft.com/office/drawing/2014/chart" uri="{C3380CC4-5D6E-409C-BE32-E72D297353CC}">
              <c16:uniqueId val="{00000001-F69C-4F51-9FAF-94320562C8E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790.8</c:v>
                </c:pt>
                <c:pt idx="1">
                  <c:v>725.81</c:v>
                </c:pt>
                <c:pt idx="2">
                  <c:v>618.1</c:v>
                </c:pt>
                <c:pt idx="3">
                  <c:v>648.75</c:v>
                </c:pt>
                <c:pt idx="4">
                  <c:v>1194.72</c:v>
                </c:pt>
              </c:numCache>
            </c:numRef>
          </c:val>
          <c:extLst>
            <c:ext xmlns:c16="http://schemas.microsoft.com/office/drawing/2014/chart" uri="{C3380CC4-5D6E-409C-BE32-E72D297353CC}">
              <c16:uniqueId val="{00000000-73D5-4320-9412-87FE25272B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688.41</c:v>
                </c:pt>
                <c:pt idx="1">
                  <c:v>649.91999999999996</c:v>
                </c:pt>
                <c:pt idx="2">
                  <c:v>680.22</c:v>
                </c:pt>
                <c:pt idx="3">
                  <c:v>786.06</c:v>
                </c:pt>
                <c:pt idx="4">
                  <c:v>771.18</c:v>
                </c:pt>
              </c:numCache>
            </c:numRef>
          </c:val>
          <c:smooth val="0"/>
          <c:extLst>
            <c:ext xmlns:c16="http://schemas.microsoft.com/office/drawing/2014/chart" uri="{C3380CC4-5D6E-409C-BE32-E72D297353CC}">
              <c16:uniqueId val="{00000001-73D5-4320-9412-87FE25272BD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312.22000000000003</c:v>
                </c:pt>
                <c:pt idx="1">
                  <c:v>260.38</c:v>
                </c:pt>
                <c:pt idx="2">
                  <c:v>214.3</c:v>
                </c:pt>
                <c:pt idx="3">
                  <c:v>142.56</c:v>
                </c:pt>
                <c:pt idx="4">
                  <c:v>84.68</c:v>
                </c:pt>
              </c:numCache>
            </c:numRef>
          </c:val>
          <c:extLst>
            <c:ext xmlns:c16="http://schemas.microsoft.com/office/drawing/2014/chart" uri="{C3380CC4-5D6E-409C-BE32-E72D297353CC}">
              <c16:uniqueId val="{00000000-9D83-4460-951A-878DAFA791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505.25</c:v>
                </c:pt>
                <c:pt idx="1">
                  <c:v>531.53</c:v>
                </c:pt>
                <c:pt idx="2">
                  <c:v>504.73</c:v>
                </c:pt>
                <c:pt idx="3">
                  <c:v>450.91</c:v>
                </c:pt>
                <c:pt idx="4">
                  <c:v>444.01</c:v>
                </c:pt>
              </c:numCache>
            </c:numRef>
          </c:val>
          <c:smooth val="0"/>
          <c:extLst>
            <c:ext xmlns:c16="http://schemas.microsoft.com/office/drawing/2014/chart" uri="{C3380CC4-5D6E-409C-BE32-E72D297353CC}">
              <c16:uniqueId val="{00000001-9D83-4460-951A-878DAFA7916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73.14</c:v>
                </c:pt>
                <c:pt idx="1">
                  <c:v>90.55</c:v>
                </c:pt>
                <c:pt idx="2">
                  <c:v>85.5</c:v>
                </c:pt>
                <c:pt idx="3">
                  <c:v>88.16</c:v>
                </c:pt>
                <c:pt idx="4">
                  <c:v>93.38</c:v>
                </c:pt>
              </c:numCache>
            </c:numRef>
          </c:val>
          <c:extLst>
            <c:ext xmlns:c16="http://schemas.microsoft.com/office/drawing/2014/chart" uri="{C3380CC4-5D6E-409C-BE32-E72D297353CC}">
              <c16:uniqueId val="{00000000-0AA4-4028-84DB-24DB7C7623A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93.58</c:v>
                </c:pt>
                <c:pt idx="1">
                  <c:v>93.31</c:v>
                </c:pt>
                <c:pt idx="2">
                  <c:v>92.2</c:v>
                </c:pt>
                <c:pt idx="3">
                  <c:v>103.39</c:v>
                </c:pt>
                <c:pt idx="4">
                  <c:v>96.49</c:v>
                </c:pt>
              </c:numCache>
            </c:numRef>
          </c:val>
          <c:smooth val="0"/>
          <c:extLst>
            <c:ext xmlns:c16="http://schemas.microsoft.com/office/drawing/2014/chart" uri="{C3380CC4-5D6E-409C-BE32-E72D297353CC}">
              <c16:uniqueId val="{00000001-0AA4-4028-84DB-24DB7C7623A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41.13</c:v>
                </c:pt>
                <c:pt idx="1">
                  <c:v>33.229999999999997</c:v>
                </c:pt>
                <c:pt idx="2">
                  <c:v>35.15</c:v>
                </c:pt>
                <c:pt idx="3">
                  <c:v>34.19</c:v>
                </c:pt>
                <c:pt idx="4">
                  <c:v>32.24</c:v>
                </c:pt>
              </c:numCache>
            </c:numRef>
          </c:val>
          <c:extLst>
            <c:ext xmlns:c16="http://schemas.microsoft.com/office/drawing/2014/chart" uri="{C3380CC4-5D6E-409C-BE32-E72D297353CC}">
              <c16:uniqueId val="{00000000-4378-4756-8456-9E58949642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33.79</c:v>
                </c:pt>
                <c:pt idx="1">
                  <c:v>33.81</c:v>
                </c:pt>
                <c:pt idx="2">
                  <c:v>34.33</c:v>
                </c:pt>
                <c:pt idx="3">
                  <c:v>30.96</c:v>
                </c:pt>
                <c:pt idx="4">
                  <c:v>33.229999999999997</c:v>
                </c:pt>
              </c:numCache>
            </c:numRef>
          </c:val>
          <c:smooth val="0"/>
          <c:extLst>
            <c:ext xmlns:c16="http://schemas.microsoft.com/office/drawing/2014/chart" uri="{C3380CC4-5D6E-409C-BE32-E72D297353CC}">
              <c16:uniqueId val="{00000001-4378-4756-8456-9E58949642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13.48</c:v>
                </c:pt>
                <c:pt idx="1">
                  <c:v>11.73</c:v>
                </c:pt>
                <c:pt idx="2">
                  <c:v>11.16</c:v>
                </c:pt>
                <c:pt idx="3">
                  <c:v>11.6</c:v>
                </c:pt>
                <c:pt idx="4">
                  <c:v>11.44</c:v>
                </c:pt>
              </c:numCache>
            </c:numRef>
          </c:val>
          <c:extLst>
            <c:ext xmlns:c16="http://schemas.microsoft.com/office/drawing/2014/chart" uri="{C3380CC4-5D6E-409C-BE32-E72D297353CC}">
              <c16:uniqueId val="{00000000-B499-499B-BDBC-E3D40EB3D0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43.12</c:v>
                </c:pt>
                <c:pt idx="1">
                  <c:v>43.85</c:v>
                </c:pt>
                <c:pt idx="2">
                  <c:v>44.05</c:v>
                </c:pt>
                <c:pt idx="3">
                  <c:v>45.51</c:v>
                </c:pt>
                <c:pt idx="4">
                  <c:v>44.67</c:v>
                </c:pt>
              </c:numCache>
            </c:numRef>
          </c:val>
          <c:smooth val="0"/>
          <c:extLst>
            <c:ext xmlns:c16="http://schemas.microsoft.com/office/drawing/2014/chart" uri="{C3380CC4-5D6E-409C-BE32-E72D297353CC}">
              <c16:uniqueId val="{00000001-B499-499B-BDBC-E3D40EB3D09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20.34</c:v>
                </c:pt>
                <c:pt idx="1">
                  <c:v>19.82</c:v>
                </c:pt>
                <c:pt idx="2">
                  <c:v>18.420000000000002</c:v>
                </c:pt>
                <c:pt idx="3">
                  <c:v>18.600000000000001</c:v>
                </c:pt>
                <c:pt idx="4">
                  <c:v>18.53</c:v>
                </c:pt>
              </c:numCache>
            </c:numRef>
          </c:val>
          <c:extLst>
            <c:ext xmlns:c16="http://schemas.microsoft.com/office/drawing/2014/chart" uri="{C3380CC4-5D6E-409C-BE32-E72D297353CC}">
              <c16:uniqueId val="{00000000-55C9-45AA-89D2-B32E65AC7FA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61.62</c:v>
                </c:pt>
                <c:pt idx="1">
                  <c:v>61.64</c:v>
                </c:pt>
                <c:pt idx="2">
                  <c:v>61.85</c:v>
                </c:pt>
                <c:pt idx="3">
                  <c:v>64.14</c:v>
                </c:pt>
                <c:pt idx="4">
                  <c:v>63.89</c:v>
                </c:pt>
              </c:numCache>
            </c:numRef>
          </c:val>
          <c:smooth val="0"/>
          <c:extLst>
            <c:ext xmlns:c16="http://schemas.microsoft.com/office/drawing/2014/chart" uri="{C3380CC4-5D6E-409C-BE32-E72D297353CC}">
              <c16:uniqueId val="{00000001-55C9-45AA-89D2-B32E65AC7FA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NG1" zoomScaleNormal="100" workbookViewId="0">
      <selection activeCell="SC10" sqref="SC10"/>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
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
データ!H7</f>
        <v>
東京都　青梅・羽村地区工業用水道企業団</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
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
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
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
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
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
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
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
8</v>
      </c>
      <c r="SN7" s="7"/>
      <c r="SO7" s="7"/>
      <c r="SP7" s="7"/>
      <c r="SQ7" s="7"/>
      <c r="SR7" s="7"/>
      <c r="SS7" s="7"/>
      <c r="ST7" s="7"/>
      <c r="SU7" s="7"/>
      <c r="SV7" s="7"/>
      <c r="SW7" s="7"/>
      <c r="SX7" s="7"/>
      <c r="SY7" s="7"/>
      <c r="SZ7" s="8"/>
    </row>
    <row r="8" spans="1:521" ht="18.75" customHeight="1" x14ac:dyDescent="0.15">
      <c r="A8" s="9"/>
      <c r="B8" s="82" t="str">
        <f>
データ!I7</f>
        <v>
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
データ!J7</f>
        <v>
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
データ!K7</f>
        <v>
20000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
データ!L7</f>
        <v>
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
データ!M7</f>
        <v>
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
データ!N7</f>
        <v>
2288</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
9</v>
      </c>
      <c r="SN8" s="88"/>
      <c r="SO8" s="10" t="s">
        <v>
10</v>
      </c>
      <c r="SP8" s="11"/>
      <c r="SQ8" s="11"/>
      <c r="SR8" s="11"/>
      <c r="SS8" s="11"/>
      <c r="ST8" s="11"/>
      <c r="SU8" s="11"/>
      <c r="SV8" s="11"/>
      <c r="SW8" s="11"/>
      <c r="SX8" s="11"/>
      <c r="SY8" s="11"/>
      <c r="SZ8" s="12"/>
    </row>
    <row r="9" spans="1:521" ht="18.75" customHeight="1" x14ac:dyDescent="0.15">
      <c r="A9" s="9"/>
      <c r="B9" s="66" t="s">
        <v>
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
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
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
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
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
16</v>
      </c>
      <c r="SN9" s="90"/>
      <c r="SO9" s="15" t="s">
        <v>
17</v>
      </c>
      <c r="SP9" s="16"/>
      <c r="SQ9" s="16"/>
      <c r="SR9" s="16"/>
      <c r="SS9" s="16"/>
      <c r="ST9" s="16"/>
      <c r="SU9" s="16"/>
      <c r="SV9" s="16"/>
      <c r="SW9" s="16"/>
      <c r="SX9" s="16"/>
      <c r="SY9" s="16"/>
      <c r="SZ9" s="17"/>
    </row>
    <row r="10" spans="1:521" ht="18.75" customHeight="1" x14ac:dyDescent="0.15">
      <c r="A10" s="9"/>
      <c r="B10" s="76" t="str">
        <f>
データ!O7</f>
        <v>
-</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
データ!P7</f>
        <v>
89.8</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
データ!Q7</f>
        <v>
14</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
データ!R7</f>
        <v>
3705</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
データ!S7</f>
        <v>
自治体職員</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
18</v>
      </c>
      <c r="SN10" s="86"/>
      <c r="SO10" s="20" t="s">
        <v>
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
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
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
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
103</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
データ!$B$10</f>
        <v>
H28</v>
      </c>
      <c r="Y31" s="92"/>
      <c r="Z31" s="92"/>
      <c r="AA31" s="92"/>
      <c r="AB31" s="92"/>
      <c r="AC31" s="92"/>
      <c r="AD31" s="92"/>
      <c r="AE31" s="92"/>
      <c r="AF31" s="92"/>
      <c r="AG31" s="92"/>
      <c r="AH31" s="92"/>
      <c r="AI31" s="92"/>
      <c r="AJ31" s="92"/>
      <c r="AK31" s="92"/>
      <c r="AL31" s="92"/>
      <c r="AM31" s="92"/>
      <c r="AN31" s="92"/>
      <c r="AO31" s="92"/>
      <c r="AP31" s="92"/>
      <c r="AQ31" s="93"/>
      <c r="AR31" s="91" t="str">
        <f>
データ!$C$10</f>
        <v>
H29</v>
      </c>
      <c r="AS31" s="92"/>
      <c r="AT31" s="92"/>
      <c r="AU31" s="92"/>
      <c r="AV31" s="92"/>
      <c r="AW31" s="92"/>
      <c r="AX31" s="92"/>
      <c r="AY31" s="92"/>
      <c r="AZ31" s="92"/>
      <c r="BA31" s="92"/>
      <c r="BB31" s="92"/>
      <c r="BC31" s="92"/>
      <c r="BD31" s="92"/>
      <c r="BE31" s="92"/>
      <c r="BF31" s="92"/>
      <c r="BG31" s="92"/>
      <c r="BH31" s="92"/>
      <c r="BI31" s="92"/>
      <c r="BJ31" s="92"/>
      <c r="BK31" s="93"/>
      <c r="BL31" s="91" t="str">
        <f>
データ!$D$10</f>
        <v>
H30</v>
      </c>
      <c r="BM31" s="92"/>
      <c r="BN31" s="92"/>
      <c r="BO31" s="92"/>
      <c r="BP31" s="92"/>
      <c r="BQ31" s="92"/>
      <c r="BR31" s="92"/>
      <c r="BS31" s="92"/>
      <c r="BT31" s="92"/>
      <c r="BU31" s="92"/>
      <c r="BV31" s="92"/>
      <c r="BW31" s="92"/>
      <c r="BX31" s="92"/>
      <c r="BY31" s="92"/>
      <c r="BZ31" s="92"/>
      <c r="CA31" s="92"/>
      <c r="CB31" s="92"/>
      <c r="CC31" s="92"/>
      <c r="CD31" s="92"/>
      <c r="CE31" s="93"/>
      <c r="CF31" s="91" t="str">
        <f>
データ!$E$10</f>
        <v>
R01</v>
      </c>
      <c r="CG31" s="92"/>
      <c r="CH31" s="92"/>
      <c r="CI31" s="92"/>
      <c r="CJ31" s="92"/>
      <c r="CK31" s="92"/>
      <c r="CL31" s="92"/>
      <c r="CM31" s="92"/>
      <c r="CN31" s="92"/>
      <c r="CO31" s="92"/>
      <c r="CP31" s="92"/>
      <c r="CQ31" s="92"/>
      <c r="CR31" s="92"/>
      <c r="CS31" s="92"/>
      <c r="CT31" s="92"/>
      <c r="CU31" s="92"/>
      <c r="CV31" s="92"/>
      <c r="CW31" s="92"/>
      <c r="CX31" s="92"/>
      <c r="CY31" s="93"/>
      <c r="CZ31" s="91" t="str">
        <f>
データ!$F$10</f>
        <v>
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
データ!$B$10</f>
        <v>
H28</v>
      </c>
      <c r="ES31" s="92"/>
      <c r="ET31" s="92"/>
      <c r="EU31" s="92"/>
      <c r="EV31" s="92"/>
      <c r="EW31" s="92"/>
      <c r="EX31" s="92"/>
      <c r="EY31" s="92"/>
      <c r="EZ31" s="92"/>
      <c r="FA31" s="92"/>
      <c r="FB31" s="92"/>
      <c r="FC31" s="92"/>
      <c r="FD31" s="92"/>
      <c r="FE31" s="92"/>
      <c r="FF31" s="92"/>
      <c r="FG31" s="92"/>
      <c r="FH31" s="92"/>
      <c r="FI31" s="92"/>
      <c r="FJ31" s="92"/>
      <c r="FK31" s="93"/>
      <c r="FL31" s="91" t="str">
        <f>
データ!$C$10</f>
        <v>
H29</v>
      </c>
      <c r="FM31" s="92"/>
      <c r="FN31" s="92"/>
      <c r="FO31" s="92"/>
      <c r="FP31" s="92"/>
      <c r="FQ31" s="92"/>
      <c r="FR31" s="92"/>
      <c r="FS31" s="92"/>
      <c r="FT31" s="92"/>
      <c r="FU31" s="92"/>
      <c r="FV31" s="92"/>
      <c r="FW31" s="92"/>
      <c r="FX31" s="92"/>
      <c r="FY31" s="92"/>
      <c r="FZ31" s="92"/>
      <c r="GA31" s="92"/>
      <c r="GB31" s="92"/>
      <c r="GC31" s="92"/>
      <c r="GD31" s="92"/>
      <c r="GE31" s="93"/>
      <c r="GF31" s="91" t="str">
        <f>
データ!$D$10</f>
        <v>
H30</v>
      </c>
      <c r="GG31" s="92"/>
      <c r="GH31" s="92"/>
      <c r="GI31" s="92"/>
      <c r="GJ31" s="92"/>
      <c r="GK31" s="92"/>
      <c r="GL31" s="92"/>
      <c r="GM31" s="92"/>
      <c r="GN31" s="92"/>
      <c r="GO31" s="92"/>
      <c r="GP31" s="92"/>
      <c r="GQ31" s="92"/>
      <c r="GR31" s="92"/>
      <c r="GS31" s="92"/>
      <c r="GT31" s="92"/>
      <c r="GU31" s="92"/>
      <c r="GV31" s="92"/>
      <c r="GW31" s="92"/>
      <c r="GX31" s="92"/>
      <c r="GY31" s="93"/>
      <c r="GZ31" s="91" t="str">
        <f>
データ!$E$10</f>
        <v>
R01</v>
      </c>
      <c r="HA31" s="92"/>
      <c r="HB31" s="92"/>
      <c r="HC31" s="92"/>
      <c r="HD31" s="92"/>
      <c r="HE31" s="92"/>
      <c r="HF31" s="92"/>
      <c r="HG31" s="92"/>
      <c r="HH31" s="92"/>
      <c r="HI31" s="92"/>
      <c r="HJ31" s="92"/>
      <c r="HK31" s="92"/>
      <c r="HL31" s="92"/>
      <c r="HM31" s="92"/>
      <c r="HN31" s="92"/>
      <c r="HO31" s="92"/>
      <c r="HP31" s="92"/>
      <c r="HQ31" s="92"/>
      <c r="HR31" s="92"/>
      <c r="HS31" s="93"/>
      <c r="HT31" s="91" t="str">
        <f>
データ!$F$10</f>
        <v>
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
データ!$B$10</f>
        <v>
H28</v>
      </c>
      <c r="JM31" s="92"/>
      <c r="JN31" s="92"/>
      <c r="JO31" s="92"/>
      <c r="JP31" s="92"/>
      <c r="JQ31" s="92"/>
      <c r="JR31" s="92"/>
      <c r="JS31" s="92"/>
      <c r="JT31" s="92"/>
      <c r="JU31" s="92"/>
      <c r="JV31" s="92"/>
      <c r="JW31" s="92"/>
      <c r="JX31" s="92"/>
      <c r="JY31" s="92"/>
      <c r="JZ31" s="92"/>
      <c r="KA31" s="92"/>
      <c r="KB31" s="92"/>
      <c r="KC31" s="92"/>
      <c r="KD31" s="92"/>
      <c r="KE31" s="93"/>
      <c r="KF31" s="91" t="str">
        <f>
データ!$C$10</f>
        <v>
H29</v>
      </c>
      <c r="KG31" s="92"/>
      <c r="KH31" s="92"/>
      <c r="KI31" s="92"/>
      <c r="KJ31" s="92"/>
      <c r="KK31" s="92"/>
      <c r="KL31" s="92"/>
      <c r="KM31" s="92"/>
      <c r="KN31" s="92"/>
      <c r="KO31" s="92"/>
      <c r="KP31" s="92"/>
      <c r="KQ31" s="92"/>
      <c r="KR31" s="92"/>
      <c r="KS31" s="92"/>
      <c r="KT31" s="92"/>
      <c r="KU31" s="92"/>
      <c r="KV31" s="92"/>
      <c r="KW31" s="92"/>
      <c r="KX31" s="92"/>
      <c r="KY31" s="93"/>
      <c r="KZ31" s="91" t="str">
        <f>
データ!$D$10</f>
        <v>
H30</v>
      </c>
      <c r="LA31" s="92"/>
      <c r="LB31" s="92"/>
      <c r="LC31" s="92"/>
      <c r="LD31" s="92"/>
      <c r="LE31" s="92"/>
      <c r="LF31" s="92"/>
      <c r="LG31" s="92"/>
      <c r="LH31" s="92"/>
      <c r="LI31" s="92"/>
      <c r="LJ31" s="92"/>
      <c r="LK31" s="92"/>
      <c r="LL31" s="92"/>
      <c r="LM31" s="92"/>
      <c r="LN31" s="92"/>
      <c r="LO31" s="92"/>
      <c r="LP31" s="92"/>
      <c r="LQ31" s="92"/>
      <c r="LR31" s="92"/>
      <c r="LS31" s="93"/>
      <c r="LT31" s="91" t="str">
        <f>
データ!$E$10</f>
        <v>
R01</v>
      </c>
      <c r="LU31" s="92"/>
      <c r="LV31" s="92"/>
      <c r="LW31" s="92"/>
      <c r="LX31" s="92"/>
      <c r="LY31" s="92"/>
      <c r="LZ31" s="92"/>
      <c r="MA31" s="92"/>
      <c r="MB31" s="92"/>
      <c r="MC31" s="92"/>
      <c r="MD31" s="92"/>
      <c r="ME31" s="92"/>
      <c r="MF31" s="92"/>
      <c r="MG31" s="92"/>
      <c r="MH31" s="92"/>
      <c r="MI31" s="92"/>
      <c r="MJ31" s="92"/>
      <c r="MK31" s="92"/>
      <c r="ML31" s="92"/>
      <c r="MM31" s="93"/>
      <c r="MN31" s="91" t="str">
        <f>
データ!$F$10</f>
        <v>
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
データ!$B$10</f>
        <v>
H28</v>
      </c>
      <c r="OG31" s="92"/>
      <c r="OH31" s="92"/>
      <c r="OI31" s="92"/>
      <c r="OJ31" s="92"/>
      <c r="OK31" s="92"/>
      <c r="OL31" s="92"/>
      <c r="OM31" s="92"/>
      <c r="ON31" s="92"/>
      <c r="OO31" s="92"/>
      <c r="OP31" s="92"/>
      <c r="OQ31" s="92"/>
      <c r="OR31" s="92"/>
      <c r="OS31" s="92"/>
      <c r="OT31" s="92"/>
      <c r="OU31" s="92"/>
      <c r="OV31" s="92"/>
      <c r="OW31" s="92"/>
      <c r="OX31" s="92"/>
      <c r="OY31" s="93"/>
      <c r="OZ31" s="91" t="str">
        <f>
データ!$C$10</f>
        <v>
H29</v>
      </c>
      <c r="PA31" s="92"/>
      <c r="PB31" s="92"/>
      <c r="PC31" s="92"/>
      <c r="PD31" s="92"/>
      <c r="PE31" s="92"/>
      <c r="PF31" s="92"/>
      <c r="PG31" s="92"/>
      <c r="PH31" s="92"/>
      <c r="PI31" s="92"/>
      <c r="PJ31" s="92"/>
      <c r="PK31" s="92"/>
      <c r="PL31" s="92"/>
      <c r="PM31" s="92"/>
      <c r="PN31" s="92"/>
      <c r="PO31" s="92"/>
      <c r="PP31" s="92"/>
      <c r="PQ31" s="92"/>
      <c r="PR31" s="92"/>
      <c r="PS31" s="93"/>
      <c r="PT31" s="91" t="str">
        <f>
データ!$D$10</f>
        <v>
H30</v>
      </c>
      <c r="PU31" s="92"/>
      <c r="PV31" s="92"/>
      <c r="PW31" s="92"/>
      <c r="PX31" s="92"/>
      <c r="PY31" s="92"/>
      <c r="PZ31" s="92"/>
      <c r="QA31" s="92"/>
      <c r="QB31" s="92"/>
      <c r="QC31" s="92"/>
      <c r="QD31" s="92"/>
      <c r="QE31" s="92"/>
      <c r="QF31" s="92"/>
      <c r="QG31" s="92"/>
      <c r="QH31" s="92"/>
      <c r="QI31" s="92"/>
      <c r="QJ31" s="92"/>
      <c r="QK31" s="92"/>
      <c r="QL31" s="92"/>
      <c r="QM31" s="93"/>
      <c r="QN31" s="91" t="str">
        <f>
データ!$E$10</f>
        <v>
R01</v>
      </c>
      <c r="QO31" s="92"/>
      <c r="QP31" s="92"/>
      <c r="QQ31" s="92"/>
      <c r="QR31" s="92"/>
      <c r="QS31" s="92"/>
      <c r="QT31" s="92"/>
      <c r="QU31" s="92"/>
      <c r="QV31" s="92"/>
      <c r="QW31" s="92"/>
      <c r="QX31" s="92"/>
      <c r="QY31" s="92"/>
      <c r="QZ31" s="92"/>
      <c r="RA31" s="92"/>
      <c r="RB31" s="92"/>
      <c r="RC31" s="92"/>
      <c r="RD31" s="92"/>
      <c r="RE31" s="92"/>
      <c r="RF31" s="92"/>
      <c r="RG31" s="93"/>
      <c r="RH31" s="91" t="str">
        <f>
データ!$F$10</f>
        <v>
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
23</v>
      </c>
      <c r="M32" s="126"/>
      <c r="N32" s="126"/>
      <c r="O32" s="126"/>
      <c r="P32" s="126"/>
      <c r="Q32" s="126"/>
      <c r="R32" s="126"/>
      <c r="S32" s="126"/>
      <c r="T32" s="126"/>
      <c r="U32" s="126"/>
      <c r="V32" s="126"/>
      <c r="W32" s="127"/>
      <c r="X32" s="128">
        <f>
データ!T6</f>
        <v>
75.22</v>
      </c>
      <c r="Y32" s="129"/>
      <c r="Z32" s="129"/>
      <c r="AA32" s="129"/>
      <c r="AB32" s="129"/>
      <c r="AC32" s="129"/>
      <c r="AD32" s="129"/>
      <c r="AE32" s="129"/>
      <c r="AF32" s="129"/>
      <c r="AG32" s="129"/>
      <c r="AH32" s="129"/>
      <c r="AI32" s="129"/>
      <c r="AJ32" s="129"/>
      <c r="AK32" s="129"/>
      <c r="AL32" s="129"/>
      <c r="AM32" s="129"/>
      <c r="AN32" s="129"/>
      <c r="AO32" s="129"/>
      <c r="AP32" s="129"/>
      <c r="AQ32" s="130"/>
      <c r="AR32" s="128">
        <f>
データ!U6</f>
        <v>
91.4</v>
      </c>
      <c r="AS32" s="129"/>
      <c r="AT32" s="129"/>
      <c r="AU32" s="129"/>
      <c r="AV32" s="129"/>
      <c r="AW32" s="129"/>
      <c r="AX32" s="129"/>
      <c r="AY32" s="129"/>
      <c r="AZ32" s="129"/>
      <c r="BA32" s="129"/>
      <c r="BB32" s="129"/>
      <c r="BC32" s="129"/>
      <c r="BD32" s="129"/>
      <c r="BE32" s="129"/>
      <c r="BF32" s="129"/>
      <c r="BG32" s="129"/>
      <c r="BH32" s="129"/>
      <c r="BI32" s="129"/>
      <c r="BJ32" s="129"/>
      <c r="BK32" s="130"/>
      <c r="BL32" s="128">
        <f>
データ!V6</f>
        <v>
89.64</v>
      </c>
      <c r="BM32" s="129"/>
      <c r="BN32" s="129"/>
      <c r="BO32" s="129"/>
      <c r="BP32" s="129"/>
      <c r="BQ32" s="129"/>
      <c r="BR32" s="129"/>
      <c r="BS32" s="129"/>
      <c r="BT32" s="129"/>
      <c r="BU32" s="129"/>
      <c r="BV32" s="129"/>
      <c r="BW32" s="129"/>
      <c r="BX32" s="129"/>
      <c r="BY32" s="129"/>
      <c r="BZ32" s="129"/>
      <c r="CA32" s="129"/>
      <c r="CB32" s="129"/>
      <c r="CC32" s="129"/>
      <c r="CD32" s="129"/>
      <c r="CE32" s="130"/>
      <c r="CF32" s="128">
        <f>
データ!W6</f>
        <v>
91.37</v>
      </c>
      <c r="CG32" s="129"/>
      <c r="CH32" s="129"/>
      <c r="CI32" s="129"/>
      <c r="CJ32" s="129"/>
      <c r="CK32" s="129"/>
      <c r="CL32" s="129"/>
      <c r="CM32" s="129"/>
      <c r="CN32" s="129"/>
      <c r="CO32" s="129"/>
      <c r="CP32" s="129"/>
      <c r="CQ32" s="129"/>
      <c r="CR32" s="129"/>
      <c r="CS32" s="129"/>
      <c r="CT32" s="129"/>
      <c r="CU32" s="129"/>
      <c r="CV32" s="129"/>
      <c r="CW32" s="129"/>
      <c r="CX32" s="129"/>
      <c r="CY32" s="130"/>
      <c r="CZ32" s="128">
        <f>
データ!X6</f>
        <v>
97.51</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
23</v>
      </c>
      <c r="EG32" s="126"/>
      <c r="EH32" s="126"/>
      <c r="EI32" s="126"/>
      <c r="EJ32" s="126"/>
      <c r="EK32" s="126"/>
      <c r="EL32" s="126"/>
      <c r="EM32" s="126"/>
      <c r="EN32" s="126"/>
      <c r="EO32" s="126"/>
      <c r="EP32" s="126"/>
      <c r="EQ32" s="127"/>
      <c r="ER32" s="128">
        <f>
データ!AE6</f>
        <v>
73.400000000000006</v>
      </c>
      <c r="ES32" s="129"/>
      <c r="ET32" s="129"/>
      <c r="EU32" s="129"/>
      <c r="EV32" s="129"/>
      <c r="EW32" s="129"/>
      <c r="EX32" s="129"/>
      <c r="EY32" s="129"/>
      <c r="EZ32" s="129"/>
      <c r="FA32" s="129"/>
      <c r="FB32" s="129"/>
      <c r="FC32" s="129"/>
      <c r="FD32" s="129"/>
      <c r="FE32" s="129"/>
      <c r="FF32" s="129"/>
      <c r="FG32" s="129"/>
      <c r="FH32" s="129"/>
      <c r="FI32" s="129"/>
      <c r="FJ32" s="129"/>
      <c r="FK32" s="130"/>
      <c r="FL32" s="128">
        <f>
データ!AF6</f>
        <v>
85.54</v>
      </c>
      <c r="FM32" s="129"/>
      <c r="FN32" s="129"/>
      <c r="FO32" s="129"/>
      <c r="FP32" s="129"/>
      <c r="FQ32" s="129"/>
      <c r="FR32" s="129"/>
      <c r="FS32" s="129"/>
      <c r="FT32" s="129"/>
      <c r="FU32" s="129"/>
      <c r="FV32" s="129"/>
      <c r="FW32" s="129"/>
      <c r="FX32" s="129"/>
      <c r="FY32" s="129"/>
      <c r="FZ32" s="129"/>
      <c r="GA32" s="129"/>
      <c r="GB32" s="129"/>
      <c r="GC32" s="129"/>
      <c r="GD32" s="129"/>
      <c r="GE32" s="130"/>
      <c r="GF32" s="128">
        <f>
データ!AG6</f>
        <v>
109.32</v>
      </c>
      <c r="GG32" s="129"/>
      <c r="GH32" s="129"/>
      <c r="GI32" s="129"/>
      <c r="GJ32" s="129"/>
      <c r="GK32" s="129"/>
      <c r="GL32" s="129"/>
      <c r="GM32" s="129"/>
      <c r="GN32" s="129"/>
      <c r="GO32" s="129"/>
      <c r="GP32" s="129"/>
      <c r="GQ32" s="129"/>
      <c r="GR32" s="129"/>
      <c r="GS32" s="129"/>
      <c r="GT32" s="129"/>
      <c r="GU32" s="129"/>
      <c r="GV32" s="129"/>
      <c r="GW32" s="129"/>
      <c r="GX32" s="129"/>
      <c r="GY32" s="130"/>
      <c r="GZ32" s="128">
        <f>
データ!AH6</f>
        <v>
121.06</v>
      </c>
      <c r="HA32" s="129"/>
      <c r="HB32" s="129"/>
      <c r="HC32" s="129"/>
      <c r="HD32" s="129"/>
      <c r="HE32" s="129"/>
      <c r="HF32" s="129"/>
      <c r="HG32" s="129"/>
      <c r="HH32" s="129"/>
      <c r="HI32" s="129"/>
      <c r="HJ32" s="129"/>
      <c r="HK32" s="129"/>
      <c r="HL32" s="129"/>
      <c r="HM32" s="129"/>
      <c r="HN32" s="129"/>
      <c r="HO32" s="129"/>
      <c r="HP32" s="129"/>
      <c r="HQ32" s="129"/>
      <c r="HR32" s="129"/>
      <c r="HS32" s="130"/>
      <c r="HT32" s="128">
        <f>
データ!AI6</f>
        <v>
128.29</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
23</v>
      </c>
      <c r="JA32" s="126"/>
      <c r="JB32" s="126"/>
      <c r="JC32" s="126"/>
      <c r="JD32" s="126"/>
      <c r="JE32" s="126"/>
      <c r="JF32" s="126"/>
      <c r="JG32" s="126"/>
      <c r="JH32" s="126"/>
      <c r="JI32" s="126"/>
      <c r="JJ32" s="126"/>
      <c r="JK32" s="127"/>
      <c r="JL32" s="128">
        <f>
データ!AP6</f>
        <v>
790.8</v>
      </c>
      <c r="JM32" s="129"/>
      <c r="JN32" s="129"/>
      <c r="JO32" s="129"/>
      <c r="JP32" s="129"/>
      <c r="JQ32" s="129"/>
      <c r="JR32" s="129"/>
      <c r="JS32" s="129"/>
      <c r="JT32" s="129"/>
      <c r="JU32" s="129"/>
      <c r="JV32" s="129"/>
      <c r="JW32" s="129"/>
      <c r="JX32" s="129"/>
      <c r="JY32" s="129"/>
      <c r="JZ32" s="129"/>
      <c r="KA32" s="129"/>
      <c r="KB32" s="129"/>
      <c r="KC32" s="129"/>
      <c r="KD32" s="129"/>
      <c r="KE32" s="130"/>
      <c r="KF32" s="128">
        <f>
データ!AQ6</f>
        <v>
725.81</v>
      </c>
      <c r="KG32" s="129"/>
      <c r="KH32" s="129"/>
      <c r="KI32" s="129"/>
      <c r="KJ32" s="129"/>
      <c r="KK32" s="129"/>
      <c r="KL32" s="129"/>
      <c r="KM32" s="129"/>
      <c r="KN32" s="129"/>
      <c r="KO32" s="129"/>
      <c r="KP32" s="129"/>
      <c r="KQ32" s="129"/>
      <c r="KR32" s="129"/>
      <c r="KS32" s="129"/>
      <c r="KT32" s="129"/>
      <c r="KU32" s="129"/>
      <c r="KV32" s="129"/>
      <c r="KW32" s="129"/>
      <c r="KX32" s="129"/>
      <c r="KY32" s="130"/>
      <c r="KZ32" s="128">
        <f>
データ!AR6</f>
        <v>
618.1</v>
      </c>
      <c r="LA32" s="129"/>
      <c r="LB32" s="129"/>
      <c r="LC32" s="129"/>
      <c r="LD32" s="129"/>
      <c r="LE32" s="129"/>
      <c r="LF32" s="129"/>
      <c r="LG32" s="129"/>
      <c r="LH32" s="129"/>
      <c r="LI32" s="129"/>
      <c r="LJ32" s="129"/>
      <c r="LK32" s="129"/>
      <c r="LL32" s="129"/>
      <c r="LM32" s="129"/>
      <c r="LN32" s="129"/>
      <c r="LO32" s="129"/>
      <c r="LP32" s="129"/>
      <c r="LQ32" s="129"/>
      <c r="LR32" s="129"/>
      <c r="LS32" s="130"/>
      <c r="LT32" s="128">
        <f>
データ!AS6</f>
        <v>
648.75</v>
      </c>
      <c r="LU32" s="129"/>
      <c r="LV32" s="129"/>
      <c r="LW32" s="129"/>
      <c r="LX32" s="129"/>
      <c r="LY32" s="129"/>
      <c r="LZ32" s="129"/>
      <c r="MA32" s="129"/>
      <c r="MB32" s="129"/>
      <c r="MC32" s="129"/>
      <c r="MD32" s="129"/>
      <c r="ME32" s="129"/>
      <c r="MF32" s="129"/>
      <c r="MG32" s="129"/>
      <c r="MH32" s="129"/>
      <c r="MI32" s="129"/>
      <c r="MJ32" s="129"/>
      <c r="MK32" s="129"/>
      <c r="ML32" s="129"/>
      <c r="MM32" s="130"/>
      <c r="MN32" s="128">
        <f>
データ!AT6</f>
        <v>
1194.72</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
23</v>
      </c>
      <c r="NU32" s="126"/>
      <c r="NV32" s="126"/>
      <c r="NW32" s="126"/>
      <c r="NX32" s="126"/>
      <c r="NY32" s="126"/>
      <c r="NZ32" s="126"/>
      <c r="OA32" s="126"/>
      <c r="OB32" s="126"/>
      <c r="OC32" s="126"/>
      <c r="OD32" s="126"/>
      <c r="OE32" s="127"/>
      <c r="OF32" s="128">
        <f>
データ!BA6</f>
        <v>
312.22000000000003</v>
      </c>
      <c r="OG32" s="129"/>
      <c r="OH32" s="129"/>
      <c r="OI32" s="129"/>
      <c r="OJ32" s="129"/>
      <c r="OK32" s="129"/>
      <c r="OL32" s="129"/>
      <c r="OM32" s="129"/>
      <c r="ON32" s="129"/>
      <c r="OO32" s="129"/>
      <c r="OP32" s="129"/>
      <c r="OQ32" s="129"/>
      <c r="OR32" s="129"/>
      <c r="OS32" s="129"/>
      <c r="OT32" s="129"/>
      <c r="OU32" s="129"/>
      <c r="OV32" s="129"/>
      <c r="OW32" s="129"/>
      <c r="OX32" s="129"/>
      <c r="OY32" s="130"/>
      <c r="OZ32" s="128">
        <f>
データ!BB6</f>
        <v>
260.38</v>
      </c>
      <c r="PA32" s="129"/>
      <c r="PB32" s="129"/>
      <c r="PC32" s="129"/>
      <c r="PD32" s="129"/>
      <c r="PE32" s="129"/>
      <c r="PF32" s="129"/>
      <c r="PG32" s="129"/>
      <c r="PH32" s="129"/>
      <c r="PI32" s="129"/>
      <c r="PJ32" s="129"/>
      <c r="PK32" s="129"/>
      <c r="PL32" s="129"/>
      <c r="PM32" s="129"/>
      <c r="PN32" s="129"/>
      <c r="PO32" s="129"/>
      <c r="PP32" s="129"/>
      <c r="PQ32" s="129"/>
      <c r="PR32" s="129"/>
      <c r="PS32" s="130"/>
      <c r="PT32" s="128">
        <f>
データ!BC6</f>
        <v>
214.3</v>
      </c>
      <c r="PU32" s="129"/>
      <c r="PV32" s="129"/>
      <c r="PW32" s="129"/>
      <c r="PX32" s="129"/>
      <c r="PY32" s="129"/>
      <c r="PZ32" s="129"/>
      <c r="QA32" s="129"/>
      <c r="QB32" s="129"/>
      <c r="QC32" s="129"/>
      <c r="QD32" s="129"/>
      <c r="QE32" s="129"/>
      <c r="QF32" s="129"/>
      <c r="QG32" s="129"/>
      <c r="QH32" s="129"/>
      <c r="QI32" s="129"/>
      <c r="QJ32" s="129"/>
      <c r="QK32" s="129"/>
      <c r="QL32" s="129"/>
      <c r="QM32" s="130"/>
      <c r="QN32" s="128">
        <f>
データ!BD6</f>
        <v>
142.56</v>
      </c>
      <c r="QO32" s="129"/>
      <c r="QP32" s="129"/>
      <c r="QQ32" s="129"/>
      <c r="QR32" s="129"/>
      <c r="QS32" s="129"/>
      <c r="QT32" s="129"/>
      <c r="QU32" s="129"/>
      <c r="QV32" s="129"/>
      <c r="QW32" s="129"/>
      <c r="QX32" s="129"/>
      <c r="QY32" s="129"/>
      <c r="QZ32" s="129"/>
      <c r="RA32" s="129"/>
      <c r="RB32" s="129"/>
      <c r="RC32" s="129"/>
      <c r="RD32" s="129"/>
      <c r="RE32" s="129"/>
      <c r="RF32" s="129"/>
      <c r="RG32" s="130"/>
      <c r="RH32" s="128">
        <f>
データ!BE6</f>
        <v>
84.68</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
24</v>
      </c>
      <c r="M33" s="126"/>
      <c r="N33" s="126"/>
      <c r="O33" s="126"/>
      <c r="P33" s="126"/>
      <c r="Q33" s="126"/>
      <c r="R33" s="126"/>
      <c r="S33" s="126"/>
      <c r="T33" s="126"/>
      <c r="U33" s="126"/>
      <c r="V33" s="126"/>
      <c r="W33" s="127"/>
      <c r="X33" s="128">
        <f>
データ!Y6</f>
        <v>
109.99</v>
      </c>
      <c r="Y33" s="129"/>
      <c r="Z33" s="129"/>
      <c r="AA33" s="129"/>
      <c r="AB33" s="129"/>
      <c r="AC33" s="129"/>
      <c r="AD33" s="129"/>
      <c r="AE33" s="129"/>
      <c r="AF33" s="129"/>
      <c r="AG33" s="129"/>
      <c r="AH33" s="129"/>
      <c r="AI33" s="129"/>
      <c r="AJ33" s="129"/>
      <c r="AK33" s="129"/>
      <c r="AL33" s="129"/>
      <c r="AM33" s="129"/>
      <c r="AN33" s="129"/>
      <c r="AO33" s="129"/>
      <c r="AP33" s="129"/>
      <c r="AQ33" s="130"/>
      <c r="AR33" s="128">
        <f>
データ!Z6</f>
        <v>
109.1</v>
      </c>
      <c r="AS33" s="129"/>
      <c r="AT33" s="129"/>
      <c r="AU33" s="129"/>
      <c r="AV33" s="129"/>
      <c r="AW33" s="129"/>
      <c r="AX33" s="129"/>
      <c r="AY33" s="129"/>
      <c r="AZ33" s="129"/>
      <c r="BA33" s="129"/>
      <c r="BB33" s="129"/>
      <c r="BC33" s="129"/>
      <c r="BD33" s="129"/>
      <c r="BE33" s="129"/>
      <c r="BF33" s="129"/>
      <c r="BG33" s="129"/>
      <c r="BH33" s="129"/>
      <c r="BI33" s="129"/>
      <c r="BJ33" s="129"/>
      <c r="BK33" s="130"/>
      <c r="BL33" s="128">
        <f>
データ!AA6</f>
        <v>
108.18</v>
      </c>
      <c r="BM33" s="129"/>
      <c r="BN33" s="129"/>
      <c r="BO33" s="129"/>
      <c r="BP33" s="129"/>
      <c r="BQ33" s="129"/>
      <c r="BR33" s="129"/>
      <c r="BS33" s="129"/>
      <c r="BT33" s="129"/>
      <c r="BU33" s="129"/>
      <c r="BV33" s="129"/>
      <c r="BW33" s="129"/>
      <c r="BX33" s="129"/>
      <c r="BY33" s="129"/>
      <c r="BZ33" s="129"/>
      <c r="CA33" s="129"/>
      <c r="CB33" s="129"/>
      <c r="CC33" s="129"/>
      <c r="CD33" s="129"/>
      <c r="CE33" s="130"/>
      <c r="CF33" s="128">
        <f>
データ!AB6</f>
        <v>
114.99</v>
      </c>
      <c r="CG33" s="129"/>
      <c r="CH33" s="129"/>
      <c r="CI33" s="129"/>
      <c r="CJ33" s="129"/>
      <c r="CK33" s="129"/>
      <c r="CL33" s="129"/>
      <c r="CM33" s="129"/>
      <c r="CN33" s="129"/>
      <c r="CO33" s="129"/>
      <c r="CP33" s="129"/>
      <c r="CQ33" s="129"/>
      <c r="CR33" s="129"/>
      <c r="CS33" s="129"/>
      <c r="CT33" s="129"/>
      <c r="CU33" s="129"/>
      <c r="CV33" s="129"/>
      <c r="CW33" s="129"/>
      <c r="CX33" s="129"/>
      <c r="CY33" s="130"/>
      <c r="CZ33" s="128">
        <f>
データ!AC6</f>
        <v>
110.04</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
24</v>
      </c>
      <c r="EG33" s="126"/>
      <c r="EH33" s="126"/>
      <c r="EI33" s="126"/>
      <c r="EJ33" s="126"/>
      <c r="EK33" s="126"/>
      <c r="EL33" s="126"/>
      <c r="EM33" s="126"/>
      <c r="EN33" s="126"/>
      <c r="EO33" s="126"/>
      <c r="EP33" s="126"/>
      <c r="EQ33" s="127"/>
      <c r="ER33" s="128">
        <f>
データ!AJ6</f>
        <v>
83.56</v>
      </c>
      <c r="ES33" s="129"/>
      <c r="ET33" s="129"/>
      <c r="EU33" s="129"/>
      <c r="EV33" s="129"/>
      <c r="EW33" s="129"/>
      <c r="EX33" s="129"/>
      <c r="EY33" s="129"/>
      <c r="EZ33" s="129"/>
      <c r="FA33" s="129"/>
      <c r="FB33" s="129"/>
      <c r="FC33" s="129"/>
      <c r="FD33" s="129"/>
      <c r="FE33" s="129"/>
      <c r="FF33" s="129"/>
      <c r="FG33" s="129"/>
      <c r="FH33" s="129"/>
      <c r="FI33" s="129"/>
      <c r="FJ33" s="129"/>
      <c r="FK33" s="130"/>
      <c r="FL33" s="128">
        <f>
データ!AK6</f>
        <v>
82.78</v>
      </c>
      <c r="FM33" s="129"/>
      <c r="FN33" s="129"/>
      <c r="FO33" s="129"/>
      <c r="FP33" s="129"/>
      <c r="FQ33" s="129"/>
      <c r="FR33" s="129"/>
      <c r="FS33" s="129"/>
      <c r="FT33" s="129"/>
      <c r="FU33" s="129"/>
      <c r="FV33" s="129"/>
      <c r="FW33" s="129"/>
      <c r="FX33" s="129"/>
      <c r="FY33" s="129"/>
      <c r="FZ33" s="129"/>
      <c r="GA33" s="129"/>
      <c r="GB33" s="129"/>
      <c r="GC33" s="129"/>
      <c r="GD33" s="129"/>
      <c r="GE33" s="130"/>
      <c r="GF33" s="128">
        <f>
データ!AL6</f>
        <v>
79.27</v>
      </c>
      <c r="GG33" s="129"/>
      <c r="GH33" s="129"/>
      <c r="GI33" s="129"/>
      <c r="GJ33" s="129"/>
      <c r="GK33" s="129"/>
      <c r="GL33" s="129"/>
      <c r="GM33" s="129"/>
      <c r="GN33" s="129"/>
      <c r="GO33" s="129"/>
      <c r="GP33" s="129"/>
      <c r="GQ33" s="129"/>
      <c r="GR33" s="129"/>
      <c r="GS33" s="129"/>
      <c r="GT33" s="129"/>
      <c r="GU33" s="129"/>
      <c r="GV33" s="129"/>
      <c r="GW33" s="129"/>
      <c r="GX33" s="129"/>
      <c r="GY33" s="130"/>
      <c r="GZ33" s="128">
        <f>
データ!AM6</f>
        <v>
75.56</v>
      </c>
      <c r="HA33" s="129"/>
      <c r="HB33" s="129"/>
      <c r="HC33" s="129"/>
      <c r="HD33" s="129"/>
      <c r="HE33" s="129"/>
      <c r="HF33" s="129"/>
      <c r="HG33" s="129"/>
      <c r="HH33" s="129"/>
      <c r="HI33" s="129"/>
      <c r="HJ33" s="129"/>
      <c r="HK33" s="129"/>
      <c r="HL33" s="129"/>
      <c r="HM33" s="129"/>
      <c r="HN33" s="129"/>
      <c r="HO33" s="129"/>
      <c r="HP33" s="129"/>
      <c r="HQ33" s="129"/>
      <c r="HR33" s="129"/>
      <c r="HS33" s="130"/>
      <c r="HT33" s="128">
        <f>
データ!AN6</f>
        <v>
68.38</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
24</v>
      </c>
      <c r="JA33" s="126"/>
      <c r="JB33" s="126"/>
      <c r="JC33" s="126"/>
      <c r="JD33" s="126"/>
      <c r="JE33" s="126"/>
      <c r="JF33" s="126"/>
      <c r="JG33" s="126"/>
      <c r="JH33" s="126"/>
      <c r="JI33" s="126"/>
      <c r="JJ33" s="126"/>
      <c r="JK33" s="127"/>
      <c r="JL33" s="128">
        <f>
データ!AU6</f>
        <v>
688.41</v>
      </c>
      <c r="JM33" s="129"/>
      <c r="JN33" s="129"/>
      <c r="JO33" s="129"/>
      <c r="JP33" s="129"/>
      <c r="JQ33" s="129"/>
      <c r="JR33" s="129"/>
      <c r="JS33" s="129"/>
      <c r="JT33" s="129"/>
      <c r="JU33" s="129"/>
      <c r="JV33" s="129"/>
      <c r="JW33" s="129"/>
      <c r="JX33" s="129"/>
      <c r="JY33" s="129"/>
      <c r="JZ33" s="129"/>
      <c r="KA33" s="129"/>
      <c r="KB33" s="129"/>
      <c r="KC33" s="129"/>
      <c r="KD33" s="129"/>
      <c r="KE33" s="130"/>
      <c r="KF33" s="128">
        <f>
データ!AV6</f>
        <v>
649.91999999999996</v>
      </c>
      <c r="KG33" s="129"/>
      <c r="KH33" s="129"/>
      <c r="KI33" s="129"/>
      <c r="KJ33" s="129"/>
      <c r="KK33" s="129"/>
      <c r="KL33" s="129"/>
      <c r="KM33" s="129"/>
      <c r="KN33" s="129"/>
      <c r="KO33" s="129"/>
      <c r="KP33" s="129"/>
      <c r="KQ33" s="129"/>
      <c r="KR33" s="129"/>
      <c r="KS33" s="129"/>
      <c r="KT33" s="129"/>
      <c r="KU33" s="129"/>
      <c r="KV33" s="129"/>
      <c r="KW33" s="129"/>
      <c r="KX33" s="129"/>
      <c r="KY33" s="130"/>
      <c r="KZ33" s="128">
        <f>
データ!AW6</f>
        <v>
680.22</v>
      </c>
      <c r="LA33" s="129"/>
      <c r="LB33" s="129"/>
      <c r="LC33" s="129"/>
      <c r="LD33" s="129"/>
      <c r="LE33" s="129"/>
      <c r="LF33" s="129"/>
      <c r="LG33" s="129"/>
      <c r="LH33" s="129"/>
      <c r="LI33" s="129"/>
      <c r="LJ33" s="129"/>
      <c r="LK33" s="129"/>
      <c r="LL33" s="129"/>
      <c r="LM33" s="129"/>
      <c r="LN33" s="129"/>
      <c r="LO33" s="129"/>
      <c r="LP33" s="129"/>
      <c r="LQ33" s="129"/>
      <c r="LR33" s="129"/>
      <c r="LS33" s="130"/>
      <c r="LT33" s="128">
        <f>
データ!AX6</f>
        <v>
786.06</v>
      </c>
      <c r="LU33" s="129"/>
      <c r="LV33" s="129"/>
      <c r="LW33" s="129"/>
      <c r="LX33" s="129"/>
      <c r="LY33" s="129"/>
      <c r="LZ33" s="129"/>
      <c r="MA33" s="129"/>
      <c r="MB33" s="129"/>
      <c r="MC33" s="129"/>
      <c r="MD33" s="129"/>
      <c r="ME33" s="129"/>
      <c r="MF33" s="129"/>
      <c r="MG33" s="129"/>
      <c r="MH33" s="129"/>
      <c r="MI33" s="129"/>
      <c r="MJ33" s="129"/>
      <c r="MK33" s="129"/>
      <c r="ML33" s="129"/>
      <c r="MM33" s="130"/>
      <c r="MN33" s="128">
        <f>
データ!AY6</f>
        <v>
771.18</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
24</v>
      </c>
      <c r="NU33" s="126"/>
      <c r="NV33" s="126"/>
      <c r="NW33" s="126"/>
      <c r="NX33" s="126"/>
      <c r="NY33" s="126"/>
      <c r="NZ33" s="126"/>
      <c r="OA33" s="126"/>
      <c r="OB33" s="126"/>
      <c r="OC33" s="126"/>
      <c r="OD33" s="126"/>
      <c r="OE33" s="127"/>
      <c r="OF33" s="128">
        <f>
データ!BF6</f>
        <v>
505.25</v>
      </c>
      <c r="OG33" s="129"/>
      <c r="OH33" s="129"/>
      <c r="OI33" s="129"/>
      <c r="OJ33" s="129"/>
      <c r="OK33" s="129"/>
      <c r="OL33" s="129"/>
      <c r="OM33" s="129"/>
      <c r="ON33" s="129"/>
      <c r="OO33" s="129"/>
      <c r="OP33" s="129"/>
      <c r="OQ33" s="129"/>
      <c r="OR33" s="129"/>
      <c r="OS33" s="129"/>
      <c r="OT33" s="129"/>
      <c r="OU33" s="129"/>
      <c r="OV33" s="129"/>
      <c r="OW33" s="129"/>
      <c r="OX33" s="129"/>
      <c r="OY33" s="130"/>
      <c r="OZ33" s="128">
        <f>
データ!BG6</f>
        <v>
531.53</v>
      </c>
      <c r="PA33" s="129"/>
      <c r="PB33" s="129"/>
      <c r="PC33" s="129"/>
      <c r="PD33" s="129"/>
      <c r="PE33" s="129"/>
      <c r="PF33" s="129"/>
      <c r="PG33" s="129"/>
      <c r="PH33" s="129"/>
      <c r="PI33" s="129"/>
      <c r="PJ33" s="129"/>
      <c r="PK33" s="129"/>
      <c r="PL33" s="129"/>
      <c r="PM33" s="129"/>
      <c r="PN33" s="129"/>
      <c r="PO33" s="129"/>
      <c r="PP33" s="129"/>
      <c r="PQ33" s="129"/>
      <c r="PR33" s="129"/>
      <c r="PS33" s="130"/>
      <c r="PT33" s="128">
        <f>
データ!BH6</f>
        <v>
504.73</v>
      </c>
      <c r="PU33" s="129"/>
      <c r="PV33" s="129"/>
      <c r="PW33" s="129"/>
      <c r="PX33" s="129"/>
      <c r="PY33" s="129"/>
      <c r="PZ33" s="129"/>
      <c r="QA33" s="129"/>
      <c r="QB33" s="129"/>
      <c r="QC33" s="129"/>
      <c r="QD33" s="129"/>
      <c r="QE33" s="129"/>
      <c r="QF33" s="129"/>
      <c r="QG33" s="129"/>
      <c r="QH33" s="129"/>
      <c r="QI33" s="129"/>
      <c r="QJ33" s="129"/>
      <c r="QK33" s="129"/>
      <c r="QL33" s="129"/>
      <c r="QM33" s="130"/>
      <c r="QN33" s="128">
        <f>
データ!BI6</f>
        <v>
450.91</v>
      </c>
      <c r="QO33" s="129"/>
      <c r="QP33" s="129"/>
      <c r="QQ33" s="129"/>
      <c r="QR33" s="129"/>
      <c r="QS33" s="129"/>
      <c r="QT33" s="129"/>
      <c r="QU33" s="129"/>
      <c r="QV33" s="129"/>
      <c r="QW33" s="129"/>
      <c r="QX33" s="129"/>
      <c r="QY33" s="129"/>
      <c r="QZ33" s="129"/>
      <c r="RA33" s="129"/>
      <c r="RB33" s="129"/>
      <c r="RC33" s="129"/>
      <c r="RD33" s="129"/>
      <c r="RE33" s="129"/>
      <c r="RF33" s="129"/>
      <c r="RG33" s="130"/>
      <c r="RH33" s="128">
        <f>
データ!BJ6</f>
        <v>
444.01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
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
104</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
データ!$B$10</f>
        <v>
H28</v>
      </c>
      <c r="Y54" s="92"/>
      <c r="Z54" s="92"/>
      <c r="AA54" s="92"/>
      <c r="AB54" s="92"/>
      <c r="AC54" s="92"/>
      <c r="AD54" s="92"/>
      <c r="AE54" s="92"/>
      <c r="AF54" s="92"/>
      <c r="AG54" s="92"/>
      <c r="AH54" s="92"/>
      <c r="AI54" s="92"/>
      <c r="AJ54" s="92"/>
      <c r="AK54" s="92"/>
      <c r="AL54" s="92"/>
      <c r="AM54" s="92"/>
      <c r="AN54" s="92"/>
      <c r="AO54" s="92"/>
      <c r="AP54" s="92"/>
      <c r="AQ54" s="93"/>
      <c r="AR54" s="91" t="str">
        <f>
データ!$C$10</f>
        <v>
H29</v>
      </c>
      <c r="AS54" s="92"/>
      <c r="AT54" s="92"/>
      <c r="AU54" s="92"/>
      <c r="AV54" s="92"/>
      <c r="AW54" s="92"/>
      <c r="AX54" s="92"/>
      <c r="AY54" s="92"/>
      <c r="AZ54" s="92"/>
      <c r="BA54" s="92"/>
      <c r="BB54" s="92"/>
      <c r="BC54" s="92"/>
      <c r="BD54" s="92"/>
      <c r="BE54" s="92"/>
      <c r="BF54" s="92"/>
      <c r="BG54" s="92"/>
      <c r="BH54" s="92"/>
      <c r="BI54" s="92"/>
      <c r="BJ54" s="92"/>
      <c r="BK54" s="93"/>
      <c r="BL54" s="91" t="str">
        <f>
データ!$D$10</f>
        <v>
H30</v>
      </c>
      <c r="BM54" s="92"/>
      <c r="BN54" s="92"/>
      <c r="BO54" s="92"/>
      <c r="BP54" s="92"/>
      <c r="BQ54" s="92"/>
      <c r="BR54" s="92"/>
      <c r="BS54" s="92"/>
      <c r="BT54" s="92"/>
      <c r="BU54" s="92"/>
      <c r="BV54" s="92"/>
      <c r="BW54" s="92"/>
      <c r="BX54" s="92"/>
      <c r="BY54" s="92"/>
      <c r="BZ54" s="92"/>
      <c r="CA54" s="92"/>
      <c r="CB54" s="92"/>
      <c r="CC54" s="92"/>
      <c r="CD54" s="92"/>
      <c r="CE54" s="93"/>
      <c r="CF54" s="91" t="str">
        <f>
データ!$E$10</f>
        <v>
R01</v>
      </c>
      <c r="CG54" s="92"/>
      <c r="CH54" s="92"/>
      <c r="CI54" s="92"/>
      <c r="CJ54" s="92"/>
      <c r="CK54" s="92"/>
      <c r="CL54" s="92"/>
      <c r="CM54" s="92"/>
      <c r="CN54" s="92"/>
      <c r="CO54" s="92"/>
      <c r="CP54" s="92"/>
      <c r="CQ54" s="92"/>
      <c r="CR54" s="92"/>
      <c r="CS54" s="92"/>
      <c r="CT54" s="92"/>
      <c r="CU54" s="92"/>
      <c r="CV54" s="92"/>
      <c r="CW54" s="92"/>
      <c r="CX54" s="92"/>
      <c r="CY54" s="93"/>
      <c r="CZ54" s="91" t="str">
        <f>
データ!$F$10</f>
        <v>
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
データ!$B$10</f>
        <v>
H28</v>
      </c>
      <c r="ES54" s="92"/>
      <c r="ET54" s="92"/>
      <c r="EU54" s="92"/>
      <c r="EV54" s="92"/>
      <c r="EW54" s="92"/>
      <c r="EX54" s="92"/>
      <c r="EY54" s="92"/>
      <c r="EZ54" s="92"/>
      <c r="FA54" s="92"/>
      <c r="FB54" s="92"/>
      <c r="FC54" s="92"/>
      <c r="FD54" s="92"/>
      <c r="FE54" s="92"/>
      <c r="FF54" s="92"/>
      <c r="FG54" s="92"/>
      <c r="FH54" s="92"/>
      <c r="FI54" s="92"/>
      <c r="FJ54" s="92"/>
      <c r="FK54" s="93"/>
      <c r="FL54" s="91" t="str">
        <f>
データ!$C$10</f>
        <v>
H29</v>
      </c>
      <c r="FM54" s="92"/>
      <c r="FN54" s="92"/>
      <c r="FO54" s="92"/>
      <c r="FP54" s="92"/>
      <c r="FQ54" s="92"/>
      <c r="FR54" s="92"/>
      <c r="FS54" s="92"/>
      <c r="FT54" s="92"/>
      <c r="FU54" s="92"/>
      <c r="FV54" s="92"/>
      <c r="FW54" s="92"/>
      <c r="FX54" s="92"/>
      <c r="FY54" s="92"/>
      <c r="FZ54" s="92"/>
      <c r="GA54" s="92"/>
      <c r="GB54" s="92"/>
      <c r="GC54" s="92"/>
      <c r="GD54" s="92"/>
      <c r="GE54" s="93"/>
      <c r="GF54" s="91" t="str">
        <f>
データ!$D$10</f>
        <v>
H30</v>
      </c>
      <c r="GG54" s="92"/>
      <c r="GH54" s="92"/>
      <c r="GI54" s="92"/>
      <c r="GJ54" s="92"/>
      <c r="GK54" s="92"/>
      <c r="GL54" s="92"/>
      <c r="GM54" s="92"/>
      <c r="GN54" s="92"/>
      <c r="GO54" s="92"/>
      <c r="GP54" s="92"/>
      <c r="GQ54" s="92"/>
      <c r="GR54" s="92"/>
      <c r="GS54" s="92"/>
      <c r="GT54" s="92"/>
      <c r="GU54" s="92"/>
      <c r="GV54" s="92"/>
      <c r="GW54" s="92"/>
      <c r="GX54" s="92"/>
      <c r="GY54" s="93"/>
      <c r="GZ54" s="91" t="str">
        <f>
データ!$E$10</f>
        <v>
R01</v>
      </c>
      <c r="HA54" s="92"/>
      <c r="HB54" s="92"/>
      <c r="HC54" s="92"/>
      <c r="HD54" s="92"/>
      <c r="HE54" s="92"/>
      <c r="HF54" s="92"/>
      <c r="HG54" s="92"/>
      <c r="HH54" s="92"/>
      <c r="HI54" s="92"/>
      <c r="HJ54" s="92"/>
      <c r="HK54" s="92"/>
      <c r="HL54" s="92"/>
      <c r="HM54" s="92"/>
      <c r="HN54" s="92"/>
      <c r="HO54" s="92"/>
      <c r="HP54" s="92"/>
      <c r="HQ54" s="92"/>
      <c r="HR54" s="92"/>
      <c r="HS54" s="93"/>
      <c r="HT54" s="91" t="str">
        <f>
データ!$F$10</f>
        <v>
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
データ!$B$10</f>
        <v>
H28</v>
      </c>
      <c r="JM54" s="92"/>
      <c r="JN54" s="92"/>
      <c r="JO54" s="92"/>
      <c r="JP54" s="92"/>
      <c r="JQ54" s="92"/>
      <c r="JR54" s="92"/>
      <c r="JS54" s="92"/>
      <c r="JT54" s="92"/>
      <c r="JU54" s="92"/>
      <c r="JV54" s="92"/>
      <c r="JW54" s="92"/>
      <c r="JX54" s="92"/>
      <c r="JY54" s="92"/>
      <c r="JZ54" s="92"/>
      <c r="KA54" s="92"/>
      <c r="KB54" s="92"/>
      <c r="KC54" s="92"/>
      <c r="KD54" s="92"/>
      <c r="KE54" s="93"/>
      <c r="KF54" s="91" t="str">
        <f>
データ!$C$10</f>
        <v>
H29</v>
      </c>
      <c r="KG54" s="92"/>
      <c r="KH54" s="92"/>
      <c r="KI54" s="92"/>
      <c r="KJ54" s="92"/>
      <c r="KK54" s="92"/>
      <c r="KL54" s="92"/>
      <c r="KM54" s="92"/>
      <c r="KN54" s="92"/>
      <c r="KO54" s="92"/>
      <c r="KP54" s="92"/>
      <c r="KQ54" s="92"/>
      <c r="KR54" s="92"/>
      <c r="KS54" s="92"/>
      <c r="KT54" s="92"/>
      <c r="KU54" s="92"/>
      <c r="KV54" s="92"/>
      <c r="KW54" s="92"/>
      <c r="KX54" s="92"/>
      <c r="KY54" s="93"/>
      <c r="KZ54" s="91" t="str">
        <f>
データ!$D$10</f>
        <v>
H30</v>
      </c>
      <c r="LA54" s="92"/>
      <c r="LB54" s="92"/>
      <c r="LC54" s="92"/>
      <c r="LD54" s="92"/>
      <c r="LE54" s="92"/>
      <c r="LF54" s="92"/>
      <c r="LG54" s="92"/>
      <c r="LH54" s="92"/>
      <c r="LI54" s="92"/>
      <c r="LJ54" s="92"/>
      <c r="LK54" s="92"/>
      <c r="LL54" s="92"/>
      <c r="LM54" s="92"/>
      <c r="LN54" s="92"/>
      <c r="LO54" s="92"/>
      <c r="LP54" s="92"/>
      <c r="LQ54" s="92"/>
      <c r="LR54" s="92"/>
      <c r="LS54" s="93"/>
      <c r="LT54" s="91" t="str">
        <f>
データ!$E$10</f>
        <v>
R01</v>
      </c>
      <c r="LU54" s="92"/>
      <c r="LV54" s="92"/>
      <c r="LW54" s="92"/>
      <c r="LX54" s="92"/>
      <c r="LY54" s="92"/>
      <c r="LZ54" s="92"/>
      <c r="MA54" s="92"/>
      <c r="MB54" s="92"/>
      <c r="MC54" s="92"/>
      <c r="MD54" s="92"/>
      <c r="ME54" s="92"/>
      <c r="MF54" s="92"/>
      <c r="MG54" s="92"/>
      <c r="MH54" s="92"/>
      <c r="MI54" s="92"/>
      <c r="MJ54" s="92"/>
      <c r="MK54" s="92"/>
      <c r="ML54" s="92"/>
      <c r="MM54" s="93"/>
      <c r="MN54" s="91" t="str">
        <f>
データ!$F$10</f>
        <v>
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
データ!$B$10</f>
        <v>
H28</v>
      </c>
      <c r="OG54" s="92"/>
      <c r="OH54" s="92"/>
      <c r="OI54" s="92"/>
      <c r="OJ54" s="92"/>
      <c r="OK54" s="92"/>
      <c r="OL54" s="92"/>
      <c r="OM54" s="92"/>
      <c r="ON54" s="92"/>
      <c r="OO54" s="92"/>
      <c r="OP54" s="92"/>
      <c r="OQ54" s="92"/>
      <c r="OR54" s="92"/>
      <c r="OS54" s="92"/>
      <c r="OT54" s="92"/>
      <c r="OU54" s="92"/>
      <c r="OV54" s="92"/>
      <c r="OW54" s="92"/>
      <c r="OX54" s="92"/>
      <c r="OY54" s="93"/>
      <c r="OZ54" s="91" t="str">
        <f>
データ!$C$10</f>
        <v>
H29</v>
      </c>
      <c r="PA54" s="92"/>
      <c r="PB54" s="92"/>
      <c r="PC54" s="92"/>
      <c r="PD54" s="92"/>
      <c r="PE54" s="92"/>
      <c r="PF54" s="92"/>
      <c r="PG54" s="92"/>
      <c r="PH54" s="92"/>
      <c r="PI54" s="92"/>
      <c r="PJ54" s="92"/>
      <c r="PK54" s="92"/>
      <c r="PL54" s="92"/>
      <c r="PM54" s="92"/>
      <c r="PN54" s="92"/>
      <c r="PO54" s="92"/>
      <c r="PP54" s="92"/>
      <c r="PQ54" s="92"/>
      <c r="PR54" s="92"/>
      <c r="PS54" s="93"/>
      <c r="PT54" s="91" t="str">
        <f>
データ!$D$10</f>
        <v>
H30</v>
      </c>
      <c r="PU54" s="92"/>
      <c r="PV54" s="92"/>
      <c r="PW54" s="92"/>
      <c r="PX54" s="92"/>
      <c r="PY54" s="92"/>
      <c r="PZ54" s="92"/>
      <c r="QA54" s="92"/>
      <c r="QB54" s="92"/>
      <c r="QC54" s="92"/>
      <c r="QD54" s="92"/>
      <c r="QE54" s="92"/>
      <c r="QF54" s="92"/>
      <c r="QG54" s="92"/>
      <c r="QH54" s="92"/>
      <c r="QI54" s="92"/>
      <c r="QJ54" s="92"/>
      <c r="QK54" s="92"/>
      <c r="QL54" s="92"/>
      <c r="QM54" s="93"/>
      <c r="QN54" s="91" t="str">
        <f>
データ!$E$10</f>
        <v>
R01</v>
      </c>
      <c r="QO54" s="92"/>
      <c r="QP54" s="92"/>
      <c r="QQ54" s="92"/>
      <c r="QR54" s="92"/>
      <c r="QS54" s="92"/>
      <c r="QT54" s="92"/>
      <c r="QU54" s="92"/>
      <c r="QV54" s="92"/>
      <c r="QW54" s="92"/>
      <c r="QX54" s="92"/>
      <c r="QY54" s="92"/>
      <c r="QZ54" s="92"/>
      <c r="RA54" s="92"/>
      <c r="RB54" s="92"/>
      <c r="RC54" s="92"/>
      <c r="RD54" s="92"/>
      <c r="RE54" s="92"/>
      <c r="RF54" s="92"/>
      <c r="RG54" s="93"/>
      <c r="RH54" s="91" t="str">
        <f>
データ!$F$10</f>
        <v>
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
23</v>
      </c>
      <c r="M55" s="126"/>
      <c r="N55" s="126"/>
      <c r="O55" s="126"/>
      <c r="P55" s="126"/>
      <c r="Q55" s="126"/>
      <c r="R55" s="126"/>
      <c r="S55" s="126"/>
      <c r="T55" s="126"/>
      <c r="U55" s="126"/>
      <c r="V55" s="126"/>
      <c r="W55" s="127"/>
      <c r="X55" s="128">
        <f>
データ!BL6</f>
        <v>
73.14</v>
      </c>
      <c r="Y55" s="129"/>
      <c r="Z55" s="129"/>
      <c r="AA55" s="129"/>
      <c r="AB55" s="129"/>
      <c r="AC55" s="129"/>
      <c r="AD55" s="129"/>
      <c r="AE55" s="129"/>
      <c r="AF55" s="129"/>
      <c r="AG55" s="129"/>
      <c r="AH55" s="129"/>
      <c r="AI55" s="129"/>
      <c r="AJ55" s="129"/>
      <c r="AK55" s="129"/>
      <c r="AL55" s="129"/>
      <c r="AM55" s="129"/>
      <c r="AN55" s="129"/>
      <c r="AO55" s="129"/>
      <c r="AP55" s="129"/>
      <c r="AQ55" s="130"/>
      <c r="AR55" s="128">
        <f>
データ!BM6</f>
        <v>
90.55</v>
      </c>
      <c r="AS55" s="129"/>
      <c r="AT55" s="129"/>
      <c r="AU55" s="129"/>
      <c r="AV55" s="129"/>
      <c r="AW55" s="129"/>
      <c r="AX55" s="129"/>
      <c r="AY55" s="129"/>
      <c r="AZ55" s="129"/>
      <c r="BA55" s="129"/>
      <c r="BB55" s="129"/>
      <c r="BC55" s="129"/>
      <c r="BD55" s="129"/>
      <c r="BE55" s="129"/>
      <c r="BF55" s="129"/>
      <c r="BG55" s="129"/>
      <c r="BH55" s="129"/>
      <c r="BI55" s="129"/>
      <c r="BJ55" s="129"/>
      <c r="BK55" s="130"/>
      <c r="BL55" s="128">
        <f>
データ!BN6</f>
        <v>
85.5</v>
      </c>
      <c r="BM55" s="129"/>
      <c r="BN55" s="129"/>
      <c r="BO55" s="129"/>
      <c r="BP55" s="129"/>
      <c r="BQ55" s="129"/>
      <c r="BR55" s="129"/>
      <c r="BS55" s="129"/>
      <c r="BT55" s="129"/>
      <c r="BU55" s="129"/>
      <c r="BV55" s="129"/>
      <c r="BW55" s="129"/>
      <c r="BX55" s="129"/>
      <c r="BY55" s="129"/>
      <c r="BZ55" s="129"/>
      <c r="CA55" s="129"/>
      <c r="CB55" s="129"/>
      <c r="CC55" s="129"/>
      <c r="CD55" s="129"/>
      <c r="CE55" s="130"/>
      <c r="CF55" s="128">
        <f>
データ!BO6</f>
        <v>
88.16</v>
      </c>
      <c r="CG55" s="129"/>
      <c r="CH55" s="129"/>
      <c r="CI55" s="129"/>
      <c r="CJ55" s="129"/>
      <c r="CK55" s="129"/>
      <c r="CL55" s="129"/>
      <c r="CM55" s="129"/>
      <c r="CN55" s="129"/>
      <c r="CO55" s="129"/>
      <c r="CP55" s="129"/>
      <c r="CQ55" s="129"/>
      <c r="CR55" s="129"/>
      <c r="CS55" s="129"/>
      <c r="CT55" s="129"/>
      <c r="CU55" s="129"/>
      <c r="CV55" s="129"/>
      <c r="CW55" s="129"/>
      <c r="CX55" s="129"/>
      <c r="CY55" s="130"/>
      <c r="CZ55" s="128">
        <f>
データ!BP6</f>
        <v>
93.38</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
23</v>
      </c>
      <c r="EG55" s="126"/>
      <c r="EH55" s="126"/>
      <c r="EI55" s="126"/>
      <c r="EJ55" s="126"/>
      <c r="EK55" s="126"/>
      <c r="EL55" s="126"/>
      <c r="EM55" s="126"/>
      <c r="EN55" s="126"/>
      <c r="EO55" s="126"/>
      <c r="EP55" s="126"/>
      <c r="EQ55" s="127"/>
      <c r="ER55" s="128">
        <f>
データ!BW6</f>
        <v>
41.13</v>
      </c>
      <c r="ES55" s="129"/>
      <c r="ET55" s="129"/>
      <c r="EU55" s="129"/>
      <c r="EV55" s="129"/>
      <c r="EW55" s="129"/>
      <c r="EX55" s="129"/>
      <c r="EY55" s="129"/>
      <c r="EZ55" s="129"/>
      <c r="FA55" s="129"/>
      <c r="FB55" s="129"/>
      <c r="FC55" s="129"/>
      <c r="FD55" s="129"/>
      <c r="FE55" s="129"/>
      <c r="FF55" s="129"/>
      <c r="FG55" s="129"/>
      <c r="FH55" s="129"/>
      <c r="FI55" s="129"/>
      <c r="FJ55" s="129"/>
      <c r="FK55" s="130"/>
      <c r="FL55" s="128">
        <f>
データ!BX6</f>
        <v>
33.229999999999997</v>
      </c>
      <c r="FM55" s="129"/>
      <c r="FN55" s="129"/>
      <c r="FO55" s="129"/>
      <c r="FP55" s="129"/>
      <c r="FQ55" s="129"/>
      <c r="FR55" s="129"/>
      <c r="FS55" s="129"/>
      <c r="FT55" s="129"/>
      <c r="FU55" s="129"/>
      <c r="FV55" s="129"/>
      <c r="FW55" s="129"/>
      <c r="FX55" s="129"/>
      <c r="FY55" s="129"/>
      <c r="FZ55" s="129"/>
      <c r="GA55" s="129"/>
      <c r="GB55" s="129"/>
      <c r="GC55" s="129"/>
      <c r="GD55" s="129"/>
      <c r="GE55" s="130"/>
      <c r="GF55" s="128">
        <f>
データ!BY6</f>
        <v>
35.15</v>
      </c>
      <c r="GG55" s="129"/>
      <c r="GH55" s="129"/>
      <c r="GI55" s="129"/>
      <c r="GJ55" s="129"/>
      <c r="GK55" s="129"/>
      <c r="GL55" s="129"/>
      <c r="GM55" s="129"/>
      <c r="GN55" s="129"/>
      <c r="GO55" s="129"/>
      <c r="GP55" s="129"/>
      <c r="GQ55" s="129"/>
      <c r="GR55" s="129"/>
      <c r="GS55" s="129"/>
      <c r="GT55" s="129"/>
      <c r="GU55" s="129"/>
      <c r="GV55" s="129"/>
      <c r="GW55" s="129"/>
      <c r="GX55" s="129"/>
      <c r="GY55" s="130"/>
      <c r="GZ55" s="128">
        <f>
データ!BZ6</f>
        <v>
34.19</v>
      </c>
      <c r="HA55" s="129"/>
      <c r="HB55" s="129"/>
      <c r="HC55" s="129"/>
      <c r="HD55" s="129"/>
      <c r="HE55" s="129"/>
      <c r="HF55" s="129"/>
      <c r="HG55" s="129"/>
      <c r="HH55" s="129"/>
      <c r="HI55" s="129"/>
      <c r="HJ55" s="129"/>
      <c r="HK55" s="129"/>
      <c r="HL55" s="129"/>
      <c r="HM55" s="129"/>
      <c r="HN55" s="129"/>
      <c r="HO55" s="129"/>
      <c r="HP55" s="129"/>
      <c r="HQ55" s="129"/>
      <c r="HR55" s="129"/>
      <c r="HS55" s="130"/>
      <c r="HT55" s="128">
        <f>
データ!CA6</f>
        <v>
32.24</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
23</v>
      </c>
      <c r="JA55" s="126"/>
      <c r="JB55" s="126"/>
      <c r="JC55" s="126"/>
      <c r="JD55" s="126"/>
      <c r="JE55" s="126"/>
      <c r="JF55" s="126"/>
      <c r="JG55" s="126"/>
      <c r="JH55" s="126"/>
      <c r="JI55" s="126"/>
      <c r="JJ55" s="126"/>
      <c r="JK55" s="127"/>
      <c r="JL55" s="128">
        <f>
データ!CH6</f>
        <v>
13.48</v>
      </c>
      <c r="JM55" s="129"/>
      <c r="JN55" s="129"/>
      <c r="JO55" s="129"/>
      <c r="JP55" s="129"/>
      <c r="JQ55" s="129"/>
      <c r="JR55" s="129"/>
      <c r="JS55" s="129"/>
      <c r="JT55" s="129"/>
      <c r="JU55" s="129"/>
      <c r="JV55" s="129"/>
      <c r="JW55" s="129"/>
      <c r="JX55" s="129"/>
      <c r="JY55" s="129"/>
      <c r="JZ55" s="129"/>
      <c r="KA55" s="129"/>
      <c r="KB55" s="129"/>
      <c r="KC55" s="129"/>
      <c r="KD55" s="129"/>
      <c r="KE55" s="130"/>
      <c r="KF55" s="128">
        <f>
データ!CI6</f>
        <v>
11.73</v>
      </c>
      <c r="KG55" s="129"/>
      <c r="KH55" s="129"/>
      <c r="KI55" s="129"/>
      <c r="KJ55" s="129"/>
      <c r="KK55" s="129"/>
      <c r="KL55" s="129"/>
      <c r="KM55" s="129"/>
      <c r="KN55" s="129"/>
      <c r="KO55" s="129"/>
      <c r="KP55" s="129"/>
      <c r="KQ55" s="129"/>
      <c r="KR55" s="129"/>
      <c r="KS55" s="129"/>
      <c r="KT55" s="129"/>
      <c r="KU55" s="129"/>
      <c r="KV55" s="129"/>
      <c r="KW55" s="129"/>
      <c r="KX55" s="129"/>
      <c r="KY55" s="130"/>
      <c r="KZ55" s="128">
        <f>
データ!CJ6</f>
        <v>
11.16</v>
      </c>
      <c r="LA55" s="129"/>
      <c r="LB55" s="129"/>
      <c r="LC55" s="129"/>
      <c r="LD55" s="129"/>
      <c r="LE55" s="129"/>
      <c r="LF55" s="129"/>
      <c r="LG55" s="129"/>
      <c r="LH55" s="129"/>
      <c r="LI55" s="129"/>
      <c r="LJ55" s="129"/>
      <c r="LK55" s="129"/>
      <c r="LL55" s="129"/>
      <c r="LM55" s="129"/>
      <c r="LN55" s="129"/>
      <c r="LO55" s="129"/>
      <c r="LP55" s="129"/>
      <c r="LQ55" s="129"/>
      <c r="LR55" s="129"/>
      <c r="LS55" s="130"/>
      <c r="LT55" s="128">
        <f>
データ!CK6</f>
        <v>
11.6</v>
      </c>
      <c r="LU55" s="129"/>
      <c r="LV55" s="129"/>
      <c r="LW55" s="129"/>
      <c r="LX55" s="129"/>
      <c r="LY55" s="129"/>
      <c r="LZ55" s="129"/>
      <c r="MA55" s="129"/>
      <c r="MB55" s="129"/>
      <c r="MC55" s="129"/>
      <c r="MD55" s="129"/>
      <c r="ME55" s="129"/>
      <c r="MF55" s="129"/>
      <c r="MG55" s="129"/>
      <c r="MH55" s="129"/>
      <c r="MI55" s="129"/>
      <c r="MJ55" s="129"/>
      <c r="MK55" s="129"/>
      <c r="ML55" s="129"/>
      <c r="MM55" s="130"/>
      <c r="MN55" s="128">
        <f>
データ!CL6</f>
        <v>
11.44</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
23</v>
      </c>
      <c r="NU55" s="126"/>
      <c r="NV55" s="126"/>
      <c r="NW55" s="126"/>
      <c r="NX55" s="126"/>
      <c r="NY55" s="126"/>
      <c r="NZ55" s="126"/>
      <c r="OA55" s="126"/>
      <c r="OB55" s="126"/>
      <c r="OC55" s="126"/>
      <c r="OD55" s="126"/>
      <c r="OE55" s="127"/>
      <c r="OF55" s="128">
        <f>
データ!CS6</f>
        <v>
20.34</v>
      </c>
      <c r="OG55" s="129"/>
      <c r="OH55" s="129"/>
      <c r="OI55" s="129"/>
      <c r="OJ55" s="129"/>
      <c r="OK55" s="129"/>
      <c r="OL55" s="129"/>
      <c r="OM55" s="129"/>
      <c r="ON55" s="129"/>
      <c r="OO55" s="129"/>
      <c r="OP55" s="129"/>
      <c r="OQ55" s="129"/>
      <c r="OR55" s="129"/>
      <c r="OS55" s="129"/>
      <c r="OT55" s="129"/>
      <c r="OU55" s="129"/>
      <c r="OV55" s="129"/>
      <c r="OW55" s="129"/>
      <c r="OX55" s="129"/>
      <c r="OY55" s="130"/>
      <c r="OZ55" s="128">
        <f>
データ!CT6</f>
        <v>
19.82</v>
      </c>
      <c r="PA55" s="129"/>
      <c r="PB55" s="129"/>
      <c r="PC55" s="129"/>
      <c r="PD55" s="129"/>
      <c r="PE55" s="129"/>
      <c r="PF55" s="129"/>
      <c r="PG55" s="129"/>
      <c r="PH55" s="129"/>
      <c r="PI55" s="129"/>
      <c r="PJ55" s="129"/>
      <c r="PK55" s="129"/>
      <c r="PL55" s="129"/>
      <c r="PM55" s="129"/>
      <c r="PN55" s="129"/>
      <c r="PO55" s="129"/>
      <c r="PP55" s="129"/>
      <c r="PQ55" s="129"/>
      <c r="PR55" s="129"/>
      <c r="PS55" s="130"/>
      <c r="PT55" s="128">
        <f>
データ!CU6</f>
        <v>
18.420000000000002</v>
      </c>
      <c r="PU55" s="129"/>
      <c r="PV55" s="129"/>
      <c r="PW55" s="129"/>
      <c r="PX55" s="129"/>
      <c r="PY55" s="129"/>
      <c r="PZ55" s="129"/>
      <c r="QA55" s="129"/>
      <c r="QB55" s="129"/>
      <c r="QC55" s="129"/>
      <c r="QD55" s="129"/>
      <c r="QE55" s="129"/>
      <c r="QF55" s="129"/>
      <c r="QG55" s="129"/>
      <c r="QH55" s="129"/>
      <c r="QI55" s="129"/>
      <c r="QJ55" s="129"/>
      <c r="QK55" s="129"/>
      <c r="QL55" s="129"/>
      <c r="QM55" s="130"/>
      <c r="QN55" s="128">
        <f>
データ!CV6</f>
        <v>
18.600000000000001</v>
      </c>
      <c r="QO55" s="129"/>
      <c r="QP55" s="129"/>
      <c r="QQ55" s="129"/>
      <c r="QR55" s="129"/>
      <c r="QS55" s="129"/>
      <c r="QT55" s="129"/>
      <c r="QU55" s="129"/>
      <c r="QV55" s="129"/>
      <c r="QW55" s="129"/>
      <c r="QX55" s="129"/>
      <c r="QY55" s="129"/>
      <c r="QZ55" s="129"/>
      <c r="RA55" s="129"/>
      <c r="RB55" s="129"/>
      <c r="RC55" s="129"/>
      <c r="RD55" s="129"/>
      <c r="RE55" s="129"/>
      <c r="RF55" s="129"/>
      <c r="RG55" s="130"/>
      <c r="RH55" s="128">
        <f>
データ!CW6</f>
        <v>
18.53</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
24</v>
      </c>
      <c r="M56" s="126"/>
      <c r="N56" s="126"/>
      <c r="O56" s="126"/>
      <c r="P56" s="126"/>
      <c r="Q56" s="126"/>
      <c r="R56" s="126"/>
      <c r="S56" s="126"/>
      <c r="T56" s="126"/>
      <c r="U56" s="126"/>
      <c r="V56" s="126"/>
      <c r="W56" s="127"/>
      <c r="X56" s="128">
        <f>
データ!BQ6</f>
        <v>
93.58</v>
      </c>
      <c r="Y56" s="129"/>
      <c r="Z56" s="129"/>
      <c r="AA56" s="129"/>
      <c r="AB56" s="129"/>
      <c r="AC56" s="129"/>
      <c r="AD56" s="129"/>
      <c r="AE56" s="129"/>
      <c r="AF56" s="129"/>
      <c r="AG56" s="129"/>
      <c r="AH56" s="129"/>
      <c r="AI56" s="129"/>
      <c r="AJ56" s="129"/>
      <c r="AK56" s="129"/>
      <c r="AL56" s="129"/>
      <c r="AM56" s="129"/>
      <c r="AN56" s="129"/>
      <c r="AO56" s="129"/>
      <c r="AP56" s="129"/>
      <c r="AQ56" s="130"/>
      <c r="AR56" s="128">
        <f>
データ!BR6</f>
        <v>
93.31</v>
      </c>
      <c r="AS56" s="129"/>
      <c r="AT56" s="129"/>
      <c r="AU56" s="129"/>
      <c r="AV56" s="129"/>
      <c r="AW56" s="129"/>
      <c r="AX56" s="129"/>
      <c r="AY56" s="129"/>
      <c r="AZ56" s="129"/>
      <c r="BA56" s="129"/>
      <c r="BB56" s="129"/>
      <c r="BC56" s="129"/>
      <c r="BD56" s="129"/>
      <c r="BE56" s="129"/>
      <c r="BF56" s="129"/>
      <c r="BG56" s="129"/>
      <c r="BH56" s="129"/>
      <c r="BI56" s="129"/>
      <c r="BJ56" s="129"/>
      <c r="BK56" s="130"/>
      <c r="BL56" s="128">
        <f>
データ!BS6</f>
        <v>
92.2</v>
      </c>
      <c r="BM56" s="129"/>
      <c r="BN56" s="129"/>
      <c r="BO56" s="129"/>
      <c r="BP56" s="129"/>
      <c r="BQ56" s="129"/>
      <c r="BR56" s="129"/>
      <c r="BS56" s="129"/>
      <c r="BT56" s="129"/>
      <c r="BU56" s="129"/>
      <c r="BV56" s="129"/>
      <c r="BW56" s="129"/>
      <c r="BX56" s="129"/>
      <c r="BY56" s="129"/>
      <c r="BZ56" s="129"/>
      <c r="CA56" s="129"/>
      <c r="CB56" s="129"/>
      <c r="CC56" s="129"/>
      <c r="CD56" s="129"/>
      <c r="CE56" s="130"/>
      <c r="CF56" s="128">
        <f>
データ!BT6</f>
        <v>
103.39</v>
      </c>
      <c r="CG56" s="129"/>
      <c r="CH56" s="129"/>
      <c r="CI56" s="129"/>
      <c r="CJ56" s="129"/>
      <c r="CK56" s="129"/>
      <c r="CL56" s="129"/>
      <c r="CM56" s="129"/>
      <c r="CN56" s="129"/>
      <c r="CO56" s="129"/>
      <c r="CP56" s="129"/>
      <c r="CQ56" s="129"/>
      <c r="CR56" s="129"/>
      <c r="CS56" s="129"/>
      <c r="CT56" s="129"/>
      <c r="CU56" s="129"/>
      <c r="CV56" s="129"/>
      <c r="CW56" s="129"/>
      <c r="CX56" s="129"/>
      <c r="CY56" s="130"/>
      <c r="CZ56" s="128">
        <f>
データ!BU6</f>
        <v>
96.49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
24</v>
      </c>
      <c r="EG56" s="126"/>
      <c r="EH56" s="126"/>
      <c r="EI56" s="126"/>
      <c r="EJ56" s="126"/>
      <c r="EK56" s="126"/>
      <c r="EL56" s="126"/>
      <c r="EM56" s="126"/>
      <c r="EN56" s="126"/>
      <c r="EO56" s="126"/>
      <c r="EP56" s="126"/>
      <c r="EQ56" s="127"/>
      <c r="ER56" s="128">
        <f>
データ!CB6</f>
        <v>
33.79</v>
      </c>
      <c r="ES56" s="129"/>
      <c r="ET56" s="129"/>
      <c r="EU56" s="129"/>
      <c r="EV56" s="129"/>
      <c r="EW56" s="129"/>
      <c r="EX56" s="129"/>
      <c r="EY56" s="129"/>
      <c r="EZ56" s="129"/>
      <c r="FA56" s="129"/>
      <c r="FB56" s="129"/>
      <c r="FC56" s="129"/>
      <c r="FD56" s="129"/>
      <c r="FE56" s="129"/>
      <c r="FF56" s="129"/>
      <c r="FG56" s="129"/>
      <c r="FH56" s="129"/>
      <c r="FI56" s="129"/>
      <c r="FJ56" s="129"/>
      <c r="FK56" s="130"/>
      <c r="FL56" s="128">
        <f>
データ!CC6</f>
        <v>
33.81</v>
      </c>
      <c r="FM56" s="129"/>
      <c r="FN56" s="129"/>
      <c r="FO56" s="129"/>
      <c r="FP56" s="129"/>
      <c r="FQ56" s="129"/>
      <c r="FR56" s="129"/>
      <c r="FS56" s="129"/>
      <c r="FT56" s="129"/>
      <c r="FU56" s="129"/>
      <c r="FV56" s="129"/>
      <c r="FW56" s="129"/>
      <c r="FX56" s="129"/>
      <c r="FY56" s="129"/>
      <c r="FZ56" s="129"/>
      <c r="GA56" s="129"/>
      <c r="GB56" s="129"/>
      <c r="GC56" s="129"/>
      <c r="GD56" s="129"/>
      <c r="GE56" s="130"/>
      <c r="GF56" s="128">
        <f>
データ!CD6</f>
        <v>
34.33</v>
      </c>
      <c r="GG56" s="129"/>
      <c r="GH56" s="129"/>
      <c r="GI56" s="129"/>
      <c r="GJ56" s="129"/>
      <c r="GK56" s="129"/>
      <c r="GL56" s="129"/>
      <c r="GM56" s="129"/>
      <c r="GN56" s="129"/>
      <c r="GO56" s="129"/>
      <c r="GP56" s="129"/>
      <c r="GQ56" s="129"/>
      <c r="GR56" s="129"/>
      <c r="GS56" s="129"/>
      <c r="GT56" s="129"/>
      <c r="GU56" s="129"/>
      <c r="GV56" s="129"/>
      <c r="GW56" s="129"/>
      <c r="GX56" s="129"/>
      <c r="GY56" s="130"/>
      <c r="GZ56" s="128">
        <f>
データ!CE6</f>
        <v>
30.96</v>
      </c>
      <c r="HA56" s="129"/>
      <c r="HB56" s="129"/>
      <c r="HC56" s="129"/>
      <c r="HD56" s="129"/>
      <c r="HE56" s="129"/>
      <c r="HF56" s="129"/>
      <c r="HG56" s="129"/>
      <c r="HH56" s="129"/>
      <c r="HI56" s="129"/>
      <c r="HJ56" s="129"/>
      <c r="HK56" s="129"/>
      <c r="HL56" s="129"/>
      <c r="HM56" s="129"/>
      <c r="HN56" s="129"/>
      <c r="HO56" s="129"/>
      <c r="HP56" s="129"/>
      <c r="HQ56" s="129"/>
      <c r="HR56" s="129"/>
      <c r="HS56" s="130"/>
      <c r="HT56" s="128">
        <f>
データ!CF6</f>
        <v>
33.229999999999997</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
24</v>
      </c>
      <c r="JA56" s="126"/>
      <c r="JB56" s="126"/>
      <c r="JC56" s="126"/>
      <c r="JD56" s="126"/>
      <c r="JE56" s="126"/>
      <c r="JF56" s="126"/>
      <c r="JG56" s="126"/>
      <c r="JH56" s="126"/>
      <c r="JI56" s="126"/>
      <c r="JJ56" s="126"/>
      <c r="JK56" s="127"/>
      <c r="JL56" s="128">
        <f>
データ!CM6</f>
        <v>
43.12</v>
      </c>
      <c r="JM56" s="129"/>
      <c r="JN56" s="129"/>
      <c r="JO56" s="129"/>
      <c r="JP56" s="129"/>
      <c r="JQ56" s="129"/>
      <c r="JR56" s="129"/>
      <c r="JS56" s="129"/>
      <c r="JT56" s="129"/>
      <c r="JU56" s="129"/>
      <c r="JV56" s="129"/>
      <c r="JW56" s="129"/>
      <c r="JX56" s="129"/>
      <c r="JY56" s="129"/>
      <c r="JZ56" s="129"/>
      <c r="KA56" s="129"/>
      <c r="KB56" s="129"/>
      <c r="KC56" s="129"/>
      <c r="KD56" s="129"/>
      <c r="KE56" s="130"/>
      <c r="KF56" s="128">
        <f>
データ!CN6</f>
        <v>
43.85</v>
      </c>
      <c r="KG56" s="129"/>
      <c r="KH56" s="129"/>
      <c r="KI56" s="129"/>
      <c r="KJ56" s="129"/>
      <c r="KK56" s="129"/>
      <c r="KL56" s="129"/>
      <c r="KM56" s="129"/>
      <c r="KN56" s="129"/>
      <c r="KO56" s="129"/>
      <c r="KP56" s="129"/>
      <c r="KQ56" s="129"/>
      <c r="KR56" s="129"/>
      <c r="KS56" s="129"/>
      <c r="KT56" s="129"/>
      <c r="KU56" s="129"/>
      <c r="KV56" s="129"/>
      <c r="KW56" s="129"/>
      <c r="KX56" s="129"/>
      <c r="KY56" s="130"/>
      <c r="KZ56" s="128">
        <f>
データ!CO6</f>
        <v>
44.05</v>
      </c>
      <c r="LA56" s="129"/>
      <c r="LB56" s="129"/>
      <c r="LC56" s="129"/>
      <c r="LD56" s="129"/>
      <c r="LE56" s="129"/>
      <c r="LF56" s="129"/>
      <c r="LG56" s="129"/>
      <c r="LH56" s="129"/>
      <c r="LI56" s="129"/>
      <c r="LJ56" s="129"/>
      <c r="LK56" s="129"/>
      <c r="LL56" s="129"/>
      <c r="LM56" s="129"/>
      <c r="LN56" s="129"/>
      <c r="LO56" s="129"/>
      <c r="LP56" s="129"/>
      <c r="LQ56" s="129"/>
      <c r="LR56" s="129"/>
      <c r="LS56" s="130"/>
      <c r="LT56" s="128">
        <f>
データ!CP6</f>
        <v>
45.51</v>
      </c>
      <c r="LU56" s="129"/>
      <c r="LV56" s="129"/>
      <c r="LW56" s="129"/>
      <c r="LX56" s="129"/>
      <c r="LY56" s="129"/>
      <c r="LZ56" s="129"/>
      <c r="MA56" s="129"/>
      <c r="MB56" s="129"/>
      <c r="MC56" s="129"/>
      <c r="MD56" s="129"/>
      <c r="ME56" s="129"/>
      <c r="MF56" s="129"/>
      <c r="MG56" s="129"/>
      <c r="MH56" s="129"/>
      <c r="MI56" s="129"/>
      <c r="MJ56" s="129"/>
      <c r="MK56" s="129"/>
      <c r="ML56" s="129"/>
      <c r="MM56" s="130"/>
      <c r="MN56" s="128">
        <f>
データ!CQ6</f>
        <v>
44.67</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
24</v>
      </c>
      <c r="NU56" s="126"/>
      <c r="NV56" s="126"/>
      <c r="NW56" s="126"/>
      <c r="NX56" s="126"/>
      <c r="NY56" s="126"/>
      <c r="NZ56" s="126"/>
      <c r="OA56" s="126"/>
      <c r="OB56" s="126"/>
      <c r="OC56" s="126"/>
      <c r="OD56" s="126"/>
      <c r="OE56" s="127"/>
      <c r="OF56" s="128">
        <f>
データ!CX6</f>
        <v>
61.62</v>
      </c>
      <c r="OG56" s="129"/>
      <c r="OH56" s="129"/>
      <c r="OI56" s="129"/>
      <c r="OJ56" s="129"/>
      <c r="OK56" s="129"/>
      <c r="OL56" s="129"/>
      <c r="OM56" s="129"/>
      <c r="ON56" s="129"/>
      <c r="OO56" s="129"/>
      <c r="OP56" s="129"/>
      <c r="OQ56" s="129"/>
      <c r="OR56" s="129"/>
      <c r="OS56" s="129"/>
      <c r="OT56" s="129"/>
      <c r="OU56" s="129"/>
      <c r="OV56" s="129"/>
      <c r="OW56" s="129"/>
      <c r="OX56" s="129"/>
      <c r="OY56" s="130"/>
      <c r="OZ56" s="128">
        <f>
データ!CY6</f>
        <v>
61.64</v>
      </c>
      <c r="PA56" s="129"/>
      <c r="PB56" s="129"/>
      <c r="PC56" s="129"/>
      <c r="PD56" s="129"/>
      <c r="PE56" s="129"/>
      <c r="PF56" s="129"/>
      <c r="PG56" s="129"/>
      <c r="PH56" s="129"/>
      <c r="PI56" s="129"/>
      <c r="PJ56" s="129"/>
      <c r="PK56" s="129"/>
      <c r="PL56" s="129"/>
      <c r="PM56" s="129"/>
      <c r="PN56" s="129"/>
      <c r="PO56" s="129"/>
      <c r="PP56" s="129"/>
      <c r="PQ56" s="129"/>
      <c r="PR56" s="129"/>
      <c r="PS56" s="130"/>
      <c r="PT56" s="128">
        <f>
データ!CZ6</f>
        <v>
61.85</v>
      </c>
      <c r="PU56" s="129"/>
      <c r="PV56" s="129"/>
      <c r="PW56" s="129"/>
      <c r="PX56" s="129"/>
      <c r="PY56" s="129"/>
      <c r="PZ56" s="129"/>
      <c r="QA56" s="129"/>
      <c r="QB56" s="129"/>
      <c r="QC56" s="129"/>
      <c r="QD56" s="129"/>
      <c r="QE56" s="129"/>
      <c r="QF56" s="129"/>
      <c r="QG56" s="129"/>
      <c r="QH56" s="129"/>
      <c r="QI56" s="129"/>
      <c r="QJ56" s="129"/>
      <c r="QK56" s="129"/>
      <c r="QL56" s="129"/>
      <c r="QM56" s="130"/>
      <c r="QN56" s="128">
        <f>
データ!DA6</f>
        <v>
64.14</v>
      </c>
      <c r="QO56" s="129"/>
      <c r="QP56" s="129"/>
      <c r="QQ56" s="129"/>
      <c r="QR56" s="129"/>
      <c r="QS56" s="129"/>
      <c r="QT56" s="129"/>
      <c r="QU56" s="129"/>
      <c r="QV56" s="129"/>
      <c r="QW56" s="129"/>
      <c r="QX56" s="129"/>
      <c r="QY56" s="129"/>
      <c r="QZ56" s="129"/>
      <c r="RA56" s="129"/>
      <c r="RB56" s="129"/>
      <c r="RC56" s="129"/>
      <c r="RD56" s="129"/>
      <c r="RE56" s="129"/>
      <c r="RF56" s="129"/>
      <c r="RG56" s="130"/>
      <c r="RH56" s="128">
        <f>
データ!DB6</f>
        <v>
63.89</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
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
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
105</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
データ!$B$10</f>
        <v>
H28</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
データ!$C$10</f>
        <v>
H29</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
データ!$D$10</f>
        <v>
H30</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
データ!$E$10</f>
        <v>
R01</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
データ!$F$10</f>
        <v>
R02</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
データ!$B$10</f>
        <v>
H28</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
データ!$C$10</f>
        <v>
H29</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
データ!$D$10</f>
        <v>
H30</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
データ!$E$10</f>
        <v>
R01</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
データ!$F$10</f>
        <v>
R02</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
データ!$B$10</f>
        <v>
H28</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
データ!$C$10</f>
        <v>
H29</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
データ!$D$10</f>
        <v>
H30</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
データ!$E$10</f>
        <v>
R01</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
データ!$F$10</f>
        <v>
R02</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8" t="s">
        <v>
23</v>
      </c>
      <c r="M80" s="148"/>
      <c r="N80" s="148"/>
      <c r="O80" s="148"/>
      <c r="P80" s="148"/>
      <c r="Q80" s="148"/>
      <c r="R80" s="148"/>
      <c r="S80" s="148"/>
      <c r="T80" s="148"/>
      <c r="U80" s="148"/>
      <c r="V80" s="148"/>
      <c r="W80" s="148"/>
      <c r="X80" s="148"/>
      <c r="Y80" s="149">
        <f>
データ!DD6</f>
        <v>
70.569999999999993</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
データ!DE6</f>
        <v>
72.22</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
データ!DF6</f>
        <v>
73.25</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
データ!DG6</f>
        <v>
74.760000000000005</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
データ!DH6</f>
        <v>
76.2</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
23</v>
      </c>
      <c r="FY80" s="148"/>
      <c r="FZ80" s="148"/>
      <c r="GA80" s="148"/>
      <c r="GB80" s="148"/>
      <c r="GC80" s="148"/>
      <c r="GD80" s="148"/>
      <c r="GE80" s="148"/>
      <c r="GF80" s="148"/>
      <c r="GG80" s="148"/>
      <c r="GH80" s="148"/>
      <c r="GI80" s="148"/>
      <c r="GJ80" s="148"/>
      <c r="GK80" s="149">
        <f>
データ!DO6</f>
        <v>
39.22</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
データ!DP6</f>
        <v>
44.32</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
データ!DQ6</f>
        <v>
45.64</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
データ!DR6</f>
        <v>
53.7</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
データ!DS6</f>
        <v>
61.52</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
23</v>
      </c>
      <c r="MK80" s="148"/>
      <c r="ML80" s="148"/>
      <c r="MM80" s="148"/>
      <c r="MN80" s="148"/>
      <c r="MO80" s="148"/>
      <c r="MP80" s="148"/>
      <c r="MQ80" s="148"/>
      <c r="MR80" s="148"/>
      <c r="MS80" s="148"/>
      <c r="MT80" s="148"/>
      <c r="MU80" s="148"/>
      <c r="MV80" s="148"/>
      <c r="MW80" s="149">
        <f>
データ!DZ6</f>
        <v>
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
データ!EA6</f>
        <v>
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
データ!EB6</f>
        <v>
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
データ!EC6</f>
        <v>
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
データ!ED6</f>
        <v>
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8" t="s">
        <v>
24</v>
      </c>
      <c r="M81" s="148"/>
      <c r="N81" s="148"/>
      <c r="O81" s="148"/>
      <c r="P81" s="148"/>
      <c r="Q81" s="148"/>
      <c r="R81" s="148"/>
      <c r="S81" s="148"/>
      <c r="T81" s="148"/>
      <c r="U81" s="148"/>
      <c r="V81" s="148"/>
      <c r="W81" s="148"/>
      <c r="X81" s="148"/>
      <c r="Y81" s="149">
        <f>
データ!DI6</f>
        <v>
51.15</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
データ!DJ6</f>
        <v>
52.15</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
データ!DK6</f>
        <v>
52.21</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
データ!DL6</f>
        <v>
54.51</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
データ!DM6</f>
        <v>
55.38</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
24</v>
      </c>
      <c r="FY81" s="148"/>
      <c r="FZ81" s="148"/>
      <c r="GA81" s="148"/>
      <c r="GB81" s="148"/>
      <c r="GC81" s="148"/>
      <c r="GD81" s="148"/>
      <c r="GE81" s="148"/>
      <c r="GF81" s="148"/>
      <c r="GG81" s="148"/>
      <c r="GH81" s="148"/>
      <c r="GI81" s="148"/>
      <c r="GJ81" s="148"/>
      <c r="GK81" s="149">
        <f>
データ!DT6</f>
        <v>
20.8</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
データ!DU6</f>
        <v>
29.43</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
データ!DV6</f>
        <v>
32.03</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
データ!DW6</f>
        <v>
36.58</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
データ!DX6</f>
        <v>
40.880000000000003</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
24</v>
      </c>
      <c r="MK81" s="148"/>
      <c r="ML81" s="148"/>
      <c r="MM81" s="148"/>
      <c r="MN81" s="148"/>
      <c r="MO81" s="148"/>
      <c r="MP81" s="148"/>
      <c r="MQ81" s="148"/>
      <c r="MR81" s="148"/>
      <c r="MS81" s="148"/>
      <c r="MT81" s="148"/>
      <c r="MU81" s="148"/>
      <c r="MV81" s="148"/>
      <c r="MW81" s="149">
        <f>
データ!EE6</f>
        <v>
0.11</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
データ!EF6</f>
        <v>
0.11</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
データ!EG6</f>
        <v>
0.11</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
データ!EH6</f>
        <v>
0.36</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
データ!EI6</f>
        <v>
0.12</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
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0" t="s">
        <v>
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
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
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
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
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
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
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
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
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
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
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1" t="str">
        <f>
データ!AD6</f>
        <v>
【118.49】</v>
      </c>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t="str">
        <f>
データ!AO6</f>
        <v>
【19.58】</v>
      </c>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t="str">
        <f>
データ!AZ6</f>
        <v>
【436.32】</v>
      </c>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t="str">
        <f>
データ!BK6</f>
        <v>
【238.21】</v>
      </c>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t="str">
        <f>
データ!BV6</f>
        <v>
【113.30】</v>
      </c>
      <c r="DH90" s="151"/>
      <c r="DI90" s="151"/>
      <c r="DJ90" s="151"/>
      <c r="DK90" s="151"/>
      <c r="DL90" s="151"/>
      <c r="DM90" s="151"/>
      <c r="DN90" s="151"/>
      <c r="DO90" s="151"/>
      <c r="DP90" s="151"/>
      <c r="DQ90" s="151"/>
      <c r="DR90" s="151"/>
      <c r="DS90" s="151"/>
      <c r="DT90" s="151"/>
      <c r="DU90" s="151"/>
      <c r="DV90" s="151"/>
      <c r="DW90" s="151"/>
      <c r="DX90" s="151"/>
      <c r="DY90" s="151"/>
      <c r="DZ90" s="151"/>
      <c r="EA90" s="151"/>
      <c r="EB90" s="151"/>
      <c r="EC90" s="151"/>
      <c r="ED90" s="151"/>
      <c r="EE90" s="151"/>
      <c r="EF90" s="151"/>
      <c r="EG90" s="151"/>
      <c r="EH90" s="151" t="str">
        <f>
データ!CG6</f>
        <v>
【18.87】</v>
      </c>
      <c r="EI90" s="151"/>
      <c r="EJ90" s="151"/>
      <c r="EK90" s="151"/>
      <c r="EL90" s="151"/>
      <c r="EM90" s="151"/>
      <c r="EN90" s="151"/>
      <c r="EO90" s="151"/>
      <c r="EP90" s="151"/>
      <c r="EQ90" s="151"/>
      <c r="ER90" s="151"/>
      <c r="ES90" s="151"/>
      <c r="ET90" s="151"/>
      <c r="EU90" s="151"/>
      <c r="EV90" s="151"/>
      <c r="EW90" s="151"/>
      <c r="EX90" s="151"/>
      <c r="EY90" s="151"/>
      <c r="EZ90" s="151"/>
      <c r="FA90" s="151"/>
      <c r="FB90" s="151"/>
      <c r="FC90" s="151"/>
      <c r="FD90" s="151"/>
      <c r="FE90" s="151"/>
      <c r="FF90" s="151"/>
      <c r="FG90" s="151"/>
      <c r="FH90" s="151"/>
      <c r="FI90" s="151" t="str">
        <f>
データ!CR6</f>
        <v>
【53.39】</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1" t="str">
        <f>
データ!DC6</f>
        <v>
【76.89】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1" t="str">
        <f>
データ!DN6</f>
        <v>
【59.52】</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1" t="str">
        <f>
データ!DY6</f>
        <v>
【49.06】</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1" t="str">
        <f>
データ!EJ6</f>
        <v>
【0.39】</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sgHsfGJaf4eRlwnIp2qKqyzfAQdDBavVXintIb4yrbgko+JUvUV97oMgI/cIsclcsjPc6S4YM5j/qqWdx2G6aQ==" saltValue="Y9Y8AkU4IX42GHA8pZbVxw=="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headerFooter>
    <oddFooter>
&amp;C&amp;P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
37</v>
      </c>
    </row>
    <row r="2" spans="1:140" x14ac:dyDescent="0.15">
      <c r="A2" s="45" t="s">
        <v>
38</v>
      </c>
      <c r="B2" s="45">
        <f>
COLUMN()-1</f>
        <v>
1</v>
      </c>
      <c r="C2" s="45">
        <f t="shared" ref="C2:BN2" si="0">
COLUMN()-1</f>
        <v>
2</v>
      </c>
      <c r="D2" s="45">
        <f t="shared" si="0"/>
        <v>
3</v>
      </c>
      <c r="E2" s="45">
        <f t="shared" si="0"/>
        <v>
4</v>
      </c>
      <c r="F2" s="45">
        <f t="shared" si="0"/>
        <v>
5</v>
      </c>
      <c r="G2" s="45">
        <f t="shared" si="0"/>
        <v>
6</v>
      </c>
      <c r="H2" s="45">
        <f t="shared" si="0"/>
        <v>
7</v>
      </c>
      <c r="I2" s="45">
        <f t="shared" si="0"/>
        <v>
8</v>
      </c>
      <c r="J2" s="45">
        <f t="shared" si="0"/>
        <v>
9</v>
      </c>
      <c r="K2" s="45">
        <f t="shared" si="0"/>
        <v>
10</v>
      </c>
      <c r="L2" s="45">
        <f t="shared" si="0"/>
        <v>
11</v>
      </c>
      <c r="M2" s="45">
        <f t="shared" si="0"/>
        <v>
12</v>
      </c>
      <c r="N2" s="45">
        <f t="shared" si="0"/>
        <v>
13</v>
      </c>
      <c r="O2" s="45">
        <f t="shared" si="0"/>
        <v>
14</v>
      </c>
      <c r="P2" s="45">
        <f t="shared" si="0"/>
        <v>
15</v>
      </c>
      <c r="Q2" s="45">
        <f t="shared" si="0"/>
        <v>
16</v>
      </c>
      <c r="R2" s="45">
        <f t="shared" si="0"/>
        <v>
17</v>
      </c>
      <c r="S2" s="45">
        <f t="shared" si="0"/>
        <v>
18</v>
      </c>
      <c r="T2" s="45">
        <f t="shared" si="0"/>
        <v>
19</v>
      </c>
      <c r="U2" s="45">
        <f t="shared" si="0"/>
        <v>
20</v>
      </c>
      <c r="V2" s="45">
        <f t="shared" si="0"/>
        <v>
21</v>
      </c>
      <c r="W2" s="45">
        <f t="shared" si="0"/>
        <v>
22</v>
      </c>
      <c r="X2" s="45">
        <f t="shared" si="0"/>
        <v>
23</v>
      </c>
      <c r="Y2" s="45">
        <f t="shared" si="0"/>
        <v>
24</v>
      </c>
      <c r="Z2" s="45">
        <f t="shared" si="0"/>
        <v>
25</v>
      </c>
      <c r="AA2" s="45">
        <f t="shared" si="0"/>
        <v>
26</v>
      </c>
      <c r="AB2" s="45">
        <f t="shared" si="0"/>
        <v>
27</v>
      </c>
      <c r="AC2" s="45">
        <f t="shared" si="0"/>
        <v>
28</v>
      </c>
      <c r="AD2" s="45">
        <f t="shared" si="0"/>
        <v>
29</v>
      </c>
      <c r="AE2" s="45">
        <f t="shared" si="0"/>
        <v>
30</v>
      </c>
      <c r="AF2" s="45">
        <f t="shared" si="0"/>
        <v>
31</v>
      </c>
      <c r="AG2" s="45">
        <f t="shared" si="0"/>
        <v>
32</v>
      </c>
      <c r="AH2" s="45">
        <f t="shared" si="0"/>
        <v>
33</v>
      </c>
      <c r="AI2" s="45">
        <f t="shared" si="0"/>
        <v>
34</v>
      </c>
      <c r="AJ2" s="45">
        <f t="shared" si="0"/>
        <v>
35</v>
      </c>
      <c r="AK2" s="45">
        <f t="shared" si="0"/>
        <v>
36</v>
      </c>
      <c r="AL2" s="45">
        <f t="shared" si="0"/>
        <v>
37</v>
      </c>
      <c r="AM2" s="45">
        <f t="shared" si="0"/>
        <v>
38</v>
      </c>
      <c r="AN2" s="45">
        <f t="shared" si="0"/>
        <v>
39</v>
      </c>
      <c r="AO2" s="45">
        <f t="shared" si="0"/>
        <v>
40</v>
      </c>
      <c r="AP2" s="45">
        <f t="shared" si="0"/>
        <v>
41</v>
      </c>
      <c r="AQ2" s="45">
        <f t="shared" si="0"/>
        <v>
42</v>
      </c>
      <c r="AR2" s="45">
        <f t="shared" si="0"/>
        <v>
43</v>
      </c>
      <c r="AS2" s="45">
        <f t="shared" si="0"/>
        <v>
44</v>
      </c>
      <c r="AT2" s="45">
        <f t="shared" si="0"/>
        <v>
45</v>
      </c>
      <c r="AU2" s="45">
        <f t="shared" si="0"/>
        <v>
46</v>
      </c>
      <c r="AV2" s="45">
        <f t="shared" si="0"/>
        <v>
47</v>
      </c>
      <c r="AW2" s="45">
        <f t="shared" si="0"/>
        <v>
48</v>
      </c>
      <c r="AX2" s="45">
        <f t="shared" si="0"/>
        <v>
49</v>
      </c>
      <c r="AY2" s="45">
        <f t="shared" si="0"/>
        <v>
50</v>
      </c>
      <c r="AZ2" s="45">
        <f t="shared" si="0"/>
        <v>
51</v>
      </c>
      <c r="BA2" s="45">
        <f t="shared" si="0"/>
        <v>
52</v>
      </c>
      <c r="BB2" s="45">
        <f t="shared" si="0"/>
        <v>
53</v>
      </c>
      <c r="BC2" s="45">
        <f t="shared" si="0"/>
        <v>
54</v>
      </c>
      <c r="BD2" s="45">
        <f t="shared" si="0"/>
        <v>
55</v>
      </c>
      <c r="BE2" s="45">
        <f t="shared" si="0"/>
        <v>
56</v>
      </c>
      <c r="BF2" s="45">
        <f t="shared" si="0"/>
        <v>
57</v>
      </c>
      <c r="BG2" s="45">
        <f t="shared" si="0"/>
        <v>
58</v>
      </c>
      <c r="BH2" s="45">
        <f t="shared" si="0"/>
        <v>
59</v>
      </c>
      <c r="BI2" s="45">
        <f t="shared" si="0"/>
        <v>
60</v>
      </c>
      <c r="BJ2" s="45">
        <f t="shared" si="0"/>
        <v>
61</v>
      </c>
      <c r="BK2" s="45">
        <f t="shared" si="0"/>
        <v>
62</v>
      </c>
      <c r="BL2" s="45">
        <f t="shared" si="0"/>
        <v>
63</v>
      </c>
      <c r="BM2" s="45">
        <f t="shared" si="0"/>
        <v>
64</v>
      </c>
      <c r="BN2" s="45">
        <f t="shared" si="0"/>
        <v>
65</v>
      </c>
      <c r="BO2" s="45">
        <f t="shared" ref="BO2:DZ2" si="1">
COLUMN()-1</f>
        <v>
66</v>
      </c>
      <c r="BP2" s="45">
        <f t="shared" si="1"/>
        <v>
67</v>
      </c>
      <c r="BQ2" s="45">
        <f t="shared" si="1"/>
        <v>
68</v>
      </c>
      <c r="BR2" s="45">
        <f t="shared" si="1"/>
        <v>
69</v>
      </c>
      <c r="BS2" s="45">
        <f t="shared" si="1"/>
        <v>
70</v>
      </c>
      <c r="BT2" s="45">
        <f t="shared" si="1"/>
        <v>
71</v>
      </c>
      <c r="BU2" s="45">
        <f t="shared" si="1"/>
        <v>
72</v>
      </c>
      <c r="BV2" s="45">
        <f t="shared" si="1"/>
        <v>
73</v>
      </c>
      <c r="BW2" s="45">
        <f t="shared" si="1"/>
        <v>
74</v>
      </c>
      <c r="BX2" s="45">
        <f t="shared" si="1"/>
        <v>
75</v>
      </c>
      <c r="BY2" s="45">
        <f t="shared" si="1"/>
        <v>
76</v>
      </c>
      <c r="BZ2" s="45">
        <f t="shared" si="1"/>
        <v>
77</v>
      </c>
      <c r="CA2" s="45">
        <f t="shared" si="1"/>
        <v>
78</v>
      </c>
      <c r="CB2" s="45">
        <f t="shared" si="1"/>
        <v>
79</v>
      </c>
      <c r="CC2" s="45">
        <f t="shared" si="1"/>
        <v>
80</v>
      </c>
      <c r="CD2" s="45">
        <f t="shared" si="1"/>
        <v>
81</v>
      </c>
      <c r="CE2" s="45">
        <f t="shared" si="1"/>
        <v>
82</v>
      </c>
      <c r="CF2" s="45">
        <f t="shared" si="1"/>
        <v>
83</v>
      </c>
      <c r="CG2" s="45">
        <f t="shared" si="1"/>
        <v>
84</v>
      </c>
      <c r="CH2" s="45">
        <f t="shared" si="1"/>
        <v>
85</v>
      </c>
      <c r="CI2" s="45">
        <f t="shared" si="1"/>
        <v>
86</v>
      </c>
      <c r="CJ2" s="45">
        <f t="shared" si="1"/>
        <v>
87</v>
      </c>
      <c r="CK2" s="45">
        <f t="shared" si="1"/>
        <v>
88</v>
      </c>
      <c r="CL2" s="45">
        <f t="shared" si="1"/>
        <v>
89</v>
      </c>
      <c r="CM2" s="45">
        <f t="shared" si="1"/>
        <v>
90</v>
      </c>
      <c r="CN2" s="45">
        <f t="shared" si="1"/>
        <v>
91</v>
      </c>
      <c r="CO2" s="45">
        <f t="shared" si="1"/>
        <v>
92</v>
      </c>
      <c r="CP2" s="45">
        <f t="shared" si="1"/>
        <v>
93</v>
      </c>
      <c r="CQ2" s="45">
        <f t="shared" si="1"/>
        <v>
94</v>
      </c>
      <c r="CR2" s="45">
        <f t="shared" si="1"/>
        <v>
95</v>
      </c>
      <c r="CS2" s="45">
        <f t="shared" si="1"/>
        <v>
96</v>
      </c>
      <c r="CT2" s="45">
        <f t="shared" si="1"/>
        <v>
97</v>
      </c>
      <c r="CU2" s="45">
        <f t="shared" si="1"/>
        <v>
98</v>
      </c>
      <c r="CV2" s="45">
        <f t="shared" si="1"/>
        <v>
99</v>
      </c>
      <c r="CW2" s="45">
        <f t="shared" si="1"/>
        <v>
100</v>
      </c>
      <c r="CX2" s="45">
        <f t="shared" si="1"/>
        <v>
101</v>
      </c>
      <c r="CY2" s="45">
        <f t="shared" si="1"/>
        <v>
102</v>
      </c>
      <c r="CZ2" s="45">
        <f t="shared" si="1"/>
        <v>
103</v>
      </c>
      <c r="DA2" s="45">
        <f t="shared" si="1"/>
        <v>
104</v>
      </c>
      <c r="DB2" s="45">
        <f t="shared" si="1"/>
        <v>
105</v>
      </c>
      <c r="DC2" s="45">
        <f t="shared" si="1"/>
        <v>
106</v>
      </c>
      <c r="DD2" s="45">
        <f t="shared" si="1"/>
        <v>
107</v>
      </c>
      <c r="DE2" s="45">
        <f t="shared" si="1"/>
        <v>
108</v>
      </c>
      <c r="DF2" s="45">
        <f t="shared" si="1"/>
        <v>
109</v>
      </c>
      <c r="DG2" s="45">
        <f t="shared" si="1"/>
        <v>
110</v>
      </c>
      <c r="DH2" s="45">
        <f t="shared" si="1"/>
        <v>
111</v>
      </c>
      <c r="DI2" s="45">
        <f t="shared" si="1"/>
        <v>
112</v>
      </c>
      <c r="DJ2" s="45">
        <f t="shared" si="1"/>
        <v>
113</v>
      </c>
      <c r="DK2" s="45">
        <f t="shared" si="1"/>
        <v>
114</v>
      </c>
      <c r="DL2" s="45">
        <f t="shared" si="1"/>
        <v>
115</v>
      </c>
      <c r="DM2" s="45">
        <f t="shared" si="1"/>
        <v>
116</v>
      </c>
      <c r="DN2" s="45">
        <f t="shared" si="1"/>
        <v>
117</v>
      </c>
      <c r="DO2" s="45">
        <f t="shared" si="1"/>
        <v>
118</v>
      </c>
      <c r="DP2" s="45">
        <f t="shared" si="1"/>
        <v>
119</v>
      </c>
      <c r="DQ2" s="45">
        <f t="shared" si="1"/>
        <v>
120</v>
      </c>
      <c r="DR2" s="45">
        <f t="shared" si="1"/>
        <v>
121</v>
      </c>
      <c r="DS2" s="45">
        <f t="shared" si="1"/>
        <v>
122</v>
      </c>
      <c r="DT2" s="45">
        <f t="shared" si="1"/>
        <v>
123</v>
      </c>
      <c r="DU2" s="45">
        <f t="shared" si="1"/>
        <v>
124</v>
      </c>
      <c r="DV2" s="45">
        <f t="shared" si="1"/>
        <v>
125</v>
      </c>
      <c r="DW2" s="45">
        <f t="shared" si="1"/>
        <v>
126</v>
      </c>
      <c r="DX2" s="45">
        <f t="shared" si="1"/>
        <v>
127</v>
      </c>
      <c r="DY2" s="45">
        <f t="shared" si="1"/>
        <v>
128</v>
      </c>
      <c r="DZ2" s="45">
        <f t="shared" si="1"/>
        <v>
129</v>
      </c>
      <c r="EA2" s="45">
        <f t="shared" ref="EA2:EJ2" si="2">
COLUMN()-1</f>
        <v>
130</v>
      </c>
      <c r="EB2" s="45">
        <f t="shared" si="2"/>
        <v>
131</v>
      </c>
      <c r="EC2" s="45">
        <f t="shared" si="2"/>
        <v>
132</v>
      </c>
      <c r="ED2" s="45">
        <f t="shared" si="2"/>
        <v>
133</v>
      </c>
      <c r="EE2" s="45">
        <f t="shared" si="2"/>
        <v>
134</v>
      </c>
      <c r="EF2" s="45">
        <f t="shared" si="2"/>
        <v>
135</v>
      </c>
      <c r="EG2" s="45">
        <f t="shared" si="2"/>
        <v>
136</v>
      </c>
      <c r="EH2" s="45">
        <f t="shared" si="2"/>
        <v>
137</v>
      </c>
      <c r="EI2" s="45">
        <f t="shared" si="2"/>
        <v>
138</v>
      </c>
      <c r="EJ2" s="45">
        <f t="shared" si="2"/>
        <v>
139</v>
      </c>
    </row>
    <row r="3" spans="1:140" x14ac:dyDescent="0.15">
      <c r="A3" s="45" t="s">
        <v>
39</v>
      </c>
      <c r="B3" s="46" t="s">
        <v>
40</v>
      </c>
      <c r="C3" s="46" t="s">
        <v>
41</v>
      </c>
      <c r="D3" s="46" t="s">
        <v>
42</v>
      </c>
      <c r="E3" s="46" t="s">
        <v>
43</v>
      </c>
      <c r="F3" s="46" t="s">
        <v>
44</v>
      </c>
      <c r="G3" s="46" t="s">
        <v>
45</v>
      </c>
      <c r="H3" s="154" t="s">
        <v>
46</v>
      </c>
      <c r="I3" s="155"/>
      <c r="J3" s="155"/>
      <c r="K3" s="155"/>
      <c r="L3" s="155"/>
      <c r="M3" s="155"/>
      <c r="N3" s="155"/>
      <c r="O3" s="155"/>
      <c r="P3" s="155"/>
      <c r="Q3" s="155"/>
      <c r="R3" s="155"/>
      <c r="S3" s="155"/>
      <c r="T3" s="158" t="s">
        <v>
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
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
48</v>
      </c>
      <c r="B4" s="47"/>
      <c r="C4" s="47"/>
      <c r="D4" s="47"/>
      <c r="E4" s="47"/>
      <c r="F4" s="47"/>
      <c r="G4" s="47"/>
      <c r="H4" s="156"/>
      <c r="I4" s="157"/>
      <c r="J4" s="157"/>
      <c r="K4" s="157"/>
      <c r="L4" s="157"/>
      <c r="M4" s="157"/>
      <c r="N4" s="157"/>
      <c r="O4" s="157"/>
      <c r="P4" s="157"/>
      <c r="Q4" s="157"/>
      <c r="R4" s="157"/>
      <c r="S4" s="157"/>
      <c r="T4" s="153" t="s">
        <v>
49</v>
      </c>
      <c r="U4" s="153"/>
      <c r="V4" s="153"/>
      <c r="W4" s="153"/>
      <c r="X4" s="153"/>
      <c r="Y4" s="153"/>
      <c r="Z4" s="153"/>
      <c r="AA4" s="153"/>
      <c r="AB4" s="153"/>
      <c r="AC4" s="153"/>
      <c r="AD4" s="153"/>
      <c r="AE4" s="153" t="s">
        <v>
50</v>
      </c>
      <c r="AF4" s="153"/>
      <c r="AG4" s="153"/>
      <c r="AH4" s="153"/>
      <c r="AI4" s="153"/>
      <c r="AJ4" s="153"/>
      <c r="AK4" s="153"/>
      <c r="AL4" s="153"/>
      <c r="AM4" s="153"/>
      <c r="AN4" s="153"/>
      <c r="AO4" s="153"/>
      <c r="AP4" s="153" t="s">
        <v>
51</v>
      </c>
      <c r="AQ4" s="153"/>
      <c r="AR4" s="153"/>
      <c r="AS4" s="153"/>
      <c r="AT4" s="153"/>
      <c r="AU4" s="153"/>
      <c r="AV4" s="153"/>
      <c r="AW4" s="153"/>
      <c r="AX4" s="153"/>
      <c r="AY4" s="153"/>
      <c r="AZ4" s="153"/>
      <c r="BA4" s="153" t="s">
        <v>
52</v>
      </c>
      <c r="BB4" s="153"/>
      <c r="BC4" s="153"/>
      <c r="BD4" s="153"/>
      <c r="BE4" s="153"/>
      <c r="BF4" s="153"/>
      <c r="BG4" s="153"/>
      <c r="BH4" s="153"/>
      <c r="BI4" s="153"/>
      <c r="BJ4" s="153"/>
      <c r="BK4" s="153"/>
      <c r="BL4" s="153" t="s">
        <v>
53</v>
      </c>
      <c r="BM4" s="153"/>
      <c r="BN4" s="153"/>
      <c r="BO4" s="153"/>
      <c r="BP4" s="153"/>
      <c r="BQ4" s="153"/>
      <c r="BR4" s="153"/>
      <c r="BS4" s="153"/>
      <c r="BT4" s="153"/>
      <c r="BU4" s="153"/>
      <c r="BV4" s="153"/>
      <c r="BW4" s="153" t="s">
        <v>
54</v>
      </c>
      <c r="BX4" s="153"/>
      <c r="BY4" s="153"/>
      <c r="BZ4" s="153"/>
      <c r="CA4" s="153"/>
      <c r="CB4" s="153"/>
      <c r="CC4" s="153"/>
      <c r="CD4" s="153"/>
      <c r="CE4" s="153"/>
      <c r="CF4" s="153"/>
      <c r="CG4" s="153"/>
      <c r="CH4" s="153" t="s">
        <v>
55</v>
      </c>
      <c r="CI4" s="153"/>
      <c r="CJ4" s="153"/>
      <c r="CK4" s="153"/>
      <c r="CL4" s="153"/>
      <c r="CM4" s="153"/>
      <c r="CN4" s="153"/>
      <c r="CO4" s="153"/>
      <c r="CP4" s="153"/>
      <c r="CQ4" s="153"/>
      <c r="CR4" s="153"/>
      <c r="CS4" s="153" t="s">
        <v>
56</v>
      </c>
      <c r="CT4" s="153"/>
      <c r="CU4" s="153"/>
      <c r="CV4" s="153"/>
      <c r="CW4" s="153"/>
      <c r="CX4" s="153"/>
      <c r="CY4" s="153"/>
      <c r="CZ4" s="153"/>
      <c r="DA4" s="153"/>
      <c r="DB4" s="153"/>
      <c r="DC4" s="153"/>
      <c r="DD4" s="153" t="s">
        <v>
57</v>
      </c>
      <c r="DE4" s="153"/>
      <c r="DF4" s="153"/>
      <c r="DG4" s="153"/>
      <c r="DH4" s="153"/>
      <c r="DI4" s="153"/>
      <c r="DJ4" s="153"/>
      <c r="DK4" s="153"/>
      <c r="DL4" s="153"/>
      <c r="DM4" s="153"/>
      <c r="DN4" s="153"/>
      <c r="DO4" s="153" t="s">
        <v>
58</v>
      </c>
      <c r="DP4" s="153"/>
      <c r="DQ4" s="153"/>
      <c r="DR4" s="153"/>
      <c r="DS4" s="153"/>
      <c r="DT4" s="153"/>
      <c r="DU4" s="153"/>
      <c r="DV4" s="153"/>
      <c r="DW4" s="153"/>
      <c r="DX4" s="153"/>
      <c r="DY4" s="153"/>
      <c r="DZ4" s="153" t="s">
        <v>
59</v>
      </c>
      <c r="EA4" s="153"/>
      <c r="EB4" s="153"/>
      <c r="EC4" s="153"/>
      <c r="ED4" s="153"/>
      <c r="EE4" s="153"/>
      <c r="EF4" s="153"/>
      <c r="EG4" s="153"/>
      <c r="EH4" s="153"/>
      <c r="EI4" s="153"/>
      <c r="EJ4" s="153"/>
    </row>
    <row r="5" spans="1:140" x14ac:dyDescent="0.15">
      <c r="A5" s="45" t="s">
        <v>
60</v>
      </c>
      <c r="B5" s="48"/>
      <c r="C5" s="48"/>
      <c r="D5" s="48"/>
      <c r="E5" s="48"/>
      <c r="F5" s="48"/>
      <c r="G5" s="48"/>
      <c r="H5" s="49" t="s">
        <v>
61</v>
      </c>
      <c r="I5" s="49" t="s">
        <v>
62</v>
      </c>
      <c r="J5" s="49" t="s">
        <v>
63</v>
      </c>
      <c r="K5" s="49" t="s">
        <v>
64</v>
      </c>
      <c r="L5" s="49" t="s">
        <v>
65</v>
      </c>
      <c r="M5" s="49" t="s">
        <v>
66</v>
      </c>
      <c r="N5" s="49" t="s">
        <v>
67</v>
      </c>
      <c r="O5" s="49" t="s">
        <v>
68</v>
      </c>
      <c r="P5" s="49" t="s">
        <v>
69</v>
      </c>
      <c r="Q5" s="49" t="s">
        <v>
70</v>
      </c>
      <c r="R5" s="49" t="s">
        <v>
71</v>
      </c>
      <c r="S5" s="49" t="s">
        <v>
72</v>
      </c>
      <c r="T5" s="49" t="s">
        <v>
73</v>
      </c>
      <c r="U5" s="49" t="s">
        <v>
74</v>
      </c>
      <c r="V5" s="49" t="s">
        <v>
75</v>
      </c>
      <c r="W5" s="49" t="s">
        <v>
76</v>
      </c>
      <c r="X5" s="49" t="s">
        <v>
77</v>
      </c>
      <c r="Y5" s="49" t="s">
        <v>
78</v>
      </c>
      <c r="Z5" s="49" t="s">
        <v>
79</v>
      </c>
      <c r="AA5" s="49" t="s">
        <v>
80</v>
      </c>
      <c r="AB5" s="49" t="s">
        <v>
81</v>
      </c>
      <c r="AC5" s="49" t="s">
        <v>
82</v>
      </c>
      <c r="AD5" s="49" t="s">
        <v>
83</v>
      </c>
      <c r="AE5" s="49" t="s">
        <v>
73</v>
      </c>
      <c r="AF5" s="49" t="s">
        <v>
74</v>
      </c>
      <c r="AG5" s="49" t="s">
        <v>
75</v>
      </c>
      <c r="AH5" s="49" t="s">
        <v>
76</v>
      </c>
      <c r="AI5" s="49" t="s">
        <v>
77</v>
      </c>
      <c r="AJ5" s="49" t="s">
        <v>
78</v>
      </c>
      <c r="AK5" s="49" t="s">
        <v>
79</v>
      </c>
      <c r="AL5" s="49" t="s">
        <v>
80</v>
      </c>
      <c r="AM5" s="49" t="s">
        <v>
81</v>
      </c>
      <c r="AN5" s="49" t="s">
        <v>
82</v>
      </c>
      <c r="AO5" s="49" t="s">
        <v>
84</v>
      </c>
      <c r="AP5" s="49" t="s">
        <v>
73</v>
      </c>
      <c r="AQ5" s="49" t="s">
        <v>
74</v>
      </c>
      <c r="AR5" s="49" t="s">
        <v>
75</v>
      </c>
      <c r="AS5" s="49" t="s">
        <v>
76</v>
      </c>
      <c r="AT5" s="49" t="s">
        <v>
77</v>
      </c>
      <c r="AU5" s="49" t="s">
        <v>
78</v>
      </c>
      <c r="AV5" s="49" t="s">
        <v>
79</v>
      </c>
      <c r="AW5" s="49" t="s">
        <v>
80</v>
      </c>
      <c r="AX5" s="49" t="s">
        <v>
81</v>
      </c>
      <c r="AY5" s="49" t="s">
        <v>
82</v>
      </c>
      <c r="AZ5" s="49" t="s">
        <v>
84</v>
      </c>
      <c r="BA5" s="49" t="s">
        <v>
73</v>
      </c>
      <c r="BB5" s="49" t="s">
        <v>
74</v>
      </c>
      <c r="BC5" s="49" t="s">
        <v>
75</v>
      </c>
      <c r="BD5" s="49" t="s">
        <v>
76</v>
      </c>
      <c r="BE5" s="49" t="s">
        <v>
77</v>
      </c>
      <c r="BF5" s="49" t="s">
        <v>
78</v>
      </c>
      <c r="BG5" s="49" t="s">
        <v>
79</v>
      </c>
      <c r="BH5" s="49" t="s">
        <v>
80</v>
      </c>
      <c r="BI5" s="49" t="s">
        <v>
81</v>
      </c>
      <c r="BJ5" s="49" t="s">
        <v>
82</v>
      </c>
      <c r="BK5" s="49" t="s">
        <v>
84</v>
      </c>
      <c r="BL5" s="49" t="s">
        <v>
73</v>
      </c>
      <c r="BM5" s="49" t="s">
        <v>
74</v>
      </c>
      <c r="BN5" s="49" t="s">
        <v>
75</v>
      </c>
      <c r="BO5" s="49" t="s">
        <v>
76</v>
      </c>
      <c r="BP5" s="49" t="s">
        <v>
77</v>
      </c>
      <c r="BQ5" s="49" t="s">
        <v>
78</v>
      </c>
      <c r="BR5" s="49" t="s">
        <v>
79</v>
      </c>
      <c r="BS5" s="49" t="s">
        <v>
80</v>
      </c>
      <c r="BT5" s="49" t="s">
        <v>
81</v>
      </c>
      <c r="BU5" s="49" t="s">
        <v>
82</v>
      </c>
      <c r="BV5" s="49" t="s">
        <v>
84</v>
      </c>
      <c r="BW5" s="49" t="s">
        <v>
73</v>
      </c>
      <c r="BX5" s="49" t="s">
        <v>
74</v>
      </c>
      <c r="BY5" s="49" t="s">
        <v>
75</v>
      </c>
      <c r="BZ5" s="49" t="s">
        <v>
76</v>
      </c>
      <c r="CA5" s="49" t="s">
        <v>
77</v>
      </c>
      <c r="CB5" s="49" t="s">
        <v>
78</v>
      </c>
      <c r="CC5" s="49" t="s">
        <v>
79</v>
      </c>
      <c r="CD5" s="49" t="s">
        <v>
80</v>
      </c>
      <c r="CE5" s="49" t="s">
        <v>
81</v>
      </c>
      <c r="CF5" s="49" t="s">
        <v>
82</v>
      </c>
      <c r="CG5" s="49" t="s">
        <v>
84</v>
      </c>
      <c r="CH5" s="49" t="s">
        <v>
73</v>
      </c>
      <c r="CI5" s="49" t="s">
        <v>
74</v>
      </c>
      <c r="CJ5" s="49" t="s">
        <v>
75</v>
      </c>
      <c r="CK5" s="49" t="s">
        <v>
76</v>
      </c>
      <c r="CL5" s="49" t="s">
        <v>
77</v>
      </c>
      <c r="CM5" s="49" t="s">
        <v>
78</v>
      </c>
      <c r="CN5" s="49" t="s">
        <v>
79</v>
      </c>
      <c r="CO5" s="49" t="s">
        <v>
80</v>
      </c>
      <c r="CP5" s="49" t="s">
        <v>
81</v>
      </c>
      <c r="CQ5" s="49" t="s">
        <v>
82</v>
      </c>
      <c r="CR5" s="49" t="s">
        <v>
84</v>
      </c>
      <c r="CS5" s="49" t="s">
        <v>
73</v>
      </c>
      <c r="CT5" s="49" t="s">
        <v>
74</v>
      </c>
      <c r="CU5" s="49" t="s">
        <v>
75</v>
      </c>
      <c r="CV5" s="49" t="s">
        <v>
76</v>
      </c>
      <c r="CW5" s="49" t="s">
        <v>
77</v>
      </c>
      <c r="CX5" s="49" t="s">
        <v>
78</v>
      </c>
      <c r="CY5" s="49" t="s">
        <v>
79</v>
      </c>
      <c r="CZ5" s="49" t="s">
        <v>
80</v>
      </c>
      <c r="DA5" s="49" t="s">
        <v>
81</v>
      </c>
      <c r="DB5" s="49" t="s">
        <v>
82</v>
      </c>
      <c r="DC5" s="49" t="s">
        <v>
84</v>
      </c>
      <c r="DD5" s="49" t="s">
        <v>
73</v>
      </c>
      <c r="DE5" s="49" t="s">
        <v>
74</v>
      </c>
      <c r="DF5" s="49" t="s">
        <v>
75</v>
      </c>
      <c r="DG5" s="49" t="s">
        <v>
76</v>
      </c>
      <c r="DH5" s="49" t="s">
        <v>
77</v>
      </c>
      <c r="DI5" s="49" t="s">
        <v>
78</v>
      </c>
      <c r="DJ5" s="49" t="s">
        <v>
79</v>
      </c>
      <c r="DK5" s="49" t="s">
        <v>
80</v>
      </c>
      <c r="DL5" s="49" t="s">
        <v>
81</v>
      </c>
      <c r="DM5" s="49" t="s">
        <v>
82</v>
      </c>
      <c r="DN5" s="49" t="s">
        <v>
84</v>
      </c>
      <c r="DO5" s="49" t="s">
        <v>
73</v>
      </c>
      <c r="DP5" s="49" t="s">
        <v>
74</v>
      </c>
      <c r="DQ5" s="49" t="s">
        <v>
75</v>
      </c>
      <c r="DR5" s="49" t="s">
        <v>
76</v>
      </c>
      <c r="DS5" s="49" t="s">
        <v>
77</v>
      </c>
      <c r="DT5" s="49" t="s">
        <v>
78</v>
      </c>
      <c r="DU5" s="49" t="s">
        <v>
79</v>
      </c>
      <c r="DV5" s="49" t="s">
        <v>
80</v>
      </c>
      <c r="DW5" s="49" t="s">
        <v>
81</v>
      </c>
      <c r="DX5" s="49" t="s">
        <v>
82</v>
      </c>
      <c r="DY5" s="49" t="s">
        <v>
84</v>
      </c>
      <c r="DZ5" s="49" t="s">
        <v>
73</v>
      </c>
      <c r="EA5" s="49" t="s">
        <v>
74</v>
      </c>
      <c r="EB5" s="49" t="s">
        <v>
75</v>
      </c>
      <c r="EC5" s="49" t="s">
        <v>
76</v>
      </c>
      <c r="ED5" s="49" t="s">
        <v>
77</v>
      </c>
      <c r="EE5" s="49" t="s">
        <v>
78</v>
      </c>
      <c r="EF5" s="49" t="s">
        <v>
79</v>
      </c>
      <c r="EG5" s="49" t="s">
        <v>
80</v>
      </c>
      <c r="EH5" s="49" t="s">
        <v>
81</v>
      </c>
      <c r="EI5" s="49" t="s">
        <v>
82</v>
      </c>
      <c r="EJ5" s="49" t="s">
        <v>
84</v>
      </c>
    </row>
    <row r="6" spans="1:140" s="53" customFormat="1" x14ac:dyDescent="0.15">
      <c r="A6" s="45" t="s">
        <v>
85</v>
      </c>
      <c r="B6" s="50"/>
      <c r="C6" s="50"/>
      <c r="D6" s="50"/>
      <c r="E6" s="50"/>
      <c r="F6" s="50"/>
      <c r="G6" s="50"/>
      <c r="H6" s="50"/>
      <c r="I6" s="50"/>
      <c r="J6" s="50"/>
      <c r="K6" s="50"/>
      <c r="L6" s="50"/>
      <c r="M6" s="50"/>
      <c r="N6" s="50"/>
      <c r="O6" s="50"/>
      <c r="P6" s="50"/>
      <c r="Q6" s="51"/>
      <c r="R6" s="50"/>
      <c r="S6" s="50"/>
      <c r="T6" s="52">
        <f t="shared" ref="T6:CE6" si="3">
T7</f>
        <v>
75.22</v>
      </c>
      <c r="U6" s="52">
        <f>
U7</f>
        <v>
91.4</v>
      </c>
      <c r="V6" s="52">
        <f>
V7</f>
        <v>
89.64</v>
      </c>
      <c r="W6" s="52">
        <f>
W7</f>
        <v>
91.37</v>
      </c>
      <c r="X6" s="52">
        <f t="shared" si="3"/>
        <v>
97.51</v>
      </c>
      <c r="Y6" s="52">
        <f t="shared" si="3"/>
        <v>
109.99</v>
      </c>
      <c r="Z6" s="52">
        <f t="shared" si="3"/>
        <v>
109.1</v>
      </c>
      <c r="AA6" s="52">
        <f t="shared" si="3"/>
        <v>
108.18</v>
      </c>
      <c r="AB6" s="52">
        <f t="shared" si="3"/>
        <v>
114.99</v>
      </c>
      <c r="AC6" s="52">
        <f t="shared" si="3"/>
        <v>
110.04</v>
      </c>
      <c r="AD6" s="50" t="str">
        <f>
IF(AD7="-","【-】","【"&amp;SUBSTITUTE(TEXT(AD7,"#,##0.00"),"-","△")&amp;"】")</f>
        <v>
【118.49】</v>
      </c>
      <c r="AE6" s="52">
        <f t="shared" si="3"/>
        <v>
73.400000000000006</v>
      </c>
      <c r="AF6" s="52">
        <f>
AF7</f>
        <v>
85.54</v>
      </c>
      <c r="AG6" s="52">
        <f>
AG7</f>
        <v>
109.32</v>
      </c>
      <c r="AH6" s="52">
        <f>
AH7</f>
        <v>
121.06</v>
      </c>
      <c r="AI6" s="52">
        <f t="shared" si="3"/>
        <v>
128.29</v>
      </c>
      <c r="AJ6" s="52">
        <f t="shared" si="3"/>
        <v>
83.56</v>
      </c>
      <c r="AK6" s="52">
        <f t="shared" si="3"/>
        <v>
82.78</v>
      </c>
      <c r="AL6" s="52">
        <f t="shared" si="3"/>
        <v>
79.27</v>
      </c>
      <c r="AM6" s="52">
        <f t="shared" si="3"/>
        <v>
75.56</v>
      </c>
      <c r="AN6" s="52">
        <f t="shared" si="3"/>
        <v>
68.38</v>
      </c>
      <c r="AO6" s="50" t="str">
        <f>
IF(AO7="-","【-】","【"&amp;SUBSTITUTE(TEXT(AO7,"#,##0.00"),"-","△")&amp;"】")</f>
        <v>
【19.58】</v>
      </c>
      <c r="AP6" s="52">
        <f t="shared" si="3"/>
        <v>
790.8</v>
      </c>
      <c r="AQ6" s="52">
        <f>
AQ7</f>
        <v>
725.81</v>
      </c>
      <c r="AR6" s="52">
        <f>
AR7</f>
        <v>
618.1</v>
      </c>
      <c r="AS6" s="52">
        <f>
AS7</f>
        <v>
648.75</v>
      </c>
      <c r="AT6" s="52">
        <f t="shared" si="3"/>
        <v>
1194.72</v>
      </c>
      <c r="AU6" s="52">
        <f t="shared" si="3"/>
        <v>
688.41</v>
      </c>
      <c r="AV6" s="52">
        <f t="shared" si="3"/>
        <v>
649.91999999999996</v>
      </c>
      <c r="AW6" s="52">
        <f t="shared" si="3"/>
        <v>
680.22</v>
      </c>
      <c r="AX6" s="52">
        <f t="shared" si="3"/>
        <v>
786.06</v>
      </c>
      <c r="AY6" s="52">
        <f t="shared" si="3"/>
        <v>
771.18</v>
      </c>
      <c r="AZ6" s="50" t="str">
        <f>
IF(AZ7="-","【-】","【"&amp;SUBSTITUTE(TEXT(AZ7,"#,##0.00"),"-","△")&amp;"】")</f>
        <v>
【436.32】</v>
      </c>
      <c r="BA6" s="52">
        <f t="shared" si="3"/>
        <v>
312.22000000000003</v>
      </c>
      <c r="BB6" s="52">
        <f>
BB7</f>
        <v>
260.38</v>
      </c>
      <c r="BC6" s="52">
        <f>
BC7</f>
        <v>
214.3</v>
      </c>
      <c r="BD6" s="52">
        <f>
BD7</f>
        <v>
142.56</v>
      </c>
      <c r="BE6" s="52">
        <f t="shared" si="3"/>
        <v>
84.68</v>
      </c>
      <c r="BF6" s="52">
        <f t="shared" si="3"/>
        <v>
505.25</v>
      </c>
      <c r="BG6" s="52">
        <f t="shared" si="3"/>
        <v>
531.53</v>
      </c>
      <c r="BH6" s="52">
        <f t="shared" si="3"/>
        <v>
504.73</v>
      </c>
      <c r="BI6" s="52">
        <f t="shared" si="3"/>
        <v>
450.91</v>
      </c>
      <c r="BJ6" s="52">
        <f t="shared" si="3"/>
        <v>
444.01</v>
      </c>
      <c r="BK6" s="50" t="str">
        <f>
IF(BK7="-","【-】","【"&amp;SUBSTITUTE(TEXT(BK7,"#,##0.00"),"-","△")&amp;"】")</f>
        <v>
【238.21】</v>
      </c>
      <c r="BL6" s="52">
        <f t="shared" si="3"/>
        <v>
73.14</v>
      </c>
      <c r="BM6" s="52">
        <f>
BM7</f>
        <v>
90.55</v>
      </c>
      <c r="BN6" s="52">
        <f>
BN7</f>
        <v>
85.5</v>
      </c>
      <c r="BO6" s="52">
        <f>
BO7</f>
        <v>
88.16</v>
      </c>
      <c r="BP6" s="52">
        <f t="shared" si="3"/>
        <v>
93.38</v>
      </c>
      <c r="BQ6" s="52">
        <f t="shared" si="3"/>
        <v>
93.58</v>
      </c>
      <c r="BR6" s="52">
        <f t="shared" si="3"/>
        <v>
93.31</v>
      </c>
      <c r="BS6" s="52">
        <f t="shared" si="3"/>
        <v>
92.2</v>
      </c>
      <c r="BT6" s="52">
        <f t="shared" si="3"/>
        <v>
103.39</v>
      </c>
      <c r="BU6" s="52">
        <f t="shared" si="3"/>
        <v>
96.49</v>
      </c>
      <c r="BV6" s="50" t="str">
        <f>
IF(BV7="-","【-】","【"&amp;SUBSTITUTE(TEXT(BV7,"#,##0.00"),"-","△")&amp;"】")</f>
        <v>
【113.30】</v>
      </c>
      <c r="BW6" s="52">
        <f t="shared" si="3"/>
        <v>
41.13</v>
      </c>
      <c r="BX6" s="52">
        <f>
BX7</f>
        <v>
33.229999999999997</v>
      </c>
      <c r="BY6" s="52">
        <f>
BY7</f>
        <v>
35.15</v>
      </c>
      <c r="BZ6" s="52">
        <f>
BZ7</f>
        <v>
34.19</v>
      </c>
      <c r="CA6" s="52">
        <f t="shared" si="3"/>
        <v>
32.24</v>
      </c>
      <c r="CB6" s="52">
        <f t="shared" si="3"/>
        <v>
33.79</v>
      </c>
      <c r="CC6" s="52">
        <f t="shared" si="3"/>
        <v>
33.81</v>
      </c>
      <c r="CD6" s="52">
        <f t="shared" si="3"/>
        <v>
34.33</v>
      </c>
      <c r="CE6" s="52">
        <f t="shared" si="3"/>
        <v>
30.96</v>
      </c>
      <c r="CF6" s="52">
        <f t="shared" ref="CF6" si="4">
CF7</f>
        <v>
33.229999999999997</v>
      </c>
      <c r="CG6" s="50" t="str">
        <f>
IF(CG7="-","【-】","【"&amp;SUBSTITUTE(TEXT(CG7,"#,##0.00"),"-","△")&amp;"】")</f>
        <v>
【18.87】</v>
      </c>
      <c r="CH6" s="52">
        <f t="shared" ref="CH6:CQ6" si="5">
CH7</f>
        <v>
13.48</v>
      </c>
      <c r="CI6" s="52">
        <f>
CI7</f>
        <v>
11.73</v>
      </c>
      <c r="CJ6" s="52">
        <f>
CJ7</f>
        <v>
11.16</v>
      </c>
      <c r="CK6" s="52">
        <f>
CK7</f>
        <v>
11.6</v>
      </c>
      <c r="CL6" s="52">
        <f t="shared" si="5"/>
        <v>
11.44</v>
      </c>
      <c r="CM6" s="52">
        <f t="shared" si="5"/>
        <v>
43.12</v>
      </c>
      <c r="CN6" s="52">
        <f t="shared" si="5"/>
        <v>
43.85</v>
      </c>
      <c r="CO6" s="52">
        <f t="shared" si="5"/>
        <v>
44.05</v>
      </c>
      <c r="CP6" s="52">
        <f t="shared" si="5"/>
        <v>
45.51</v>
      </c>
      <c r="CQ6" s="52">
        <f t="shared" si="5"/>
        <v>
44.67</v>
      </c>
      <c r="CR6" s="50" t="str">
        <f>
IF(CR7="-","【-】","【"&amp;SUBSTITUTE(TEXT(CR7,"#,##0.00"),"-","△")&amp;"】")</f>
        <v>
【53.39】</v>
      </c>
      <c r="CS6" s="52">
        <f t="shared" ref="CS6:DB6" si="6">
CS7</f>
        <v>
20.34</v>
      </c>
      <c r="CT6" s="52">
        <f>
CT7</f>
        <v>
19.82</v>
      </c>
      <c r="CU6" s="52">
        <f>
CU7</f>
        <v>
18.420000000000002</v>
      </c>
      <c r="CV6" s="52">
        <f>
CV7</f>
        <v>
18.600000000000001</v>
      </c>
      <c r="CW6" s="52">
        <f t="shared" si="6"/>
        <v>
18.53</v>
      </c>
      <c r="CX6" s="52">
        <f t="shared" si="6"/>
        <v>
61.62</v>
      </c>
      <c r="CY6" s="52">
        <f t="shared" si="6"/>
        <v>
61.64</v>
      </c>
      <c r="CZ6" s="52">
        <f t="shared" si="6"/>
        <v>
61.85</v>
      </c>
      <c r="DA6" s="52">
        <f t="shared" si="6"/>
        <v>
64.14</v>
      </c>
      <c r="DB6" s="52">
        <f t="shared" si="6"/>
        <v>
63.89</v>
      </c>
      <c r="DC6" s="50" t="str">
        <f>
IF(DC7="-","【-】","【"&amp;SUBSTITUTE(TEXT(DC7,"#,##0.00"),"-","△")&amp;"】")</f>
        <v>
【76.89】</v>
      </c>
      <c r="DD6" s="52">
        <f t="shared" ref="DD6:DM6" si="7">
DD7</f>
        <v>
70.569999999999993</v>
      </c>
      <c r="DE6" s="52">
        <f>
DE7</f>
        <v>
72.22</v>
      </c>
      <c r="DF6" s="52">
        <f>
DF7</f>
        <v>
73.25</v>
      </c>
      <c r="DG6" s="52">
        <f>
DG7</f>
        <v>
74.760000000000005</v>
      </c>
      <c r="DH6" s="52">
        <f t="shared" si="7"/>
        <v>
76.2</v>
      </c>
      <c r="DI6" s="52">
        <f t="shared" si="7"/>
        <v>
51.15</v>
      </c>
      <c r="DJ6" s="52">
        <f t="shared" si="7"/>
        <v>
52.15</v>
      </c>
      <c r="DK6" s="52">
        <f t="shared" si="7"/>
        <v>
52.21</v>
      </c>
      <c r="DL6" s="52">
        <f t="shared" si="7"/>
        <v>
54.51</v>
      </c>
      <c r="DM6" s="52">
        <f t="shared" si="7"/>
        <v>
55.38</v>
      </c>
      <c r="DN6" s="50" t="str">
        <f>
IF(DN7="-","【-】","【"&amp;SUBSTITUTE(TEXT(DN7,"#,##0.00"),"-","△")&amp;"】")</f>
        <v>
【59.52】</v>
      </c>
      <c r="DO6" s="52">
        <f t="shared" ref="DO6:DX6" si="8">
DO7</f>
        <v>
39.22</v>
      </c>
      <c r="DP6" s="52">
        <f>
DP7</f>
        <v>
44.32</v>
      </c>
      <c r="DQ6" s="52">
        <f>
DQ7</f>
        <v>
45.64</v>
      </c>
      <c r="DR6" s="52">
        <f>
DR7</f>
        <v>
53.7</v>
      </c>
      <c r="DS6" s="52">
        <f t="shared" si="8"/>
        <v>
61.52</v>
      </c>
      <c r="DT6" s="52">
        <f t="shared" si="8"/>
        <v>
20.8</v>
      </c>
      <c r="DU6" s="52">
        <f t="shared" si="8"/>
        <v>
29.43</v>
      </c>
      <c r="DV6" s="52">
        <f t="shared" si="8"/>
        <v>
32.03</v>
      </c>
      <c r="DW6" s="52">
        <f t="shared" si="8"/>
        <v>
36.58</v>
      </c>
      <c r="DX6" s="52">
        <f t="shared" si="8"/>
        <v>
40.880000000000003</v>
      </c>
      <c r="DY6" s="50" t="str">
        <f>
IF(DY7="-","【-】","【"&amp;SUBSTITUTE(TEXT(DY7,"#,##0.00"),"-","△")&amp;"】")</f>
        <v>
【49.06】</v>
      </c>
      <c r="DZ6" s="52">
        <f t="shared" ref="DZ6:EI6" si="9">
DZ7</f>
        <v>
0</v>
      </c>
      <c r="EA6" s="52">
        <f>
EA7</f>
        <v>
0</v>
      </c>
      <c r="EB6" s="52">
        <f>
EB7</f>
        <v>
0</v>
      </c>
      <c r="EC6" s="52">
        <f>
EC7</f>
        <v>
0</v>
      </c>
      <c r="ED6" s="52">
        <f t="shared" si="9"/>
        <v>
0</v>
      </c>
      <c r="EE6" s="52">
        <f t="shared" si="9"/>
        <v>
0.11</v>
      </c>
      <c r="EF6" s="52">
        <f t="shared" si="9"/>
        <v>
0.11</v>
      </c>
      <c r="EG6" s="52">
        <f t="shared" si="9"/>
        <v>
0.11</v>
      </c>
      <c r="EH6" s="52">
        <f t="shared" si="9"/>
        <v>
0.36</v>
      </c>
      <c r="EI6" s="52">
        <f t="shared" si="9"/>
        <v>
0.12</v>
      </c>
      <c r="EJ6" s="50" t="str">
        <f>
IF(EJ7="-","【-】","【"&amp;SUBSTITUTE(TEXT(EJ7,"#,##0.00"),"-","△")&amp;"】")</f>
        <v>
【0.39】</v>
      </c>
    </row>
    <row r="7" spans="1:140" s="53" customFormat="1" x14ac:dyDescent="0.15">
      <c r="A7"/>
      <c r="B7" s="54" t="s">
        <v>
86</v>
      </c>
      <c r="C7" s="54" t="s">
        <v>
87</v>
      </c>
      <c r="D7" s="54" t="s">
        <v>
88</v>
      </c>
      <c r="E7" s="54" t="s">
        <v>
89</v>
      </c>
      <c r="F7" s="54" t="s">
        <v>
90</v>
      </c>
      <c r="G7" s="54" t="s">
        <v>
91</v>
      </c>
      <c r="H7" s="54" t="s">
        <v>
92</v>
      </c>
      <c r="I7" s="54" t="s">
        <v>
93</v>
      </c>
      <c r="J7" s="54" t="s">
        <v>
94</v>
      </c>
      <c r="K7" s="55">
        <v>
20000</v>
      </c>
      <c r="L7" s="54" t="s">
        <v>
95</v>
      </c>
      <c r="M7" s="55">
        <v>
1</v>
      </c>
      <c r="N7" s="55">
        <v>
2288</v>
      </c>
      <c r="O7" s="56" t="s">
        <v>
96</v>
      </c>
      <c r="P7" s="56">
        <v>
89.8</v>
      </c>
      <c r="Q7" s="55">
        <v>
14</v>
      </c>
      <c r="R7" s="55">
        <v>
3705</v>
      </c>
      <c r="S7" s="54" t="s">
        <v>
97</v>
      </c>
      <c r="T7" s="57">
        <v>
75.22</v>
      </c>
      <c r="U7" s="57">
        <v>
91.4</v>
      </c>
      <c r="V7" s="57">
        <v>
89.64</v>
      </c>
      <c r="W7" s="57">
        <v>
91.37</v>
      </c>
      <c r="X7" s="57">
        <v>
97.51</v>
      </c>
      <c r="Y7" s="57">
        <v>
109.99</v>
      </c>
      <c r="Z7" s="57">
        <v>
109.1</v>
      </c>
      <c r="AA7" s="57">
        <v>
108.18</v>
      </c>
      <c r="AB7" s="57">
        <v>
114.99</v>
      </c>
      <c r="AC7" s="58">
        <v>
110.04</v>
      </c>
      <c r="AD7" s="57">
        <v>
118.49</v>
      </c>
      <c r="AE7" s="57">
        <v>
73.400000000000006</v>
      </c>
      <c r="AF7" s="57">
        <v>
85.54</v>
      </c>
      <c r="AG7" s="57">
        <v>
109.32</v>
      </c>
      <c r="AH7" s="57">
        <v>
121.06</v>
      </c>
      <c r="AI7" s="57">
        <v>
128.29</v>
      </c>
      <c r="AJ7" s="57">
        <v>
83.56</v>
      </c>
      <c r="AK7" s="57">
        <v>
82.78</v>
      </c>
      <c r="AL7" s="57">
        <v>
79.27</v>
      </c>
      <c r="AM7" s="57">
        <v>
75.56</v>
      </c>
      <c r="AN7" s="57">
        <v>
68.38</v>
      </c>
      <c r="AO7" s="57">
        <v>
19.579999999999998</v>
      </c>
      <c r="AP7" s="57">
        <v>
790.8</v>
      </c>
      <c r="AQ7" s="57">
        <v>
725.81</v>
      </c>
      <c r="AR7" s="57">
        <v>
618.1</v>
      </c>
      <c r="AS7" s="57">
        <v>
648.75</v>
      </c>
      <c r="AT7" s="57">
        <v>
1194.72</v>
      </c>
      <c r="AU7" s="57">
        <v>
688.41</v>
      </c>
      <c r="AV7" s="57">
        <v>
649.91999999999996</v>
      </c>
      <c r="AW7" s="57">
        <v>
680.22</v>
      </c>
      <c r="AX7" s="57">
        <v>
786.06</v>
      </c>
      <c r="AY7" s="57">
        <v>
771.18</v>
      </c>
      <c r="AZ7" s="57">
        <v>
436.32</v>
      </c>
      <c r="BA7" s="57">
        <v>
312.22000000000003</v>
      </c>
      <c r="BB7" s="57">
        <v>
260.38</v>
      </c>
      <c r="BC7" s="57">
        <v>
214.3</v>
      </c>
      <c r="BD7" s="57">
        <v>
142.56</v>
      </c>
      <c r="BE7" s="57">
        <v>
84.68</v>
      </c>
      <c r="BF7" s="57">
        <v>
505.25</v>
      </c>
      <c r="BG7" s="57">
        <v>
531.53</v>
      </c>
      <c r="BH7" s="57">
        <v>
504.73</v>
      </c>
      <c r="BI7" s="57">
        <v>
450.91</v>
      </c>
      <c r="BJ7" s="57">
        <v>
444.01</v>
      </c>
      <c r="BK7" s="57">
        <v>
238.21</v>
      </c>
      <c r="BL7" s="57">
        <v>
73.14</v>
      </c>
      <c r="BM7" s="57">
        <v>
90.55</v>
      </c>
      <c r="BN7" s="57">
        <v>
85.5</v>
      </c>
      <c r="BO7" s="57">
        <v>
88.16</v>
      </c>
      <c r="BP7" s="57">
        <v>
93.38</v>
      </c>
      <c r="BQ7" s="57">
        <v>
93.58</v>
      </c>
      <c r="BR7" s="57">
        <v>
93.31</v>
      </c>
      <c r="BS7" s="57">
        <v>
92.2</v>
      </c>
      <c r="BT7" s="57">
        <v>
103.39</v>
      </c>
      <c r="BU7" s="57">
        <v>
96.49</v>
      </c>
      <c r="BV7" s="57">
        <v>
113.3</v>
      </c>
      <c r="BW7" s="57">
        <v>
41.13</v>
      </c>
      <c r="BX7" s="57">
        <v>
33.229999999999997</v>
      </c>
      <c r="BY7" s="57">
        <v>
35.15</v>
      </c>
      <c r="BZ7" s="57">
        <v>
34.19</v>
      </c>
      <c r="CA7" s="57">
        <v>
32.24</v>
      </c>
      <c r="CB7" s="57">
        <v>
33.79</v>
      </c>
      <c r="CC7" s="57">
        <v>
33.81</v>
      </c>
      <c r="CD7" s="57">
        <v>
34.33</v>
      </c>
      <c r="CE7" s="57">
        <v>
30.96</v>
      </c>
      <c r="CF7" s="57">
        <v>
33.229999999999997</v>
      </c>
      <c r="CG7" s="57">
        <v>
18.87</v>
      </c>
      <c r="CH7" s="57">
        <v>
13.48</v>
      </c>
      <c r="CI7" s="57">
        <v>
11.73</v>
      </c>
      <c r="CJ7" s="57">
        <v>
11.16</v>
      </c>
      <c r="CK7" s="57">
        <v>
11.6</v>
      </c>
      <c r="CL7" s="57">
        <v>
11.44</v>
      </c>
      <c r="CM7" s="57">
        <v>
43.12</v>
      </c>
      <c r="CN7" s="57">
        <v>
43.85</v>
      </c>
      <c r="CO7" s="57">
        <v>
44.05</v>
      </c>
      <c r="CP7" s="57">
        <v>
45.51</v>
      </c>
      <c r="CQ7" s="57">
        <v>
44.67</v>
      </c>
      <c r="CR7" s="57">
        <v>
53.39</v>
      </c>
      <c r="CS7" s="57">
        <v>
20.34</v>
      </c>
      <c r="CT7" s="57">
        <v>
19.82</v>
      </c>
      <c r="CU7" s="57">
        <v>
18.420000000000002</v>
      </c>
      <c r="CV7" s="57">
        <v>
18.600000000000001</v>
      </c>
      <c r="CW7" s="57">
        <v>
18.53</v>
      </c>
      <c r="CX7" s="57">
        <v>
61.62</v>
      </c>
      <c r="CY7" s="57">
        <v>
61.64</v>
      </c>
      <c r="CZ7" s="57">
        <v>
61.85</v>
      </c>
      <c r="DA7" s="57">
        <v>
64.14</v>
      </c>
      <c r="DB7" s="57">
        <v>
63.89</v>
      </c>
      <c r="DC7" s="57">
        <v>
76.89</v>
      </c>
      <c r="DD7" s="57">
        <v>
70.569999999999993</v>
      </c>
      <c r="DE7" s="57">
        <v>
72.22</v>
      </c>
      <c r="DF7" s="57">
        <v>
73.25</v>
      </c>
      <c r="DG7" s="57">
        <v>
74.760000000000005</v>
      </c>
      <c r="DH7" s="57">
        <v>
76.2</v>
      </c>
      <c r="DI7" s="57">
        <v>
51.15</v>
      </c>
      <c r="DJ7" s="57">
        <v>
52.15</v>
      </c>
      <c r="DK7" s="57">
        <v>
52.21</v>
      </c>
      <c r="DL7" s="57">
        <v>
54.51</v>
      </c>
      <c r="DM7" s="57">
        <v>
55.38</v>
      </c>
      <c r="DN7" s="57">
        <v>
59.52</v>
      </c>
      <c r="DO7" s="57">
        <v>
39.22</v>
      </c>
      <c r="DP7" s="57">
        <v>
44.32</v>
      </c>
      <c r="DQ7" s="57">
        <v>
45.64</v>
      </c>
      <c r="DR7" s="57">
        <v>
53.7</v>
      </c>
      <c r="DS7" s="57">
        <v>
61.52</v>
      </c>
      <c r="DT7" s="57">
        <v>
20.8</v>
      </c>
      <c r="DU7" s="57">
        <v>
29.43</v>
      </c>
      <c r="DV7" s="57">
        <v>
32.03</v>
      </c>
      <c r="DW7" s="57">
        <v>
36.58</v>
      </c>
      <c r="DX7" s="57">
        <v>
40.880000000000003</v>
      </c>
      <c r="DY7" s="57">
        <v>
49.06</v>
      </c>
      <c r="DZ7" s="57">
        <v>
0</v>
      </c>
      <c r="EA7" s="57">
        <v>
0</v>
      </c>
      <c r="EB7" s="57">
        <v>
0</v>
      </c>
      <c r="EC7" s="57">
        <v>
0</v>
      </c>
      <c r="ED7" s="57">
        <v>
0</v>
      </c>
      <c r="EE7" s="57">
        <v>
0.11</v>
      </c>
      <c r="EF7" s="57">
        <v>
0.11</v>
      </c>
      <c r="EG7" s="57">
        <v>
0.11</v>
      </c>
      <c r="EH7" s="57">
        <v>
0.36</v>
      </c>
      <c r="EI7" s="57">
        <v>
0.12</v>
      </c>
      <c r="EJ7" s="57">
        <v>
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
98</v>
      </c>
      <c r="C9" s="60" t="s">
        <v>
99</v>
      </c>
      <c r="D9" s="60" t="s">
        <v>
100</v>
      </c>
      <c r="E9" s="60" t="s">
        <v>
101</v>
      </c>
      <c r="F9" s="60" t="s">
        <v>
102</v>
      </c>
      <c r="T9" s="59" t="str">
        <f>
T4</f>
        <v>
①経常収支比率(％)</v>
      </c>
      <c r="U9" s="59"/>
      <c r="V9" s="59"/>
      <c r="W9" s="59"/>
      <c r="X9" s="59"/>
      <c r="Y9" s="59"/>
      <c r="Z9" s="59"/>
      <c r="AA9" s="59"/>
      <c r="AB9" s="59"/>
      <c r="AC9" s="59"/>
      <c r="AE9" s="59" t="str">
        <f>
AE4</f>
        <v>
②累積欠損金比率(％)</v>
      </c>
      <c r="AF9" s="59"/>
      <c r="AG9" s="59"/>
      <c r="AH9" s="59"/>
      <c r="AI9" s="59"/>
      <c r="AJ9" s="59"/>
      <c r="AK9" s="59"/>
      <c r="AL9" s="59"/>
      <c r="AM9" s="59"/>
      <c r="AN9" s="59"/>
      <c r="AP9" s="59" t="str">
        <f>
AP4</f>
        <v>
③流動比率(％)</v>
      </c>
      <c r="AQ9" s="59"/>
      <c r="AR9" s="59"/>
      <c r="AS9" s="59"/>
      <c r="AT9" s="59"/>
      <c r="AU9" s="59"/>
      <c r="AV9" s="59"/>
      <c r="AW9" s="59"/>
      <c r="AX9" s="59"/>
      <c r="AY9" s="59"/>
      <c r="BA9" s="59" t="str">
        <f>
BA4</f>
        <v>
④企業債残高対給水収益比率(％)</v>
      </c>
      <c r="BB9" s="59"/>
      <c r="BC9" s="59"/>
      <c r="BD9" s="59"/>
      <c r="BE9" s="59"/>
      <c r="BF9" s="59"/>
      <c r="BG9" s="59"/>
      <c r="BH9" s="59"/>
      <c r="BI9" s="59"/>
      <c r="BJ9" s="59"/>
      <c r="BL9" s="59" t="str">
        <f>
BL4</f>
        <v>
⑤料金回収率(％)</v>
      </c>
      <c r="BM9" s="59"/>
      <c r="BN9" s="59"/>
      <c r="BO9" s="59"/>
      <c r="BP9" s="59"/>
      <c r="BQ9" s="59"/>
      <c r="BR9" s="59"/>
      <c r="BS9" s="59"/>
      <c r="BT9" s="59"/>
      <c r="BU9" s="59"/>
      <c r="BW9" s="59" t="str">
        <f>
BW4</f>
        <v>
⑥給水原価(円)</v>
      </c>
      <c r="BX9" s="59"/>
      <c r="BY9" s="59"/>
      <c r="BZ9" s="59"/>
      <c r="CA9" s="59"/>
      <c r="CB9" s="59"/>
      <c r="CC9" s="59"/>
      <c r="CD9" s="59"/>
      <c r="CE9" s="59"/>
      <c r="CF9" s="59"/>
      <c r="CH9" s="59" t="str">
        <f>
CH4</f>
        <v>
⑦施設利用率(％)</v>
      </c>
      <c r="CI9" s="59"/>
      <c r="CJ9" s="59"/>
      <c r="CK9" s="59"/>
      <c r="CL9" s="59"/>
      <c r="CM9" s="59"/>
      <c r="CN9" s="59"/>
      <c r="CO9" s="59"/>
      <c r="CP9" s="59"/>
      <c r="CQ9" s="59"/>
      <c r="CS9" s="59" t="str">
        <f>
CS4</f>
        <v>
⑧契約率(％)</v>
      </c>
      <c r="CT9" s="59"/>
      <c r="CU9" s="59"/>
      <c r="CV9" s="59"/>
      <c r="CW9" s="59"/>
      <c r="CX9" s="59"/>
      <c r="CY9" s="59"/>
      <c r="CZ9" s="59"/>
      <c r="DA9" s="59"/>
      <c r="DB9" s="59"/>
      <c r="DD9" s="59" t="str">
        <f>
DD4</f>
        <v>
①有形固定資産減価償却率(％)</v>
      </c>
      <c r="DE9" s="59"/>
      <c r="DF9" s="59"/>
      <c r="DG9" s="59"/>
      <c r="DH9" s="59"/>
      <c r="DI9" s="59"/>
      <c r="DJ9" s="59"/>
      <c r="DK9" s="59"/>
      <c r="DL9" s="59"/>
      <c r="DM9" s="59"/>
      <c r="DO9" s="59" t="str">
        <f>
DO4</f>
        <v>
②管路経年化率(％)</v>
      </c>
      <c r="DP9" s="59"/>
      <c r="DQ9" s="59"/>
      <c r="DR9" s="59"/>
      <c r="DS9" s="59"/>
      <c r="DT9" s="59"/>
      <c r="DU9" s="59"/>
      <c r="DV9" s="59"/>
      <c r="DW9" s="59"/>
      <c r="DX9" s="59"/>
      <c r="DZ9" s="59" t="str">
        <f>
DZ4</f>
        <v>
③管路更新率(％)</v>
      </c>
      <c r="EA9" s="59"/>
      <c r="EB9" s="59"/>
      <c r="EC9" s="59"/>
      <c r="ED9" s="59"/>
      <c r="EE9" s="59"/>
      <c r="EF9" s="59"/>
      <c r="EG9" s="59"/>
      <c r="EH9" s="59"/>
      <c r="EI9" s="59"/>
    </row>
    <row r="10" spans="1:140" x14ac:dyDescent="0.15">
      <c r="A10" s="60" t="s">
        <v>
40</v>
      </c>
      <c r="B10" s="61" t="str">
        <f>
IF(VALUE($B$7)=0,"",IF(VALUE($B$7)&gt;2022,"R"&amp;TEXT(VALUE($B$7)-2022,"00"),"H"&amp;VALUE($B$7)-1992))</f>
        <v>
H28</v>
      </c>
      <c r="C10" s="61" t="str">
        <f>
IF(VALUE($B$7)=0,"",IF(VALUE($B$7)&gt;2021,"R"&amp;TEXT(VALUE($B$7)-2021,"00"),"H"&amp;VALUE($B$7)-1991))</f>
        <v>
H29</v>
      </c>
      <c r="D10" s="61" t="str">
        <f>
IF(VALUE($B$7)=0,"",IF(VALUE($B$7)&gt;2020,"R"&amp;TEXT(VALUE($B$7)-2020,"00"),"H"&amp;VALUE($B$7)-1990))</f>
        <v>
H30</v>
      </c>
      <c r="E10" s="61" t="str">
        <f>
IF(VALUE($B$7)=0,"",IF(VALUE($B$7)&gt;2019,"R"&amp;TEXT(VALUE($B$7)-2019,"00"),"H"&amp;VALUE($B$7)-1989))</f>
        <v>
R01</v>
      </c>
      <c r="F10" s="61" t="str">
        <f>
IF(VALUE($B$7)=0,"",IF(VALUE($B$7)&gt;2018,"R"&amp;TEXT(VALUE($B$7)-2018,"00"),"H"&amp;VALUE($B$7)-1988))</f>
        <v>
R02</v>
      </c>
      <c r="T10" s="62"/>
      <c r="U10" s="63" t="str">
        <f>
$B$10</f>
        <v>
H28</v>
      </c>
      <c r="V10" s="63" t="str">
        <f>
$C$10</f>
        <v>
H29</v>
      </c>
      <c r="W10" s="63" t="str">
        <f>
$D$10</f>
        <v>
H30</v>
      </c>
      <c r="X10" s="63" t="str">
        <f>
$E$10</f>
        <v>
R01</v>
      </c>
      <c r="Y10" s="63" t="str">
        <f>
$F$10</f>
        <v>
R02</v>
      </c>
      <c r="AE10" s="62"/>
      <c r="AF10" s="63" t="str">
        <f>
$B$10</f>
        <v>
H28</v>
      </c>
      <c r="AG10" s="63" t="str">
        <f>
$C$10</f>
        <v>
H29</v>
      </c>
      <c r="AH10" s="63" t="str">
        <f>
$D$10</f>
        <v>
H30</v>
      </c>
      <c r="AI10" s="63" t="str">
        <f>
$E$10</f>
        <v>
R01</v>
      </c>
      <c r="AJ10" s="63" t="str">
        <f>
$F$10</f>
        <v>
R02</v>
      </c>
      <c r="AP10" s="62"/>
      <c r="AQ10" s="63" t="str">
        <f>
$B$10</f>
        <v>
H28</v>
      </c>
      <c r="AR10" s="63" t="str">
        <f>
$C$10</f>
        <v>
H29</v>
      </c>
      <c r="AS10" s="63" t="str">
        <f>
$D$10</f>
        <v>
H30</v>
      </c>
      <c r="AT10" s="63" t="str">
        <f>
$E$10</f>
        <v>
R01</v>
      </c>
      <c r="AU10" s="63" t="str">
        <f>
$F$10</f>
        <v>
R02</v>
      </c>
      <c r="BA10" s="62"/>
      <c r="BB10" s="63" t="str">
        <f>
$B$10</f>
        <v>
H28</v>
      </c>
      <c r="BC10" s="63" t="str">
        <f>
$C$10</f>
        <v>
H29</v>
      </c>
      <c r="BD10" s="63" t="str">
        <f>
$D$10</f>
        <v>
H30</v>
      </c>
      <c r="BE10" s="63" t="str">
        <f>
$E$10</f>
        <v>
R01</v>
      </c>
      <c r="BF10" s="63" t="str">
        <f>
$F$10</f>
        <v>
R02</v>
      </c>
      <c r="BL10" s="62"/>
      <c r="BM10" s="63" t="str">
        <f>
$B$10</f>
        <v>
H28</v>
      </c>
      <c r="BN10" s="63" t="str">
        <f>
$C$10</f>
        <v>
H29</v>
      </c>
      <c r="BO10" s="63" t="str">
        <f>
$D$10</f>
        <v>
H30</v>
      </c>
      <c r="BP10" s="63" t="str">
        <f>
$E$10</f>
        <v>
R01</v>
      </c>
      <c r="BQ10" s="63" t="str">
        <f>
$F$10</f>
        <v>
R02</v>
      </c>
      <c r="BW10" s="62"/>
      <c r="BX10" s="63" t="str">
        <f>
$B$10</f>
        <v>
H28</v>
      </c>
      <c r="BY10" s="63" t="str">
        <f>
$C$10</f>
        <v>
H29</v>
      </c>
      <c r="BZ10" s="63" t="str">
        <f>
$D$10</f>
        <v>
H30</v>
      </c>
      <c r="CA10" s="63" t="str">
        <f>
$E$10</f>
        <v>
R01</v>
      </c>
      <c r="CB10" s="63" t="str">
        <f>
$F$10</f>
        <v>
R02</v>
      </c>
      <c r="CH10" s="62"/>
      <c r="CI10" s="63" t="str">
        <f>
$B$10</f>
        <v>
H28</v>
      </c>
      <c r="CJ10" s="63" t="str">
        <f>
$C$10</f>
        <v>
H29</v>
      </c>
      <c r="CK10" s="63" t="str">
        <f>
$D$10</f>
        <v>
H30</v>
      </c>
      <c r="CL10" s="63" t="str">
        <f>
$E$10</f>
        <v>
R01</v>
      </c>
      <c r="CM10" s="63" t="str">
        <f>
$F$10</f>
        <v>
R02</v>
      </c>
      <c r="CS10" s="62"/>
      <c r="CT10" s="63" t="str">
        <f>
$B$10</f>
        <v>
H28</v>
      </c>
      <c r="CU10" s="63" t="str">
        <f>
$C$10</f>
        <v>
H29</v>
      </c>
      <c r="CV10" s="63" t="str">
        <f>
$D$10</f>
        <v>
H30</v>
      </c>
      <c r="CW10" s="63" t="str">
        <f>
$E$10</f>
        <v>
R01</v>
      </c>
      <c r="CX10" s="63" t="str">
        <f>
$F$10</f>
        <v>
R02</v>
      </c>
      <c r="DD10" s="62"/>
      <c r="DE10" s="63" t="str">
        <f>
$B$10</f>
        <v>
H28</v>
      </c>
      <c r="DF10" s="63" t="str">
        <f>
$C$10</f>
        <v>
H29</v>
      </c>
      <c r="DG10" s="63" t="str">
        <f>
$D$10</f>
        <v>
H30</v>
      </c>
      <c r="DH10" s="63" t="str">
        <f>
$E$10</f>
        <v>
R01</v>
      </c>
      <c r="DI10" s="63" t="str">
        <f>
$F$10</f>
        <v>
R02</v>
      </c>
      <c r="DO10" s="62"/>
      <c r="DP10" s="63" t="str">
        <f>
$B$10</f>
        <v>
H28</v>
      </c>
      <c r="DQ10" s="63" t="str">
        <f>
$C$10</f>
        <v>
H29</v>
      </c>
      <c r="DR10" s="63" t="str">
        <f>
$D$10</f>
        <v>
H30</v>
      </c>
      <c r="DS10" s="63" t="str">
        <f>
$E$10</f>
        <v>
R01</v>
      </c>
      <c r="DT10" s="63" t="str">
        <f>
$F$10</f>
        <v>
R02</v>
      </c>
      <c r="DZ10" s="62"/>
      <c r="EA10" s="63" t="str">
        <f>
$B$10</f>
        <v>
H28</v>
      </c>
      <c r="EB10" s="63" t="str">
        <f>
$C$10</f>
        <v>
H29</v>
      </c>
      <c r="EC10" s="63" t="str">
        <f>
$D$10</f>
        <v>
H30</v>
      </c>
      <c r="ED10" s="63" t="str">
        <f>
$E$10</f>
        <v>
R01</v>
      </c>
      <c r="EE10" s="63" t="str">
        <f>
$F$10</f>
        <v>
R02</v>
      </c>
    </row>
    <row r="11" spans="1:140" x14ac:dyDescent="0.15">
      <c r="T11" s="64" t="s">
        <v>
23</v>
      </c>
      <c r="U11" s="65">
        <f>
IF(T6="-",NA(),T6)</f>
        <v>
75.22</v>
      </c>
      <c r="V11" s="65">
        <f>
IF(U6="-",NA(),U6)</f>
        <v>
91.4</v>
      </c>
      <c r="W11" s="65">
        <f>
IF(V6="-",NA(),V6)</f>
        <v>
89.64</v>
      </c>
      <c r="X11" s="65">
        <f>
IF(W6="-",NA(),W6)</f>
        <v>
91.37</v>
      </c>
      <c r="Y11" s="65">
        <f>
IF(X6="-",NA(),X6)</f>
        <v>
97.51</v>
      </c>
      <c r="AE11" s="64" t="s">
        <v>
23</v>
      </c>
      <c r="AF11" s="65">
        <f>
IF(AE6="-",NA(),AE6)</f>
        <v>
73.400000000000006</v>
      </c>
      <c r="AG11" s="65">
        <f>
IF(AF6="-",NA(),AF6)</f>
        <v>
85.54</v>
      </c>
      <c r="AH11" s="65">
        <f>
IF(AG6="-",NA(),AG6)</f>
        <v>
109.32</v>
      </c>
      <c r="AI11" s="65">
        <f>
IF(AH6="-",NA(),AH6)</f>
        <v>
121.06</v>
      </c>
      <c r="AJ11" s="65">
        <f>
IF(AI6="-",NA(),AI6)</f>
        <v>
128.29</v>
      </c>
      <c r="AP11" s="64" t="s">
        <v>
23</v>
      </c>
      <c r="AQ11" s="65">
        <f>
IF(AP6="-",NA(),AP6)</f>
        <v>
790.8</v>
      </c>
      <c r="AR11" s="65">
        <f>
IF(AQ6="-",NA(),AQ6)</f>
        <v>
725.81</v>
      </c>
      <c r="AS11" s="65">
        <f>
IF(AR6="-",NA(),AR6)</f>
        <v>
618.1</v>
      </c>
      <c r="AT11" s="65">
        <f>
IF(AS6="-",NA(),AS6)</f>
        <v>
648.75</v>
      </c>
      <c r="AU11" s="65">
        <f>
IF(AT6="-",NA(),AT6)</f>
        <v>
1194.72</v>
      </c>
      <c r="BA11" s="64" t="s">
        <v>
23</v>
      </c>
      <c r="BB11" s="65">
        <f>
IF(BA6="-",NA(),BA6)</f>
        <v>
312.22000000000003</v>
      </c>
      <c r="BC11" s="65">
        <f>
IF(BB6="-",NA(),BB6)</f>
        <v>
260.38</v>
      </c>
      <c r="BD11" s="65">
        <f>
IF(BC6="-",NA(),BC6)</f>
        <v>
214.3</v>
      </c>
      <c r="BE11" s="65">
        <f>
IF(BD6="-",NA(),BD6)</f>
        <v>
142.56</v>
      </c>
      <c r="BF11" s="65">
        <f>
IF(BE6="-",NA(),BE6)</f>
        <v>
84.68</v>
      </c>
      <c r="BL11" s="64" t="s">
        <v>
23</v>
      </c>
      <c r="BM11" s="65">
        <f>
IF(BL6="-",NA(),BL6)</f>
        <v>
73.14</v>
      </c>
      <c r="BN11" s="65">
        <f>
IF(BM6="-",NA(),BM6)</f>
        <v>
90.55</v>
      </c>
      <c r="BO11" s="65">
        <f>
IF(BN6="-",NA(),BN6)</f>
        <v>
85.5</v>
      </c>
      <c r="BP11" s="65">
        <f>
IF(BO6="-",NA(),BO6)</f>
        <v>
88.16</v>
      </c>
      <c r="BQ11" s="65">
        <f>
IF(BP6="-",NA(),BP6)</f>
        <v>
93.38</v>
      </c>
      <c r="BW11" s="64" t="s">
        <v>
23</v>
      </c>
      <c r="BX11" s="65">
        <f>
IF(BW6="-",NA(),BW6)</f>
        <v>
41.13</v>
      </c>
      <c r="BY11" s="65">
        <f>
IF(BX6="-",NA(),BX6)</f>
        <v>
33.229999999999997</v>
      </c>
      <c r="BZ11" s="65">
        <f>
IF(BY6="-",NA(),BY6)</f>
        <v>
35.15</v>
      </c>
      <c r="CA11" s="65">
        <f>
IF(BZ6="-",NA(),BZ6)</f>
        <v>
34.19</v>
      </c>
      <c r="CB11" s="65">
        <f>
IF(CA6="-",NA(),CA6)</f>
        <v>
32.24</v>
      </c>
      <c r="CH11" s="64" t="s">
        <v>
23</v>
      </c>
      <c r="CI11" s="65">
        <f>
IF(CH6="-",NA(),CH6)</f>
        <v>
13.48</v>
      </c>
      <c r="CJ11" s="65">
        <f>
IF(CI6="-",NA(),CI6)</f>
        <v>
11.73</v>
      </c>
      <c r="CK11" s="65">
        <f>
IF(CJ6="-",NA(),CJ6)</f>
        <v>
11.16</v>
      </c>
      <c r="CL11" s="65">
        <f>
IF(CK6="-",NA(),CK6)</f>
        <v>
11.6</v>
      </c>
      <c r="CM11" s="65">
        <f>
IF(CL6="-",NA(),CL6)</f>
        <v>
11.44</v>
      </c>
      <c r="CS11" s="64" t="s">
        <v>
23</v>
      </c>
      <c r="CT11" s="65">
        <f>
IF(CS6="-",NA(),CS6)</f>
        <v>
20.34</v>
      </c>
      <c r="CU11" s="65">
        <f>
IF(CT6="-",NA(),CT6)</f>
        <v>
19.82</v>
      </c>
      <c r="CV11" s="65">
        <f>
IF(CU6="-",NA(),CU6)</f>
        <v>
18.420000000000002</v>
      </c>
      <c r="CW11" s="65">
        <f>
IF(CV6="-",NA(),CV6)</f>
        <v>
18.600000000000001</v>
      </c>
      <c r="CX11" s="65">
        <f>
IF(CW6="-",NA(),CW6)</f>
        <v>
18.53</v>
      </c>
      <c r="DD11" s="64" t="s">
        <v>
23</v>
      </c>
      <c r="DE11" s="65">
        <f>
IF(DD6="-",NA(),DD6)</f>
        <v>
70.569999999999993</v>
      </c>
      <c r="DF11" s="65">
        <f>
IF(DE6="-",NA(),DE6)</f>
        <v>
72.22</v>
      </c>
      <c r="DG11" s="65">
        <f>
IF(DF6="-",NA(),DF6)</f>
        <v>
73.25</v>
      </c>
      <c r="DH11" s="65">
        <f>
IF(DG6="-",NA(),DG6)</f>
        <v>
74.760000000000005</v>
      </c>
      <c r="DI11" s="65">
        <f>
IF(DH6="-",NA(),DH6)</f>
        <v>
76.2</v>
      </c>
      <c r="DO11" s="64" t="s">
        <v>
23</v>
      </c>
      <c r="DP11" s="65">
        <f>
IF(DO6="-",NA(),DO6)</f>
        <v>
39.22</v>
      </c>
      <c r="DQ11" s="65">
        <f>
IF(DP6="-",NA(),DP6)</f>
        <v>
44.32</v>
      </c>
      <c r="DR11" s="65">
        <f>
IF(DQ6="-",NA(),DQ6)</f>
        <v>
45.64</v>
      </c>
      <c r="DS11" s="65">
        <f>
IF(DR6="-",NA(),DR6)</f>
        <v>
53.7</v>
      </c>
      <c r="DT11" s="65">
        <f>
IF(DS6="-",NA(),DS6)</f>
        <v>
61.52</v>
      </c>
      <c r="DZ11" s="64" t="s">
        <v>
23</v>
      </c>
      <c r="EA11" s="65">
        <f>
IF(DZ6="-",NA(),DZ6)</f>
        <v>
0</v>
      </c>
      <c r="EB11" s="65">
        <f>
IF(EA6="-",NA(),EA6)</f>
        <v>
0</v>
      </c>
      <c r="EC11" s="65">
        <f>
IF(EB6="-",NA(),EB6)</f>
        <v>
0</v>
      </c>
      <c r="ED11" s="65">
        <f>
IF(EC6="-",NA(),EC6)</f>
        <v>
0</v>
      </c>
      <c r="EE11" s="65">
        <f>
IF(ED6="-",NA(),ED6)</f>
        <v>
0</v>
      </c>
    </row>
    <row r="12" spans="1:140" x14ac:dyDescent="0.15">
      <c r="T12" s="64" t="s">
        <v>
24</v>
      </c>
      <c r="U12" s="65">
        <f>
IF(Y6="-",NA(),Y6)</f>
        <v>
109.99</v>
      </c>
      <c r="V12" s="65">
        <f>
IF(Z6="-",NA(),Z6)</f>
        <v>
109.1</v>
      </c>
      <c r="W12" s="65">
        <f>
IF(AA6="-",NA(),AA6)</f>
        <v>
108.18</v>
      </c>
      <c r="X12" s="65">
        <f>
IF(AB6="-",NA(),AB6)</f>
        <v>
114.99</v>
      </c>
      <c r="Y12" s="65">
        <f>
IF(AC6="-",NA(),AC6)</f>
        <v>
110.04</v>
      </c>
      <c r="AE12" s="64" t="s">
        <v>
24</v>
      </c>
      <c r="AF12" s="65">
        <f>
IF(AJ6="-",NA(),AJ6)</f>
        <v>
83.56</v>
      </c>
      <c r="AG12" s="65">
        <f t="shared" ref="AG12:AJ12" si="10">
IF(AK6="-",NA(),AK6)</f>
        <v>
82.78</v>
      </c>
      <c r="AH12" s="65">
        <f t="shared" si="10"/>
        <v>
79.27</v>
      </c>
      <c r="AI12" s="65">
        <f t="shared" si="10"/>
        <v>
75.56</v>
      </c>
      <c r="AJ12" s="65">
        <f t="shared" si="10"/>
        <v>
68.38</v>
      </c>
      <c r="AP12" s="64" t="s">
        <v>
24</v>
      </c>
      <c r="AQ12" s="65">
        <f>
IF(AU6="-",NA(),AU6)</f>
        <v>
688.41</v>
      </c>
      <c r="AR12" s="65">
        <f t="shared" ref="AR12:AU12" si="11">
IF(AV6="-",NA(),AV6)</f>
        <v>
649.91999999999996</v>
      </c>
      <c r="AS12" s="65">
        <f t="shared" si="11"/>
        <v>
680.22</v>
      </c>
      <c r="AT12" s="65">
        <f t="shared" si="11"/>
        <v>
786.06</v>
      </c>
      <c r="AU12" s="65">
        <f t="shared" si="11"/>
        <v>
771.18</v>
      </c>
      <c r="BA12" s="64" t="s">
        <v>
24</v>
      </c>
      <c r="BB12" s="65">
        <f>
IF(BF6="-",NA(),BF6)</f>
        <v>
505.25</v>
      </c>
      <c r="BC12" s="65">
        <f t="shared" ref="BC12:BF12" si="12">
IF(BG6="-",NA(),BG6)</f>
        <v>
531.53</v>
      </c>
      <c r="BD12" s="65">
        <f t="shared" si="12"/>
        <v>
504.73</v>
      </c>
      <c r="BE12" s="65">
        <f t="shared" si="12"/>
        <v>
450.91</v>
      </c>
      <c r="BF12" s="65">
        <f t="shared" si="12"/>
        <v>
444.01</v>
      </c>
      <c r="BL12" s="64" t="s">
        <v>
24</v>
      </c>
      <c r="BM12" s="65">
        <f>
IF(BQ6="-",NA(),BQ6)</f>
        <v>
93.58</v>
      </c>
      <c r="BN12" s="65">
        <f t="shared" ref="BN12:BQ12" si="13">
IF(BR6="-",NA(),BR6)</f>
        <v>
93.31</v>
      </c>
      <c r="BO12" s="65">
        <f t="shared" si="13"/>
        <v>
92.2</v>
      </c>
      <c r="BP12" s="65">
        <f t="shared" si="13"/>
        <v>
103.39</v>
      </c>
      <c r="BQ12" s="65">
        <f t="shared" si="13"/>
        <v>
96.49</v>
      </c>
      <c r="BW12" s="64" t="s">
        <v>
24</v>
      </c>
      <c r="BX12" s="65">
        <f>
IF(CB6="-",NA(),CB6)</f>
        <v>
33.79</v>
      </c>
      <c r="BY12" s="65">
        <f t="shared" ref="BY12:CB12" si="14">
IF(CC6="-",NA(),CC6)</f>
        <v>
33.81</v>
      </c>
      <c r="BZ12" s="65">
        <f t="shared" si="14"/>
        <v>
34.33</v>
      </c>
      <c r="CA12" s="65">
        <f t="shared" si="14"/>
        <v>
30.96</v>
      </c>
      <c r="CB12" s="65">
        <f t="shared" si="14"/>
        <v>
33.229999999999997</v>
      </c>
      <c r="CH12" s="64" t="s">
        <v>
24</v>
      </c>
      <c r="CI12" s="65">
        <f>
IF(CM6="-",NA(),CM6)</f>
        <v>
43.12</v>
      </c>
      <c r="CJ12" s="65">
        <f t="shared" ref="CJ12:CM12" si="15">
IF(CN6="-",NA(),CN6)</f>
        <v>
43.85</v>
      </c>
      <c r="CK12" s="65">
        <f t="shared" si="15"/>
        <v>
44.05</v>
      </c>
      <c r="CL12" s="65">
        <f t="shared" si="15"/>
        <v>
45.51</v>
      </c>
      <c r="CM12" s="65">
        <f t="shared" si="15"/>
        <v>
44.67</v>
      </c>
      <c r="CS12" s="64" t="s">
        <v>
24</v>
      </c>
      <c r="CT12" s="65">
        <f>
IF(CX6="-",NA(),CX6)</f>
        <v>
61.62</v>
      </c>
      <c r="CU12" s="65">
        <f t="shared" ref="CU12:CX12" si="16">
IF(CY6="-",NA(),CY6)</f>
        <v>
61.64</v>
      </c>
      <c r="CV12" s="65">
        <f t="shared" si="16"/>
        <v>
61.85</v>
      </c>
      <c r="CW12" s="65">
        <f t="shared" si="16"/>
        <v>
64.14</v>
      </c>
      <c r="CX12" s="65">
        <f t="shared" si="16"/>
        <v>
63.89</v>
      </c>
      <c r="DD12" s="64" t="s">
        <v>
24</v>
      </c>
      <c r="DE12" s="65">
        <f>
IF(DI6="-",NA(),DI6)</f>
        <v>
51.15</v>
      </c>
      <c r="DF12" s="65">
        <f t="shared" ref="DF12:DI12" si="17">
IF(DJ6="-",NA(),DJ6)</f>
        <v>
52.15</v>
      </c>
      <c r="DG12" s="65">
        <f t="shared" si="17"/>
        <v>
52.21</v>
      </c>
      <c r="DH12" s="65">
        <f t="shared" si="17"/>
        <v>
54.51</v>
      </c>
      <c r="DI12" s="65">
        <f t="shared" si="17"/>
        <v>
55.38</v>
      </c>
      <c r="DO12" s="64" t="s">
        <v>
24</v>
      </c>
      <c r="DP12" s="65">
        <f>
IF(DT6="-",NA(),DT6)</f>
        <v>
20.8</v>
      </c>
      <c r="DQ12" s="65">
        <f t="shared" ref="DQ12:DT12" si="18">
IF(DU6="-",NA(),DU6)</f>
        <v>
29.43</v>
      </c>
      <c r="DR12" s="65">
        <f t="shared" si="18"/>
        <v>
32.03</v>
      </c>
      <c r="DS12" s="65">
        <f t="shared" si="18"/>
        <v>
36.58</v>
      </c>
      <c r="DT12" s="65">
        <f t="shared" si="18"/>
        <v>
40.880000000000003</v>
      </c>
      <c r="DZ12" s="64" t="s">
        <v>
24</v>
      </c>
      <c r="EA12" s="65">
        <f>
IF(EE6="-",NA(),EE6)</f>
        <v>
0.11</v>
      </c>
      <c r="EB12" s="65">
        <f t="shared" ref="EB12:EE12" si="19">
IF(EF6="-",NA(),EF6)</f>
        <v>
0.11</v>
      </c>
      <c r="EC12" s="65">
        <f t="shared" si="19"/>
        <v>
0.11</v>
      </c>
      <c r="ED12" s="65">
        <f t="shared" si="19"/>
        <v>
0.36</v>
      </c>
      <c r="EE12" s="65">
        <f t="shared" si="19"/>
        <v>
0.12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534321</cp:lastModifiedBy>
  <cp:lastPrinted>2022-01-14T10:16:56Z</cp:lastPrinted>
  <dcterms:created xsi:type="dcterms:W3CDTF">2021-12-03T08:59:03Z</dcterms:created>
  <dcterms:modified xsi:type="dcterms:W3CDTF">2022-01-27T07:30:14Z</dcterms:modified>
  <cp:category/>
</cp:coreProperties>
</file>