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FQAyYnqJWbuOebgVVFpCN4TnPWNvCtPJlcoGlLkVdJsV2vqSE948wvw8R4rneCt5i9nOtIf98b49Dg/r2oE8ow==" workbookSaltValue="ltG4WQfNMzOthHIaSc1iKQ=="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E86" i="4"/>
  <c r="AL10" i="4"/>
  <c r="AL8" i="4"/>
  <c r="P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<sst xmlns="http://schemas.openxmlformats.org/spreadsheetml/2006/main" count="241" uniqueCount="119">
  <si>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</si>
  <si>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</si>
  <si>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</si>
  <si>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</si>
  <si>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</si>
  <si>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</si>
  <si>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</si>
  <si>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</si>
  <si>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</si>
  <si>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</si>
  <si>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</si>
  <si>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</si>
  <si>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</si>
  <si>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</si>
  <si>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</si>
  <si>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</si>
  <si>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</si>
  <si>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</si>
  <si>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</si>
  <si>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</si>
  <si>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</si>
  <si>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</si>
  <si>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</si>
  <si>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</si>
  <si>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</si>
  <si>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</si>
  <si>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</si>
  <si>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</si>
  <si>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</si>
  <si>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</si>
  <si>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</si>
  <si>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</si>
  <si>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</si>
  <si>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</si>
  <si>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</si>
  <si>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</si>
  <si>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</si>
  <si>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</si>
  <si>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</si>
  <si>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</si>
  <si>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</si>
  <si>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</si>
  <si>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</si>
  <si>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</si>
  <si>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</si>
  <si>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</si>
  <si>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</si>
  <si>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</si>
  <si>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</si>
  <si>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</si>
  <si>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</si>
  <si>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</si>
  <si>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</si>
  <si>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</si>
  <si>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</si>
  <si>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</si>
  <si>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</si>
  <si>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</si>
  <si>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</si>
  <si>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</si>
  <si>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</si>
  <si>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</si>
  <si>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</si>
  <si>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</si>
  <si>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</si>
  <si>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</si>
  <si>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</si>
  <si>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</si>
  <si>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</si>
  <si>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</si>
  <si>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</si>
  <si>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</si>
  <si>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</si>
  <si>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</si>
  <si>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</si>
  <si>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</si>
  <si>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</si>
  <si>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</si>
  <si>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</si>
  <si>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</si>
  <si>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</si>
  <si>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</si>
  <si>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</si>
  <si>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</si>
  <si>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</si>
  <si>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</si>
  <si>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</si>
  <si>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</si>
  <si>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</si>
  <si>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</si>
  <si>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</si>
  <si>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</si>
  <si>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</si>
  <si>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</si>
  <si>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</si>
  <si>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</si>
  <si>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</si>
  <si>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</si>
  <si>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</si>
  <si>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法非適用</t>
  </si>
  <si>
    <t>下水道事業</t>
  </si>
  <si>
    <t>公共下水道</t>
  </si>
  <si>
    <t>Aa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</si>
  <si>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</si>
  <si>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</si>
  <si>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</si>
  <si>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</si>
  <si>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</si>
  <si>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</si>
  <si>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</si>
  <si>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</si>
  <si>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</si>
  <si>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</si>
  <si>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</si>
  <si>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</si>
  <si>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</si>
  <si>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③管渠改善率は、類似団体平均値を下回っています。当市の管渠整備は、昭和40年代に集中的に整備されたため、初期に布設したものは、管渠の標準耐用年数である50年を経過しており、今後も多くの管渠が更新時期を迎えることが予想されます。そのため、平成24年度に「武蔵野市下水道長寿命化計画」を策定し、予防保全型の維持管理により施設の延命化やライフサイクルコストの低減を図るとともに、改築時期の平準化を行い、着実な再整備を実施しています。また、令和元年度には下水道施設全体を捉えた「下水道ストックマネジメント計画」を策定し、計画的な更新をすすめていきます。</t>
    <phoneticPr fontId="4"/>
  </si>
  <si>
    <t>　単年度の収支比率を示す①収益的収支比率は、平成27年度から平成30年度にかけては100％を超えていましたが、令和元年度は地方債償還金の増加により、100％を割り込んでいます。今後、使用料改定や費用の縮減等、健全な経営に取り組んでいきます。
　使用料収入に対する市債（借金）残高の割合を示す④企業債残高対事業規模比率は、類似団体の平均値に比べ低い値となっています。今後の事業費の増加に伴い、市債残高の増加が見込まれるため、平成27年度より、市債の起債抑制をおこない、将来負担を軽減する取り組みを進めています。
　使用料で回収すべき経費をどの程度使用料で賄えているかを示す⑤経費回収率は、当市では108.24％と100％を超えています。今後の事業費の増加に備え、平成25年度に基金を創設しました。使用料は４年度ごとに見直し、令和２年４月には改定を行いました。
　⑥汚水処理原価は、類似団体の平均値に対して、かなり低い金額に抑えられています。
　⑧水洗化率は、おおむね100％を達成しており、普及率は昭和62年に100％を達成し、汚水処理が適切に行われています。</t>
    <rPh sb="1" eb="4">
      <t>タンネンド</t>
    </rPh>
    <rPh sb="5" eb="7">
      <t>シュウシ</t>
    </rPh>
    <rPh sb="7" eb="9">
      <t>ヒリツ</t>
    </rPh>
    <rPh sb="10" eb="11">
      <t>シメ</t>
    </rPh>
    <rPh sb="13" eb="15">
      <t>シュウエキ</t>
    </rPh>
    <rPh sb="15" eb="16">
      <t>テキ</t>
    </rPh>
    <rPh sb="16" eb="18">
      <t>シュウシ</t>
    </rPh>
    <rPh sb="18" eb="20">
      <t>ヒリツ</t>
    </rPh>
    <rPh sb="22" eb="24">
      <t>ヘイセイ</t>
    </rPh>
    <rPh sb="26" eb="28">
      <t>ネンド</t>
    </rPh>
    <rPh sb="30" eb="32">
      <t>ヘイセイ</t>
    </rPh>
    <rPh sb="34" eb="36">
      <t>ネンド</t>
    </rPh>
    <rPh sb="46" eb="47">
      <t>コ</t>
    </rPh>
    <rPh sb="55" eb="57">
      <t>レイワ</t>
    </rPh>
    <rPh sb="57" eb="58">
      <t>ハジメ</t>
    </rPh>
    <rPh sb="58" eb="60">
      <t>ネンド</t>
    </rPh>
    <rPh sb="61" eb="64">
      <t>チホウサイ</t>
    </rPh>
    <rPh sb="64" eb="67">
      <t>ショウカンキン</t>
    </rPh>
    <rPh sb="68" eb="70">
      <t>ゾウカ</t>
    </rPh>
    <rPh sb="79" eb="80">
      <t>ワ</t>
    </rPh>
    <rPh sb="81" eb="82">
      <t>コ</t>
    </rPh>
    <rPh sb="88" eb="90">
      <t>コンゴ</t>
    </rPh>
    <rPh sb="91" eb="94">
      <t>シヨウリョウ</t>
    </rPh>
    <rPh sb="94" eb="96">
      <t>カイテイ</t>
    </rPh>
    <rPh sb="97" eb="99">
      <t>ヒヨウ</t>
    </rPh>
    <rPh sb="100" eb="102">
      <t>シュクゲン</t>
    </rPh>
    <rPh sb="102" eb="103">
      <t>トウ</t>
    </rPh>
    <rPh sb="104" eb="106">
      <t>ケンゼン</t>
    </rPh>
    <rPh sb="107" eb="109">
      <t>ケイエイ</t>
    </rPh>
    <rPh sb="110" eb="111">
      <t>ト</t>
    </rPh>
    <rPh sb="112" eb="113">
      <t>ク</t>
    </rPh>
    <rPh sb="122" eb="125">
      <t>シヨウリョウ</t>
    </rPh>
    <rPh sb="125" eb="127">
      <t>シュウニュウ</t>
    </rPh>
    <rPh sb="128" eb="129">
      <t>タイ</t>
    </rPh>
    <rPh sb="131" eb="133">
      <t>シサイ</t>
    </rPh>
    <rPh sb="134" eb="136">
      <t>シャッキン</t>
    </rPh>
    <rPh sb="137" eb="139">
      <t>ザンダカ</t>
    </rPh>
    <rPh sb="140" eb="142">
      <t>ワリアイ</t>
    </rPh>
    <rPh sb="143" eb="144">
      <t>シメ</t>
    </rPh>
    <rPh sb="146" eb="148">
      <t>キギョウ</t>
    </rPh>
    <rPh sb="148" eb="149">
      <t>サイ</t>
    </rPh>
    <rPh sb="149" eb="151">
      <t>ザンダカ</t>
    </rPh>
    <rPh sb="151" eb="152">
      <t>タイ</t>
    </rPh>
    <rPh sb="152" eb="154">
      <t>ジギョウ</t>
    </rPh>
    <rPh sb="154" eb="156">
      <t>キボ</t>
    </rPh>
    <rPh sb="156" eb="158">
      <t>ヒリツ</t>
    </rPh>
    <rPh sb="160" eb="162">
      <t>ルイジ</t>
    </rPh>
    <rPh sb="162" eb="164">
      <t>ダンタイ</t>
    </rPh>
    <rPh sb="165" eb="167">
      <t>ヘイキン</t>
    </rPh>
    <rPh sb="167" eb="168">
      <t>チ</t>
    </rPh>
    <rPh sb="169" eb="170">
      <t>クラ</t>
    </rPh>
    <rPh sb="171" eb="172">
      <t>ヒク</t>
    </rPh>
    <rPh sb="173" eb="174">
      <t>アタイ</t>
    </rPh>
    <rPh sb="182" eb="184">
      <t>コンゴ</t>
    </rPh>
    <rPh sb="185" eb="187">
      <t>ジギョウ</t>
    </rPh>
    <rPh sb="187" eb="188">
      <t>ヒ</t>
    </rPh>
    <rPh sb="189" eb="191">
      <t>ゾウカ</t>
    </rPh>
    <rPh sb="192" eb="193">
      <t>トモナ</t>
    </rPh>
    <rPh sb="195" eb="197">
      <t>シサイ</t>
    </rPh>
    <rPh sb="197" eb="199">
      <t>ザンダカ</t>
    </rPh>
    <rPh sb="200" eb="202">
      <t>ゾウカ</t>
    </rPh>
    <rPh sb="203" eb="205">
      <t>ミコ</t>
    </rPh>
    <rPh sb="211" eb="213">
      <t>ヘイセイ</t>
    </rPh>
    <rPh sb="215" eb="217">
      <t>ネンド</t>
    </rPh>
    <rPh sb="220" eb="222">
      <t>シサイ</t>
    </rPh>
    <rPh sb="223" eb="225">
      <t>キサイ</t>
    </rPh>
    <rPh sb="225" eb="227">
      <t>ヨクセイ</t>
    </rPh>
    <rPh sb="233" eb="235">
      <t>ショウライ</t>
    </rPh>
    <rPh sb="235" eb="237">
      <t>フタン</t>
    </rPh>
    <rPh sb="238" eb="240">
      <t>ケイゲン</t>
    </rPh>
    <rPh sb="242" eb="243">
      <t>ト</t>
    </rPh>
    <rPh sb="244" eb="245">
      <t>ク</t>
    </rPh>
    <rPh sb="247" eb="248">
      <t>スス</t>
    </rPh>
    <rPh sb="372" eb="373">
      <t>オコナ</t>
    </rPh>
    <phoneticPr fontId="4"/>
  </si>
  <si>
    <t>　当市の下水道事業の経営状況は、各指標が示す通り、現段階では健全であると考えています。
　ただし、当市では下水道の整備時期が早かったこともあり、今後施設の更新等で建設事業費が大幅に増加する見込みです。限られた財源の中で着実な対応を行い、継続的にサービスを提供していくために、「武蔵野市下水道総合計画（2018）」を策定し、下水道全体を総合的に捉えて、重点的かつ計画的に事業を推進しています。この計画を基に予防保全型維持管理による施設全体の延命化や改築時期の平準化などを図り、下水道使用料の定期的な見直し、基金積立、起債抑制等経営基盤を強化する取り組みを進めています。
　また、令和２年度から地方公営企業法を適用し、経営基盤の強化と財政マネジメントの向上に取り組んでいます。</t>
    <rPh sb="327" eb="328">
      <t>ト</t>
    </rPh>
    <rPh sb="329" eb="33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</si>
</sst>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6"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0.24</c:v>
                </c:pt>
                <c:pt idx="1">
                  <c:v>0.23</c:v>
                </c:pt>
                <c:pt idx="2">
                  <c:v>0.13</c:v>
                </c:pt>
                <c:pt idx="3">
                  <c:v>0.11</c:v>
                </c:pt>
                <c:pt idx="4" formatCode="#,##0.00;&quot;△&quot;#,##0.00">
                  <c:v>0</c:v>
                </c:pt>
              </c:numCache>
            </c:numRef>
          </c:val>
          <c:extLst>
            <c:ext xmlns:c16="http://schemas.microsoft.com/office/drawing/2014/chart" uri="{C3380CC4-5D6E-409C-BE32-E72D297353CC}">
              <c16:uniqueId val="{00000000-FFC2-4496-9AA1-678ED5BF7D0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0.16</c:v>
                </c:pt>
                <c:pt idx="2">
                  <c:v>0.16</c:v>
                </c:pt>
                <c:pt idx="3">
                  <c:v>0.16</c:v>
                </c:pt>
                <c:pt idx="4">
                  <c:v>0.16</c:v>
                </c:pt>
              </c:numCache>
            </c:numRef>
          </c:val>
          <c:smooth val="0"/>
          <c:extLst>
            <c:ext xmlns:c16="http://schemas.microsoft.com/office/drawing/2014/chart" uri="{C3380CC4-5D6E-409C-BE32-E72D297353CC}">
              <c16:uniqueId val="{00000001-FFC2-4496-9AA1-678ED5BF7D0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AF-4B91-9121-E0407CDF8F0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64.81</c:v>
                </c:pt>
                <c:pt idx="1">
                  <c:v>64.66</c:v>
                </c:pt>
                <c:pt idx="2">
                  <c:v>64.650000000000006</c:v>
                </c:pt>
                <c:pt idx="3">
                  <c:v>62.96</c:v>
                </c:pt>
                <c:pt idx="4">
                  <c:v>62.97</c:v>
                </c:pt>
              </c:numCache>
            </c:numRef>
          </c:val>
          <c:smooth val="0"/>
          <c:extLst>
            <c:ext xmlns:c16="http://schemas.microsoft.com/office/drawing/2014/chart" uri="{C3380CC4-5D6E-409C-BE32-E72D297353CC}">
              <c16:uniqueId val="{00000001-7CAF-4B91-9121-E0407CDF8F0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99.99</c:v>
                </c:pt>
                <c:pt idx="1">
                  <c:v>99.99</c:v>
                </c:pt>
                <c:pt idx="2">
                  <c:v>100</c:v>
                </c:pt>
                <c:pt idx="3">
                  <c:v>100</c:v>
                </c:pt>
                <c:pt idx="4">
                  <c:v>100</c:v>
                </c:pt>
              </c:numCache>
            </c:numRef>
          </c:val>
          <c:extLst>
            <c:ext xmlns:c16="http://schemas.microsoft.com/office/drawing/2014/chart" uri="{C3380CC4-5D6E-409C-BE32-E72D297353CC}">
              <c16:uniqueId val="{00000000-6285-4762-89F3-A00C6C6DD83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96.89</c:v>
                </c:pt>
                <c:pt idx="1">
                  <c:v>97.08</c:v>
                </c:pt>
                <c:pt idx="2">
                  <c:v>97.4</c:v>
                </c:pt>
                <c:pt idx="3">
                  <c:v>96.96</c:v>
                </c:pt>
                <c:pt idx="4">
                  <c:v>96.97</c:v>
                </c:pt>
              </c:numCache>
            </c:numRef>
          </c:val>
          <c:smooth val="0"/>
          <c:extLst>
            <c:ext xmlns:c16="http://schemas.microsoft.com/office/drawing/2014/chart" uri="{C3380CC4-5D6E-409C-BE32-E72D297353CC}">
              <c16:uniqueId val="{00000001-6285-4762-89F3-A00C6C6DD83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115.89</c:v>
                </c:pt>
                <c:pt idx="1">
                  <c:v>108.67</c:v>
                </c:pt>
                <c:pt idx="2">
                  <c:v>108.66</c:v>
                </c:pt>
                <c:pt idx="3">
                  <c:v>101.93</c:v>
                </c:pt>
                <c:pt idx="4">
                  <c:v>96.38</c:v>
                </c:pt>
              </c:numCache>
            </c:numRef>
          </c:val>
          <c:extLst>
            <c:ext xmlns:c16="http://schemas.microsoft.com/office/drawing/2014/chart" uri="{C3380CC4-5D6E-409C-BE32-E72D297353CC}">
              <c16:uniqueId val="{00000000-8EC3-4481-8F11-986EC7A82C2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C3-4481-8F11-986EC7A82C2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80-4B66-B199-D7AECA8E04E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80-4B66-B199-D7AECA8E04E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12-4753-AC13-0FD31CC5520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12-4753-AC13-0FD31CC5520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61-49E5-B4E1-8D0CB4D631A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61-49E5-B4E1-8D0CB4D631A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6C-47A6-AE32-0343B0145A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6C-47A6-AE32-0343B0145A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193.8</c:v>
                </c:pt>
                <c:pt idx="1">
                  <c:v>182.35</c:v>
                </c:pt>
                <c:pt idx="2">
                  <c:v>193.81</c:v>
                </c:pt>
                <c:pt idx="3">
                  <c:v>191.81</c:v>
                </c:pt>
                <c:pt idx="4">
                  <c:v>221.71</c:v>
                </c:pt>
              </c:numCache>
            </c:numRef>
          </c:val>
          <c:extLst>
            <c:ext xmlns:c16="http://schemas.microsoft.com/office/drawing/2014/chart" uri="{C3380CC4-5D6E-409C-BE32-E72D297353CC}">
              <c16:uniqueId val="{00000000-90D4-405B-B18A-8FAA10BFF4F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642.57000000000005</c:v>
                </c:pt>
                <c:pt idx="1">
                  <c:v>599.92999999999995</c:v>
                </c:pt>
                <c:pt idx="2">
                  <c:v>573.73</c:v>
                </c:pt>
                <c:pt idx="3">
                  <c:v>514.27</c:v>
                </c:pt>
                <c:pt idx="4">
                  <c:v>517.34</c:v>
                </c:pt>
              </c:numCache>
            </c:numRef>
          </c:val>
          <c:smooth val="0"/>
          <c:extLst>
            <c:ext xmlns:c16="http://schemas.microsoft.com/office/drawing/2014/chart" uri="{C3380CC4-5D6E-409C-BE32-E72D297353CC}">
              <c16:uniqueId val="{00000001-90D4-405B-B18A-8FAA10BFF4F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116.29</c:v>
                </c:pt>
                <c:pt idx="1">
                  <c:v>111.5</c:v>
                </c:pt>
                <c:pt idx="2">
                  <c:v>114.35</c:v>
                </c:pt>
                <c:pt idx="3">
                  <c:v>109.72</c:v>
                </c:pt>
                <c:pt idx="4">
                  <c:v>108.24</c:v>
                </c:pt>
              </c:numCache>
            </c:numRef>
          </c:val>
          <c:extLst>
            <c:ext xmlns:c16="http://schemas.microsoft.com/office/drawing/2014/chart" uri="{C3380CC4-5D6E-409C-BE32-E72D297353CC}">
              <c16:uniqueId val="{00000000-9AA9-4DDC-9381-B3DD455DBE2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c:v>
                </c:pt>
                <c:pt idx="1">
                  <c:v>95.76</c:v>
                </c:pt>
                <c:pt idx="2">
                  <c:v>100.74</c:v>
                </c:pt>
                <c:pt idx="3">
                  <c:v>100.34</c:v>
                </c:pt>
                <c:pt idx="4">
                  <c:v>99.89</c:v>
                </c:pt>
              </c:numCache>
            </c:numRef>
          </c:val>
          <c:smooth val="0"/>
          <c:extLst>
            <c:ext xmlns:c16="http://schemas.microsoft.com/office/drawing/2014/chart" uri="{C3380CC4-5D6E-409C-BE32-E72D297353CC}">
              <c16:uniqueId val="{00000001-9AA9-4DDC-9381-B3DD455DBE2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69.349999999999994</c:v>
                </c:pt>
                <c:pt idx="1">
                  <c:v>74.67</c:v>
                </c:pt>
                <c:pt idx="2">
                  <c:v>72.36</c:v>
                </c:pt>
                <c:pt idx="3">
                  <c:v>75.930000000000007</c:v>
                </c:pt>
                <c:pt idx="4">
                  <c:v>64.03</c:v>
                </c:pt>
              </c:numCache>
            </c:numRef>
          </c:val>
          <c:extLst>
            <c:ext xmlns:c16="http://schemas.microsoft.com/office/drawing/2014/chart" uri="{C3380CC4-5D6E-409C-BE32-E72D297353CC}">
              <c16:uniqueId val="{00000000-17F2-4678-84C2-7718F87FCF3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120.18</c:v>
                </c:pt>
                <c:pt idx="1">
                  <c:v>119</c:v>
                </c:pt>
                <c:pt idx="2">
                  <c:v>112.75</c:v>
                </c:pt>
                <c:pt idx="3">
                  <c:v>113.49</c:v>
                </c:pt>
                <c:pt idx="4">
                  <c:v>112.4</c:v>
                </c:pt>
              </c:numCache>
            </c:numRef>
          </c:val>
          <c:smooth val="0"/>
          <c:extLst>
            <c:ext xmlns:c16="http://schemas.microsoft.com/office/drawing/2014/chart" uri="{C3380CC4-5D6E-409C-BE32-E72D297353CC}">
              <c16:uniqueId val="{00000001-17F2-4678-84C2-7718F87FCF3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武蔵野市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Aa</v>
      </c>
      <c r="X8" s="49"/>
      <c r="Y8" s="49"/>
      <c r="Z8" s="49"/>
      <c r="AA8" s="49"/>
      <c r="AB8" s="49"/>
      <c r="AC8" s="49"/>
      <c r="AD8" s="50" t="str">
        <f>
データ!$M$6</f>
        <v>
非設置</v>
      </c>
      <c r="AE8" s="50"/>
      <c r="AF8" s="50"/>
      <c r="AG8" s="50"/>
      <c r="AH8" s="50"/>
      <c r="AI8" s="50"/>
      <c r="AJ8" s="50"/>
      <c r="AK8" s="3"/>
      <c r="AL8" s="51">
        <f>
データ!S6</f>
        <v>
146871</v>
      </c>
      <c r="AM8" s="51"/>
      <c r="AN8" s="51"/>
      <c r="AO8" s="51"/>
      <c r="AP8" s="51"/>
      <c r="AQ8" s="51"/>
      <c r="AR8" s="51"/>
      <c r="AS8" s="51"/>
      <c r="AT8" s="46">
        <f>
データ!T6</f>
        <v>
10.98</v>
      </c>
      <c r="AU8" s="46"/>
      <c r="AV8" s="46"/>
      <c r="AW8" s="46"/>
      <c r="AX8" s="46"/>
      <c r="AY8" s="46"/>
      <c r="AZ8" s="46"/>
      <c r="BA8" s="46"/>
      <c r="BB8" s="46">
        <f>
データ!U6</f>
        <v>
13376.23</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100</v>
      </c>
      <c r="Q10" s="46"/>
      <c r="R10" s="46"/>
      <c r="S10" s="46"/>
      <c r="T10" s="46"/>
      <c r="U10" s="46"/>
      <c r="V10" s="46"/>
      <c r="W10" s="46">
        <f>
データ!Q6</f>
        <v>
100.32</v>
      </c>
      <c r="X10" s="46"/>
      <c r="Y10" s="46"/>
      <c r="Z10" s="46"/>
      <c r="AA10" s="46"/>
      <c r="AB10" s="46"/>
      <c r="AC10" s="46"/>
      <c r="AD10" s="51">
        <f>
データ!R6</f>
        <v>
1177</v>
      </c>
      <c r="AE10" s="51"/>
      <c r="AF10" s="51"/>
      <c r="AG10" s="51"/>
      <c r="AH10" s="51"/>
      <c r="AI10" s="51"/>
      <c r="AJ10" s="51"/>
      <c r="AK10" s="2"/>
      <c r="AL10" s="51">
        <f>
データ!V6</f>
        <v>
147519</v>
      </c>
      <c r="AM10" s="51"/>
      <c r="AN10" s="51"/>
      <c r="AO10" s="51"/>
      <c r="AP10" s="51"/>
      <c r="AQ10" s="51"/>
      <c r="AR10" s="51"/>
      <c r="AS10" s="51"/>
      <c r="AT10" s="46">
        <f>
データ!W6</f>
        <v>
10.73</v>
      </c>
      <c r="AU10" s="46"/>
      <c r="AV10" s="46"/>
      <c r="AW10" s="46"/>
      <c r="AX10" s="46"/>
      <c r="AY10" s="46"/>
      <c r="AZ10" s="46"/>
      <c r="BA10" s="46"/>
      <c r="BB10" s="46">
        <f>
データ!X6</f>
        <v>
13748.28</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
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44</v>
      </c>
      <c r="N86" s="26" t="s">
        <v>
44</v>
      </c>
      <c r="O86" s="26" t="str">
        <f>
データ!EO6</f>
        <v>
【0.22】</v>
      </c>
    </row>
  </sheetData>
  <sheetProtection algorithmName="SHA-512" hashValue="Ehf8JAmZXFLMca721CsJ3l5hlVI0RxWPgZuqk/JNJd2x2Dw/I921jqAgnXCPUPNyJQTbs+kSV8Yq/Jm1HHAvVQ==" saltValue="bLghChup43rrYe/nxQEBl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45</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46</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47</v>
      </c>
      <c r="B3" s="29" t="s">
        <v>
48</v>
      </c>
      <c r="C3" s="29" t="s">
        <v>
49</v>
      </c>
      <c r="D3" s="29" t="s">
        <v>
50</v>
      </c>
      <c r="E3" s="29" t="s">
        <v>
51</v>
      </c>
      <c r="F3" s="29" t="s">
        <v>
52</v>
      </c>
      <c r="G3" s="29" t="s">
        <v>
53</v>
      </c>
      <c r="H3" s="78" t="s">
        <v>
54</v>
      </c>
      <c r="I3" s="79"/>
      <c r="J3" s="79"/>
      <c r="K3" s="79"/>
      <c r="L3" s="79"/>
      <c r="M3" s="79"/>
      <c r="N3" s="79"/>
      <c r="O3" s="79"/>
      <c r="P3" s="79"/>
      <c r="Q3" s="79"/>
      <c r="R3" s="79"/>
      <c r="S3" s="79"/>
      <c r="T3" s="79"/>
      <c r="U3" s="79"/>
      <c r="V3" s="79"/>
      <c r="W3" s="79"/>
      <c r="X3" s="80"/>
      <c r="Y3" s="84" t="s">
        <v>
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
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
57</v>
      </c>
      <c r="B4" s="30"/>
      <c r="C4" s="30"/>
      <c r="D4" s="30"/>
      <c r="E4" s="30"/>
      <c r="F4" s="30"/>
      <c r="G4" s="30"/>
      <c r="H4" s="81"/>
      <c r="I4" s="82"/>
      <c r="J4" s="82"/>
      <c r="K4" s="82"/>
      <c r="L4" s="82"/>
      <c r="M4" s="82"/>
      <c r="N4" s="82"/>
      <c r="O4" s="82"/>
      <c r="P4" s="82"/>
      <c r="Q4" s="82"/>
      <c r="R4" s="82"/>
      <c r="S4" s="82"/>
      <c r="T4" s="82"/>
      <c r="U4" s="82"/>
      <c r="V4" s="82"/>
      <c r="W4" s="82"/>
      <c r="X4" s="83"/>
      <c r="Y4" s="77" t="s">
        <v>
58</v>
      </c>
      <c r="Z4" s="77"/>
      <c r="AA4" s="77"/>
      <c r="AB4" s="77"/>
      <c r="AC4" s="77"/>
      <c r="AD4" s="77"/>
      <c r="AE4" s="77"/>
      <c r="AF4" s="77"/>
      <c r="AG4" s="77"/>
      <c r="AH4" s="77"/>
      <c r="AI4" s="77"/>
      <c r="AJ4" s="77" t="s">
        <v>
59</v>
      </c>
      <c r="AK4" s="77"/>
      <c r="AL4" s="77"/>
      <c r="AM4" s="77"/>
      <c r="AN4" s="77"/>
      <c r="AO4" s="77"/>
      <c r="AP4" s="77"/>
      <c r="AQ4" s="77"/>
      <c r="AR4" s="77"/>
      <c r="AS4" s="77"/>
      <c r="AT4" s="77"/>
      <c r="AU4" s="77" t="s">
        <v>
60</v>
      </c>
      <c r="AV4" s="77"/>
      <c r="AW4" s="77"/>
      <c r="AX4" s="77"/>
      <c r="AY4" s="77"/>
      <c r="AZ4" s="77"/>
      <c r="BA4" s="77"/>
      <c r="BB4" s="77"/>
      <c r="BC4" s="77"/>
      <c r="BD4" s="77"/>
      <c r="BE4" s="77"/>
      <c r="BF4" s="77" t="s">
        <v>
61</v>
      </c>
      <c r="BG4" s="77"/>
      <c r="BH4" s="77"/>
      <c r="BI4" s="77"/>
      <c r="BJ4" s="77"/>
      <c r="BK4" s="77"/>
      <c r="BL4" s="77"/>
      <c r="BM4" s="77"/>
      <c r="BN4" s="77"/>
      <c r="BO4" s="77"/>
      <c r="BP4" s="77"/>
      <c r="BQ4" s="77" t="s">
        <v>
62</v>
      </c>
      <c r="BR4" s="77"/>
      <c r="BS4" s="77"/>
      <c r="BT4" s="77"/>
      <c r="BU4" s="77"/>
      <c r="BV4" s="77"/>
      <c r="BW4" s="77"/>
      <c r="BX4" s="77"/>
      <c r="BY4" s="77"/>
      <c r="BZ4" s="77"/>
      <c r="CA4" s="77"/>
      <c r="CB4" s="77" t="s">
        <v>
63</v>
      </c>
      <c r="CC4" s="77"/>
      <c r="CD4" s="77"/>
      <c r="CE4" s="77"/>
      <c r="CF4" s="77"/>
      <c r="CG4" s="77"/>
      <c r="CH4" s="77"/>
      <c r="CI4" s="77"/>
      <c r="CJ4" s="77"/>
      <c r="CK4" s="77"/>
      <c r="CL4" s="77"/>
      <c r="CM4" s="77" t="s">
        <v>
64</v>
      </c>
      <c r="CN4" s="77"/>
      <c r="CO4" s="77"/>
      <c r="CP4" s="77"/>
      <c r="CQ4" s="77"/>
      <c r="CR4" s="77"/>
      <c r="CS4" s="77"/>
      <c r="CT4" s="77"/>
      <c r="CU4" s="77"/>
      <c r="CV4" s="77"/>
      <c r="CW4" s="77"/>
      <c r="CX4" s="77" t="s">
        <v>
65</v>
      </c>
      <c r="CY4" s="77"/>
      <c r="CZ4" s="77"/>
      <c r="DA4" s="77"/>
      <c r="DB4" s="77"/>
      <c r="DC4" s="77"/>
      <c r="DD4" s="77"/>
      <c r="DE4" s="77"/>
      <c r="DF4" s="77"/>
      <c r="DG4" s="77"/>
      <c r="DH4" s="77"/>
      <c r="DI4" s="77" t="s">
        <v>
66</v>
      </c>
      <c r="DJ4" s="77"/>
      <c r="DK4" s="77"/>
      <c r="DL4" s="77"/>
      <c r="DM4" s="77"/>
      <c r="DN4" s="77"/>
      <c r="DO4" s="77"/>
      <c r="DP4" s="77"/>
      <c r="DQ4" s="77"/>
      <c r="DR4" s="77"/>
      <c r="DS4" s="77"/>
      <c r="DT4" s="77" t="s">
        <v>
67</v>
      </c>
      <c r="DU4" s="77"/>
      <c r="DV4" s="77"/>
      <c r="DW4" s="77"/>
      <c r="DX4" s="77"/>
      <c r="DY4" s="77"/>
      <c r="DZ4" s="77"/>
      <c r="EA4" s="77"/>
      <c r="EB4" s="77"/>
      <c r="EC4" s="77"/>
      <c r="ED4" s="77"/>
      <c r="EE4" s="77" t="s">
        <v>
68</v>
      </c>
      <c r="EF4" s="77"/>
      <c r="EG4" s="77"/>
      <c r="EH4" s="77"/>
      <c r="EI4" s="77"/>
      <c r="EJ4" s="77"/>
      <c r="EK4" s="77"/>
      <c r="EL4" s="77"/>
      <c r="EM4" s="77"/>
      <c r="EN4" s="77"/>
      <c r="EO4" s="77"/>
    </row>
    <row r="5" spans="1:145" x14ac:dyDescent="0.15">
      <c r="A5" s="28" t="s">
        <v>
69</v>
      </c>
      <c r="B5" s="31"/>
      <c r="C5" s="31"/>
      <c r="D5" s="31"/>
      <c r="E5" s="31"/>
      <c r="F5" s="31"/>
      <c r="G5" s="31"/>
      <c r="H5" s="32" t="s">
        <v>
70</v>
      </c>
      <c r="I5" s="32" t="s">
        <v>
71</v>
      </c>
      <c r="J5" s="32" t="s">
        <v>
72</v>
      </c>
      <c r="K5" s="32" t="s">
        <v>
73</v>
      </c>
      <c r="L5" s="32" t="s">
        <v>
74</v>
      </c>
      <c r="M5" s="32" t="s">
        <v>
5</v>
      </c>
      <c r="N5" s="32" t="s">
        <v>
75</v>
      </c>
      <c r="O5" s="32" t="s">
        <v>
76</v>
      </c>
      <c r="P5" s="32" t="s">
        <v>
77</v>
      </c>
      <c r="Q5" s="32" t="s">
        <v>
78</v>
      </c>
      <c r="R5" s="32" t="s">
        <v>
79</v>
      </c>
      <c r="S5" s="32" t="s">
        <v>
80</v>
      </c>
      <c r="T5" s="32" t="s">
        <v>
81</v>
      </c>
      <c r="U5" s="32" t="s">
        <v>
82</v>
      </c>
      <c r="V5" s="32" t="s">
        <v>
83</v>
      </c>
      <c r="W5" s="32" t="s">
        <v>
84</v>
      </c>
      <c r="X5" s="32" t="s">
        <v>
85</v>
      </c>
      <c r="Y5" s="32" t="s">
        <v>
86</v>
      </c>
      <c r="Z5" s="32" t="s">
        <v>
87</v>
      </c>
      <c r="AA5" s="32" t="s">
        <v>
88</v>
      </c>
      <c r="AB5" s="32" t="s">
        <v>
89</v>
      </c>
      <c r="AC5" s="32" t="s">
        <v>
90</v>
      </c>
      <c r="AD5" s="32" t="s">
        <v>
91</v>
      </c>
      <c r="AE5" s="32" t="s">
        <v>
92</v>
      </c>
      <c r="AF5" s="32" t="s">
        <v>
93</v>
      </c>
      <c r="AG5" s="32" t="s">
        <v>
94</v>
      </c>
      <c r="AH5" s="32" t="s">
        <v>
95</v>
      </c>
      <c r="AI5" s="32" t="s">
        <v>
31</v>
      </c>
      <c r="AJ5" s="32" t="s">
        <v>
86</v>
      </c>
      <c r="AK5" s="32" t="s">
        <v>
87</v>
      </c>
      <c r="AL5" s="32" t="s">
        <v>
88</v>
      </c>
      <c r="AM5" s="32" t="s">
        <v>
89</v>
      </c>
      <c r="AN5" s="32" t="s">
        <v>
90</v>
      </c>
      <c r="AO5" s="32" t="s">
        <v>
91</v>
      </c>
      <c r="AP5" s="32" t="s">
        <v>
92</v>
      </c>
      <c r="AQ5" s="32" t="s">
        <v>
93</v>
      </c>
      <c r="AR5" s="32" t="s">
        <v>
94</v>
      </c>
      <c r="AS5" s="32" t="s">
        <v>
95</v>
      </c>
      <c r="AT5" s="32" t="s">
        <v>
96</v>
      </c>
      <c r="AU5" s="32" t="s">
        <v>
86</v>
      </c>
      <c r="AV5" s="32" t="s">
        <v>
87</v>
      </c>
      <c r="AW5" s="32" t="s">
        <v>
88</v>
      </c>
      <c r="AX5" s="32" t="s">
        <v>
89</v>
      </c>
      <c r="AY5" s="32" t="s">
        <v>
90</v>
      </c>
      <c r="AZ5" s="32" t="s">
        <v>
91</v>
      </c>
      <c r="BA5" s="32" t="s">
        <v>
92</v>
      </c>
      <c r="BB5" s="32" t="s">
        <v>
93</v>
      </c>
      <c r="BC5" s="32" t="s">
        <v>
94</v>
      </c>
      <c r="BD5" s="32" t="s">
        <v>
95</v>
      </c>
      <c r="BE5" s="32" t="s">
        <v>
96</v>
      </c>
      <c r="BF5" s="32" t="s">
        <v>
86</v>
      </c>
      <c r="BG5" s="32" t="s">
        <v>
87</v>
      </c>
      <c r="BH5" s="32" t="s">
        <v>
88</v>
      </c>
      <c r="BI5" s="32" t="s">
        <v>
89</v>
      </c>
      <c r="BJ5" s="32" t="s">
        <v>
90</v>
      </c>
      <c r="BK5" s="32" t="s">
        <v>
91</v>
      </c>
      <c r="BL5" s="32" t="s">
        <v>
92</v>
      </c>
      <c r="BM5" s="32" t="s">
        <v>
93</v>
      </c>
      <c r="BN5" s="32" t="s">
        <v>
94</v>
      </c>
      <c r="BO5" s="32" t="s">
        <v>
95</v>
      </c>
      <c r="BP5" s="32" t="s">
        <v>
96</v>
      </c>
      <c r="BQ5" s="32" t="s">
        <v>
86</v>
      </c>
      <c r="BR5" s="32" t="s">
        <v>
87</v>
      </c>
      <c r="BS5" s="32" t="s">
        <v>
88</v>
      </c>
      <c r="BT5" s="32" t="s">
        <v>
89</v>
      </c>
      <c r="BU5" s="32" t="s">
        <v>
90</v>
      </c>
      <c r="BV5" s="32" t="s">
        <v>
91</v>
      </c>
      <c r="BW5" s="32" t="s">
        <v>
92</v>
      </c>
      <c r="BX5" s="32" t="s">
        <v>
93</v>
      </c>
      <c r="BY5" s="32" t="s">
        <v>
94</v>
      </c>
      <c r="BZ5" s="32" t="s">
        <v>
95</v>
      </c>
      <c r="CA5" s="32" t="s">
        <v>
96</v>
      </c>
      <c r="CB5" s="32" t="s">
        <v>
86</v>
      </c>
      <c r="CC5" s="32" t="s">
        <v>
87</v>
      </c>
      <c r="CD5" s="32" t="s">
        <v>
88</v>
      </c>
      <c r="CE5" s="32" t="s">
        <v>
89</v>
      </c>
      <c r="CF5" s="32" t="s">
        <v>
90</v>
      </c>
      <c r="CG5" s="32" t="s">
        <v>
91</v>
      </c>
      <c r="CH5" s="32" t="s">
        <v>
92</v>
      </c>
      <c r="CI5" s="32" t="s">
        <v>
93</v>
      </c>
      <c r="CJ5" s="32" t="s">
        <v>
94</v>
      </c>
      <c r="CK5" s="32" t="s">
        <v>
95</v>
      </c>
      <c r="CL5" s="32" t="s">
        <v>
96</v>
      </c>
      <c r="CM5" s="32" t="s">
        <v>
86</v>
      </c>
      <c r="CN5" s="32" t="s">
        <v>
87</v>
      </c>
      <c r="CO5" s="32" t="s">
        <v>
88</v>
      </c>
      <c r="CP5" s="32" t="s">
        <v>
89</v>
      </c>
      <c r="CQ5" s="32" t="s">
        <v>
90</v>
      </c>
      <c r="CR5" s="32" t="s">
        <v>
91</v>
      </c>
      <c r="CS5" s="32" t="s">
        <v>
92</v>
      </c>
      <c r="CT5" s="32" t="s">
        <v>
93</v>
      </c>
      <c r="CU5" s="32" t="s">
        <v>
94</v>
      </c>
      <c r="CV5" s="32" t="s">
        <v>
95</v>
      </c>
      <c r="CW5" s="32" t="s">
        <v>
96</v>
      </c>
      <c r="CX5" s="32" t="s">
        <v>
86</v>
      </c>
      <c r="CY5" s="32" t="s">
        <v>
87</v>
      </c>
      <c r="CZ5" s="32" t="s">
        <v>
88</v>
      </c>
      <c r="DA5" s="32" t="s">
        <v>
89</v>
      </c>
      <c r="DB5" s="32" t="s">
        <v>
90</v>
      </c>
      <c r="DC5" s="32" t="s">
        <v>
91</v>
      </c>
      <c r="DD5" s="32" t="s">
        <v>
92</v>
      </c>
      <c r="DE5" s="32" t="s">
        <v>
93</v>
      </c>
      <c r="DF5" s="32" t="s">
        <v>
94</v>
      </c>
      <c r="DG5" s="32" t="s">
        <v>
95</v>
      </c>
      <c r="DH5" s="32" t="s">
        <v>
96</v>
      </c>
      <c r="DI5" s="32" t="s">
        <v>
86</v>
      </c>
      <c r="DJ5" s="32" t="s">
        <v>
87</v>
      </c>
      <c r="DK5" s="32" t="s">
        <v>
88</v>
      </c>
      <c r="DL5" s="32" t="s">
        <v>
89</v>
      </c>
      <c r="DM5" s="32" t="s">
        <v>
90</v>
      </c>
      <c r="DN5" s="32" t="s">
        <v>
91</v>
      </c>
      <c r="DO5" s="32" t="s">
        <v>
92</v>
      </c>
      <c r="DP5" s="32" t="s">
        <v>
93</v>
      </c>
      <c r="DQ5" s="32" t="s">
        <v>
94</v>
      </c>
      <c r="DR5" s="32" t="s">
        <v>
95</v>
      </c>
      <c r="DS5" s="32" t="s">
        <v>
96</v>
      </c>
      <c r="DT5" s="32" t="s">
        <v>
86</v>
      </c>
      <c r="DU5" s="32" t="s">
        <v>
87</v>
      </c>
      <c r="DV5" s="32" t="s">
        <v>
88</v>
      </c>
      <c r="DW5" s="32" t="s">
        <v>
89</v>
      </c>
      <c r="DX5" s="32" t="s">
        <v>
90</v>
      </c>
      <c r="DY5" s="32" t="s">
        <v>
91</v>
      </c>
      <c r="DZ5" s="32" t="s">
        <v>
92</v>
      </c>
      <c r="EA5" s="32" t="s">
        <v>
93</v>
      </c>
      <c r="EB5" s="32" t="s">
        <v>
94</v>
      </c>
      <c r="EC5" s="32" t="s">
        <v>
95</v>
      </c>
      <c r="ED5" s="32" t="s">
        <v>
96</v>
      </c>
      <c r="EE5" s="32" t="s">
        <v>
86</v>
      </c>
      <c r="EF5" s="32" t="s">
        <v>
87</v>
      </c>
      <c r="EG5" s="32" t="s">
        <v>
88</v>
      </c>
      <c r="EH5" s="32" t="s">
        <v>
89</v>
      </c>
      <c r="EI5" s="32" t="s">
        <v>
90</v>
      </c>
      <c r="EJ5" s="32" t="s">
        <v>
91</v>
      </c>
      <c r="EK5" s="32" t="s">
        <v>
92</v>
      </c>
      <c r="EL5" s="32" t="s">
        <v>
93</v>
      </c>
      <c r="EM5" s="32" t="s">
        <v>
94</v>
      </c>
      <c r="EN5" s="32" t="s">
        <v>
95</v>
      </c>
      <c r="EO5" s="32" t="s">
        <v>
96</v>
      </c>
    </row>
    <row r="6" spans="1:145" s="36" customFormat="1" x14ac:dyDescent="0.15">
      <c r="A6" s="28" t="s">
        <v>
97</v>
      </c>
      <c r="B6" s="33">
        <f>
B7</f>
        <v>
2019</v>
      </c>
      <c r="C6" s="33">
        <f t="shared" ref="C6:X6" si="3">
C7</f>
        <v>
132039</v>
      </c>
      <c r="D6" s="33">
        <f t="shared" si="3"/>
        <v>
47</v>
      </c>
      <c r="E6" s="33">
        <f t="shared" si="3"/>
        <v>
17</v>
      </c>
      <c r="F6" s="33">
        <f t="shared" si="3"/>
        <v>
1</v>
      </c>
      <c r="G6" s="33">
        <f t="shared" si="3"/>
        <v>
0</v>
      </c>
      <c r="H6" s="33" t="str">
        <f t="shared" si="3"/>
        <v>
東京都　武蔵野市</v>
      </c>
      <c r="I6" s="33" t="str">
        <f t="shared" si="3"/>
        <v>
法非適用</v>
      </c>
      <c r="J6" s="33" t="str">
        <f t="shared" si="3"/>
        <v>
下水道事業</v>
      </c>
      <c r="K6" s="33" t="str">
        <f t="shared" si="3"/>
        <v>
公共下水道</v>
      </c>
      <c r="L6" s="33" t="str">
        <f t="shared" si="3"/>
        <v>
Aa</v>
      </c>
      <c r="M6" s="33" t="str">
        <f t="shared" si="3"/>
        <v>
非設置</v>
      </c>
      <c r="N6" s="34" t="str">
        <f t="shared" si="3"/>
        <v>
-</v>
      </c>
      <c r="O6" s="34" t="str">
        <f t="shared" si="3"/>
        <v>
該当数値なし</v>
      </c>
      <c r="P6" s="34">
        <f t="shared" si="3"/>
        <v>
100</v>
      </c>
      <c r="Q6" s="34">
        <f t="shared" si="3"/>
        <v>
100.32</v>
      </c>
      <c r="R6" s="34">
        <f t="shared" si="3"/>
        <v>
1177</v>
      </c>
      <c r="S6" s="34">
        <f t="shared" si="3"/>
        <v>
146871</v>
      </c>
      <c r="T6" s="34">
        <f t="shared" si="3"/>
        <v>
10.98</v>
      </c>
      <c r="U6" s="34">
        <f t="shared" si="3"/>
        <v>
13376.23</v>
      </c>
      <c r="V6" s="34">
        <f t="shared" si="3"/>
        <v>
147519</v>
      </c>
      <c r="W6" s="34">
        <f t="shared" si="3"/>
        <v>
10.73</v>
      </c>
      <c r="X6" s="34">
        <f t="shared" si="3"/>
        <v>
13748.28</v>
      </c>
      <c r="Y6" s="35">
        <f>
IF(Y7="",NA(),Y7)</f>
        <v>
115.89</v>
      </c>
      <c r="Z6" s="35">
        <f t="shared" ref="Z6:AH6" si="4">
IF(Z7="",NA(),Z7)</f>
        <v>
108.67</v>
      </c>
      <c r="AA6" s="35">
        <f t="shared" si="4"/>
        <v>
108.66</v>
      </c>
      <c r="AB6" s="35">
        <f t="shared" si="4"/>
        <v>
101.93</v>
      </c>
      <c r="AC6" s="35">
        <f t="shared" si="4"/>
        <v>
96.38</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193.8</v>
      </c>
      <c r="BG6" s="35">
        <f t="shared" ref="BG6:BO6" si="7">
IF(BG7="",NA(),BG7)</f>
        <v>
182.35</v>
      </c>
      <c r="BH6" s="35">
        <f t="shared" si="7"/>
        <v>
193.81</v>
      </c>
      <c r="BI6" s="35">
        <f t="shared" si="7"/>
        <v>
191.81</v>
      </c>
      <c r="BJ6" s="35">
        <f t="shared" si="7"/>
        <v>
221.71</v>
      </c>
      <c r="BK6" s="35">
        <f t="shared" si="7"/>
        <v>
642.57000000000005</v>
      </c>
      <c r="BL6" s="35">
        <f t="shared" si="7"/>
        <v>
599.92999999999995</v>
      </c>
      <c r="BM6" s="35">
        <f t="shared" si="7"/>
        <v>
573.73</v>
      </c>
      <c r="BN6" s="35">
        <f t="shared" si="7"/>
        <v>
514.27</v>
      </c>
      <c r="BO6" s="35">
        <f t="shared" si="7"/>
        <v>
517.34</v>
      </c>
      <c r="BP6" s="34" t="str">
        <f>
IF(BP7="","",IF(BP7="-","【-】","【"&amp;SUBSTITUTE(TEXT(BP7,"#,##0.00"),"-","△")&amp;"】"))</f>
        <v>
【682.51】</v>
      </c>
      <c r="BQ6" s="35">
        <f>
IF(BQ7="",NA(),BQ7)</f>
        <v>
116.29</v>
      </c>
      <c r="BR6" s="35">
        <f t="shared" ref="BR6:BZ6" si="8">
IF(BR7="",NA(),BR7)</f>
        <v>
111.5</v>
      </c>
      <c r="BS6" s="35">
        <f t="shared" si="8"/>
        <v>
114.35</v>
      </c>
      <c r="BT6" s="35">
        <f t="shared" si="8"/>
        <v>
109.72</v>
      </c>
      <c r="BU6" s="35">
        <f t="shared" si="8"/>
        <v>
108.24</v>
      </c>
      <c r="BV6" s="35">
        <f t="shared" si="8"/>
        <v>
94.3</v>
      </c>
      <c r="BW6" s="35">
        <f t="shared" si="8"/>
        <v>
95.76</v>
      </c>
      <c r="BX6" s="35">
        <f t="shared" si="8"/>
        <v>
100.74</v>
      </c>
      <c r="BY6" s="35">
        <f t="shared" si="8"/>
        <v>
100.34</v>
      </c>
      <c r="BZ6" s="35">
        <f t="shared" si="8"/>
        <v>
99.89</v>
      </c>
      <c r="CA6" s="34" t="str">
        <f>
IF(CA7="","",IF(CA7="-","【-】","【"&amp;SUBSTITUTE(TEXT(CA7,"#,##0.00"),"-","△")&amp;"】"))</f>
        <v>
【100.34】</v>
      </c>
      <c r="CB6" s="35">
        <f>
IF(CB7="",NA(),CB7)</f>
        <v>
69.349999999999994</v>
      </c>
      <c r="CC6" s="35">
        <f t="shared" ref="CC6:CK6" si="9">
IF(CC7="",NA(),CC7)</f>
        <v>
74.67</v>
      </c>
      <c r="CD6" s="35">
        <f t="shared" si="9"/>
        <v>
72.36</v>
      </c>
      <c r="CE6" s="35">
        <f t="shared" si="9"/>
        <v>
75.930000000000007</v>
      </c>
      <c r="CF6" s="35">
        <f t="shared" si="9"/>
        <v>
64.03</v>
      </c>
      <c r="CG6" s="35">
        <f t="shared" si="9"/>
        <v>
120.18</v>
      </c>
      <c r="CH6" s="35">
        <f t="shared" si="9"/>
        <v>
119</v>
      </c>
      <c r="CI6" s="35">
        <f t="shared" si="9"/>
        <v>
112.75</v>
      </c>
      <c r="CJ6" s="35">
        <f t="shared" si="9"/>
        <v>
113.49</v>
      </c>
      <c r="CK6" s="35">
        <f t="shared" si="9"/>
        <v>
112.4</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64.81</v>
      </c>
      <c r="CS6" s="35">
        <f t="shared" si="10"/>
        <v>
64.66</v>
      </c>
      <c r="CT6" s="35">
        <f t="shared" si="10"/>
        <v>
64.650000000000006</v>
      </c>
      <c r="CU6" s="35">
        <f t="shared" si="10"/>
        <v>
62.96</v>
      </c>
      <c r="CV6" s="35">
        <f t="shared" si="10"/>
        <v>
62.97</v>
      </c>
      <c r="CW6" s="34" t="str">
        <f>
IF(CW7="","",IF(CW7="-","【-】","【"&amp;SUBSTITUTE(TEXT(CW7,"#,##0.00"),"-","△")&amp;"】"))</f>
        <v>
【59.64】</v>
      </c>
      <c r="CX6" s="35">
        <f>
IF(CX7="",NA(),CX7)</f>
        <v>
99.99</v>
      </c>
      <c r="CY6" s="35">
        <f t="shared" ref="CY6:DG6" si="11">
IF(CY7="",NA(),CY7)</f>
        <v>
99.99</v>
      </c>
      <c r="CZ6" s="35">
        <f t="shared" si="11"/>
        <v>
100</v>
      </c>
      <c r="DA6" s="35">
        <f t="shared" si="11"/>
        <v>
100</v>
      </c>
      <c r="DB6" s="35">
        <f t="shared" si="11"/>
        <v>
100</v>
      </c>
      <c r="DC6" s="35">
        <f t="shared" si="11"/>
        <v>
96.89</v>
      </c>
      <c r="DD6" s="35">
        <f t="shared" si="11"/>
        <v>
97.08</v>
      </c>
      <c r="DE6" s="35">
        <f t="shared" si="11"/>
        <v>
97.4</v>
      </c>
      <c r="DF6" s="35">
        <f t="shared" si="11"/>
        <v>
96.96</v>
      </c>
      <c r="DG6" s="35">
        <f t="shared" si="11"/>
        <v>
96.97</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f>
IF(EE7="",NA(),EE7)</f>
        <v>
0.24</v>
      </c>
      <c r="EF6" s="35">
        <f t="shared" ref="EF6:EN6" si="14">
IF(EF7="",NA(),EF7)</f>
        <v>
0.23</v>
      </c>
      <c r="EG6" s="35">
        <f t="shared" si="14"/>
        <v>
0.13</v>
      </c>
      <c r="EH6" s="35">
        <f t="shared" si="14"/>
        <v>
0.11</v>
      </c>
      <c r="EI6" s="34">
        <f t="shared" si="14"/>
        <v>
0</v>
      </c>
      <c r="EJ6" s="35">
        <f t="shared" si="14"/>
        <v>
0.13</v>
      </c>
      <c r="EK6" s="35">
        <f t="shared" si="14"/>
        <v>
0.16</v>
      </c>
      <c r="EL6" s="35">
        <f t="shared" si="14"/>
        <v>
0.16</v>
      </c>
      <c r="EM6" s="35">
        <f t="shared" si="14"/>
        <v>
0.16</v>
      </c>
      <c r="EN6" s="35">
        <f t="shared" si="14"/>
        <v>
0.16</v>
      </c>
      <c r="EO6" s="34" t="str">
        <f>
IF(EO7="","",IF(EO7="-","【-】","【"&amp;SUBSTITUTE(TEXT(EO7,"#,##0.00"),"-","△")&amp;"】"))</f>
        <v>
【0.22】</v>
      </c>
    </row>
    <row r="7" spans="1:145" s="36" customFormat="1" x14ac:dyDescent="0.15">
      <c r="A7" s="28"/>
      <c r="B7" s="37">
        <v>
2019</v>
      </c>
      <c r="C7" s="37">
        <v>
132039</v>
      </c>
      <c r="D7" s="37">
        <v>
47</v>
      </c>
      <c r="E7" s="37">
        <v>
17</v>
      </c>
      <c r="F7" s="37">
        <v>
1</v>
      </c>
      <c r="G7" s="37">
        <v>
0</v>
      </c>
      <c r="H7" s="37" t="s">
        <v>
98</v>
      </c>
      <c r="I7" s="37" t="s">
        <v>
99</v>
      </c>
      <c r="J7" s="37" t="s">
        <v>
100</v>
      </c>
      <c r="K7" s="37" t="s">
        <v>
101</v>
      </c>
      <c r="L7" s="37" t="s">
        <v>
102</v>
      </c>
      <c r="M7" s="37" t="s">
        <v>
103</v>
      </c>
      <c r="N7" s="38" t="s">
        <v>
104</v>
      </c>
      <c r="O7" s="38" t="s">
        <v>
105</v>
      </c>
      <c r="P7" s="38">
        <v>
100</v>
      </c>
      <c r="Q7" s="38">
        <v>
100.32</v>
      </c>
      <c r="R7" s="38">
        <v>
1177</v>
      </c>
      <c r="S7" s="38">
        <v>
146871</v>
      </c>
      <c r="T7" s="38">
        <v>
10.98</v>
      </c>
      <c r="U7" s="38">
        <v>
13376.23</v>
      </c>
      <c r="V7" s="38">
        <v>
147519</v>
      </c>
      <c r="W7" s="38">
        <v>
10.73</v>
      </c>
      <c r="X7" s="38">
        <v>
13748.28</v>
      </c>
      <c r="Y7" s="38">
        <v>
115.89</v>
      </c>
      <c r="Z7" s="38">
        <v>
108.67</v>
      </c>
      <c r="AA7" s="38">
        <v>
108.66</v>
      </c>
      <c r="AB7" s="38">
        <v>
101.93</v>
      </c>
      <c r="AC7" s="38">
        <v>
96.38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193.8</v>
      </c>
      <c r="BG7" s="38">
        <v>
182.35</v>
      </c>
      <c r="BH7" s="38">
        <v>
193.81</v>
      </c>
      <c r="BI7" s="38">
        <v>
191.81</v>
      </c>
      <c r="BJ7" s="38">
        <v>
221.71</v>
      </c>
      <c r="BK7" s="38">
        <v>
642.57000000000005</v>
      </c>
      <c r="BL7" s="38">
        <v>
599.92999999999995</v>
      </c>
      <c r="BM7" s="38">
        <v>
573.73</v>
      </c>
      <c r="BN7" s="38">
        <v>
514.27</v>
      </c>
      <c r="BO7" s="38">
        <v>
517.34</v>
      </c>
      <c r="BP7" s="38">
        <v>
682.51</v>
      </c>
      <c r="BQ7" s="38">
        <v>
116.29</v>
      </c>
      <c r="BR7" s="38">
        <v>
111.5</v>
      </c>
      <c r="BS7" s="38">
        <v>
114.35</v>
      </c>
      <c r="BT7" s="38">
        <v>
109.72</v>
      </c>
      <c r="BU7" s="38">
        <v>
108.24</v>
      </c>
      <c r="BV7" s="38">
        <v>
94.3</v>
      </c>
      <c r="BW7" s="38">
        <v>
95.76</v>
      </c>
      <c r="BX7" s="38">
        <v>
100.74</v>
      </c>
      <c r="BY7" s="38">
        <v>
100.34</v>
      </c>
      <c r="BZ7" s="38">
        <v>
99.89</v>
      </c>
      <c r="CA7" s="38">
        <v>
100.34</v>
      </c>
      <c r="CB7" s="38">
        <v>
69.349999999999994</v>
      </c>
      <c r="CC7" s="38">
        <v>
74.67</v>
      </c>
      <c r="CD7" s="38">
        <v>
72.36</v>
      </c>
      <c r="CE7" s="38">
        <v>
75.930000000000007</v>
      </c>
      <c r="CF7" s="38">
        <v>
64.03</v>
      </c>
      <c r="CG7" s="38">
        <v>
120.18</v>
      </c>
      <c r="CH7" s="38">
        <v>
119</v>
      </c>
      <c r="CI7" s="38">
        <v>
112.75</v>
      </c>
      <c r="CJ7" s="38">
        <v>
113.49</v>
      </c>
      <c r="CK7" s="38">
        <v>
112.4</v>
      </c>
      <c r="CL7" s="38">
        <v>
136.15</v>
      </c>
      <c r="CM7" s="38" t="s">
        <v>
104</v>
      </c>
      <c r="CN7" s="38" t="s">
        <v>
104</v>
      </c>
      <c r="CO7" s="38" t="s">
        <v>
104</v>
      </c>
      <c r="CP7" s="38" t="s">
        <v>
104</v>
      </c>
      <c r="CQ7" s="38" t="s">
        <v>
104</v>
      </c>
      <c r="CR7" s="38">
        <v>
64.81</v>
      </c>
      <c r="CS7" s="38">
        <v>
64.66</v>
      </c>
      <c r="CT7" s="38">
        <v>
64.650000000000006</v>
      </c>
      <c r="CU7" s="38">
        <v>
62.96</v>
      </c>
      <c r="CV7" s="38">
        <v>
62.97</v>
      </c>
      <c r="CW7" s="38">
        <v>
59.64</v>
      </c>
      <c r="CX7" s="38">
        <v>
99.99</v>
      </c>
      <c r="CY7" s="38">
        <v>
99.99</v>
      </c>
      <c r="CZ7" s="38">
        <v>
100</v>
      </c>
      <c r="DA7" s="38">
        <v>
100</v>
      </c>
      <c r="DB7" s="38">
        <v>
100</v>
      </c>
      <c r="DC7" s="38">
        <v>
96.89</v>
      </c>
      <c r="DD7" s="38">
        <v>
97.08</v>
      </c>
      <c r="DE7" s="38">
        <v>
97.4</v>
      </c>
      <c r="DF7" s="38">
        <v>
96.96</v>
      </c>
      <c r="DG7" s="38">
        <v>
96.97</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0.24</v>
      </c>
      <c r="EF7" s="38">
        <v>
0.23</v>
      </c>
      <c r="EG7" s="38">
        <v>
0.13</v>
      </c>
      <c r="EH7" s="38">
        <v>
0.11</v>
      </c>
      <c r="EI7" s="38">
        <v>
0</v>
      </c>
      <c r="EJ7" s="38">
        <v>
0.13</v>
      </c>
      <c r="EK7" s="38">
        <v>
0.16</v>
      </c>
      <c r="EL7" s="38">
        <v>
0.16</v>
      </c>
      <c r="EM7" s="38">
        <v>
0.16</v>
      </c>
      <c r="EN7" s="38">
        <v>
0.16</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106</v>
      </c>
      <c r="C9" s="40" t="s">
        <v>
107</v>
      </c>
      <c r="D9" s="40" t="s">
        <v>
108</v>
      </c>
      <c r="E9" s="40" t="s">
        <v>
109</v>
      </c>
      <c r="F9" s="40" t="s">
        <v>
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48</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111</v>
      </c>
    </row>
    <row r="12" spans="1:145" x14ac:dyDescent="0.15">
      <c r="B12">
        <v>
1</v>
      </c>
      <c r="C12">
        <v>
1</v>
      </c>
      <c r="D12">
        <v>
1</v>
      </c>
      <c r="E12">
        <v>
1</v>
      </c>
      <c r="F12">
        <v>
1</v>
      </c>
      <c r="G12" t="s">
        <v>
112</v>
      </c>
    </row>
    <row r="13" spans="1:145" x14ac:dyDescent="0.15">
      <c r="B13" t="s">
        <v>
113</v>
      </c>
      <c r="C13" t="s">
        <v>
113</v>
      </c>
      <c r="D13" t="s">
        <v>
113</v>
      </c>
      <c r="E13" t="s">
        <v>
113</v>
      </c>
      <c r="F13" t="s">
        <v>
114</v>
      </c>
      <c r="G13" t="s">
        <v>
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2021-01-25T02:59:57Z</cp:lastPrinted>
  <dcterms:created xsi:type="dcterms:W3CDTF">2020-12-04T02:45:15Z</dcterms:created>
  <dcterms:modified xsi:type="dcterms:W3CDTF">2021-02-17T10:40:37Z</dcterms:modified>
  <cp:category/>
</cp:coreProperties>
</file>