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水道事業\"/>
    </mc:Choice>
  </mc:AlternateContent>
  <workbookProtection workbookAlgorithmName="SHA-512" workbookHashValue="VUECGolUH4MdOHHZPQZW94UHaMZ0LoJvUPfGG01k9g2yTDiA5/W2SUsBZitLgPIlMKyg+aA7kNK4w6EItZ3PgQ==" workbookSaltValue="r/3gIJBP2tO3IdW7l4e6sA==" workbookSpinCount="100000" lockStructure="1"/>
  <bookViews>
    <workbookView xWindow="0" yWindow="0" windowWidth="15360" windowHeight="7632"/>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<sst xmlns="http://schemas.openxmlformats.org/spreadsheetml/2006/main" count="228" uniqueCount="114">
  <si>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</si>
  <si>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</si>
  <si>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</si>
  <si>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</si>
  <si>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</si>
  <si>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</si>
  <si>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</si>
  <si>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</si>
  <si>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</si>
  <si>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</si>
  <si>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</si>
  <si>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</si>
  <si>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</si>
  <si>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</si>
  <si>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</si>
  <si>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</si>
  <si>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</si>
  <si>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</si>
  <si>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</si>
  <si>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</si>
  <si>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</si>
  <si>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</si>
  <si>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</si>
  <si>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</si>
  <si>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</si>
  <si>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</si>
  <si>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</si>
  <si>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</si>
  <si>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</si>
  <si>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</si>
  <si>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</si>
  <si>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</si>
  <si>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</si>
  <si>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</si>
  <si>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</si>
  <si>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</si>
  <si>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</si>
  <si>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</si>
  <si>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</si>
  <si>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</si>
  <si>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</si>
  <si>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</si>
  <si>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</si>
  <si>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</si>
  <si>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</si>
  <si>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</si>
  <si>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</si>
  <si>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</si>
  <si>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</si>
  <si>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</si>
  <si>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</si>
  <si>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</si>
  <si>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</si>
  <si>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</si>
  <si>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</si>
  <si>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</si>
  <si>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</si>
  <si>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</si>
  <si>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</si>
  <si>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</si>
  <si>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</si>
  <si>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</si>
  <si>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</si>
  <si>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</si>
  <si>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</si>
  <si>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</si>
  <si>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</si>
  <si>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</si>
  <si>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</si>
  <si>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</si>
  <si>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</si>
  <si>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</si>
  <si>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</si>
  <si>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</si>
  <si>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</si>
  <si>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</si>
  <si>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</si>
  <si>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</si>
  <si>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</si>
  <si>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</si>
  <si>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</si>
  <si>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</si>
  <si>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</si>
  <si>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</si>
  <si>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</si>
  <si>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</si>
  <si>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</si>
  <si>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</si>
  <si>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</si>
  <si>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</si>
  <si>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</si>
  <si>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</si>
  <si>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</si>
  <si>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武蔵野市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</si>
  <si>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</si>
  <si>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</si>
  <si>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</si>
  <si>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</si>
  <si>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</si>
  <si>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</si>
  <si>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</si>
  <si>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</si>
  <si>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</si>
  <si>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</si>
  <si>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</si>
  <si>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</si>
  <si>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</si>
  <si>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</si>
  <si>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</si>
  <si>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</si>
  <si>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</si>
  <si>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令和３年度の①経常収支比率は､家庭用の使用水量が減少したことや店舗等の大口径の使用水量が回復しなかったことによる給水収益の減少、電気料金の高騰等による経常費用の増加のため、指標数値が下がり100％を下回りました。類似団体と比較し低い水準にあるのは、経常経費に占める固定費の割合が高いためです。
　②の累積欠損金比率は、令和３年度に純損失を計上しましたが、利益積立金による補塡を行ったため０％を維持しています。
　③流動比率は、類似団体と比較すると低いものの、200％以上を維持しており、短期的な支払能力は確保しています。
　④企業債残高対給水収益比率は、類似団体よりもかなり低く抑えられており、企業債が財政に与えている影響は少ないです。
　⑤料金回収率及び⑥給水原価は、①経常収支比率と同様に固定費の割合が高いため、類似団体と比較すると料金回収率は低く、給水原価は高く推移しています。令和３年度は経常費用が増加したため給水原価は上がり、供給単価はほぼ横ばいだったため、料金回収率は下がりました。
　⑦施設利用率や⑧有収率は、類似団体よりも高い水準で推移しており、効率的な運営ができています。</t>
    <phoneticPr fontId="4"/>
  </si>
  <si>
    <t>　近年の傾向として、給水収益においては、給水人口等は増加しているものの、新型コロナウイルス感染症の影響や節水機器の普及等により減少傾向であり、今後も注視していく必要があります。
　一方で、水道施設は事業開始から60年以上が経過し、老朽化した施設は更新時期を迎えています。今後も主な収入源である給水収益の大幅な増加は見込めない中、適正な維持管理や耐震性の向上、更新を図っていく必要があります。電気料金の高騰への対応など、外部要因も的確に見極めながら、多角的な視点から総合的な経営改善を図っていきます。
　また、本市はこれまで市内の給水需要を自己水源では賄いきれない状況ながらも、市単独で事業を行ってきましたが、安全で安定的な水道水供給の持続性を高めるため、都営水道への一元化を目指した取組みを推進していきます。</t>
    <rPh sb="313" eb="314">
      <t>ミズ</t>
    </rPh>
    <rPh sb="314" eb="316">
      <t>キョウキュウ</t>
    </rPh>
    <phoneticPr fontId="4"/>
  </si>
  <si>
    <t>　①有形固定資産減価償却率は、類似団体と同様に上昇傾向にあり、総体として有形固定資産の老朽化が進行していると言えます。
　②管路経年化率は､類似団体が明らかな上昇傾向にある中、当企業においては微増傾向となっています。これは耐用年数を超えた管路の更新を一定のペースで進めているためですが、総体として管路の老朽化が進行しつつあります。
　③管路更新率は、経営状況等から更新工事を大幅に拡大できないこともあり、低い状況となっています。令和３年度は、当初予定通り工事が進捗し、更新率は上昇しました。
　今後も現状の収益の確保及び経費の削減を図りながら、引き続き耐用年数を経過した管路を優先的に更新していく必要があります。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</si>
</sst>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0.28000000000000003</c:v>
                </c:pt>
                <c:pt idx="1">
                  <c:v>0.45</c:v>
                </c:pt>
                <c:pt idx="2">
                  <c:v>0.5</c:v>
                </c:pt>
                <c:pt idx="3">
                  <c:v>0.3</c:v>
                </c:pt>
                <c:pt idx="4">
                  <c:v>0.45</c:v>
                </c:pt>
              </c:numCache>
            </c:numRef>
          </c:val>
          <c:extLst>
            <c:ext xmlns:c16="http://schemas.microsoft.com/office/drawing/2014/chart" uri="{C3380CC4-5D6E-409C-BE32-E72D297353CC}">
              <c16:uniqueId val="{00000000-1BF1-4013-B5A8-BEF67434A2A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0.72</c:v>
                </c:pt>
                <c:pt idx="2">
                  <c:v>0.66</c:v>
                </c:pt>
                <c:pt idx="3">
                  <c:v>0.67</c:v>
                </c:pt>
                <c:pt idx="4">
                  <c:v>0.62</c:v>
                </c:pt>
              </c:numCache>
            </c:numRef>
          </c:val>
          <c:smooth val="0"/>
          <c:extLst>
            <c:ext xmlns:c16="http://schemas.microsoft.com/office/drawing/2014/chart" uri="{C3380CC4-5D6E-409C-BE32-E72D297353CC}">
              <c16:uniqueId val="{00000001-1BF1-4013-B5A8-BEF67434A2A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70.06</c:v>
                </c:pt>
                <c:pt idx="1">
                  <c:v>69.41</c:v>
                </c:pt>
                <c:pt idx="2">
                  <c:v>68.47</c:v>
                </c:pt>
                <c:pt idx="3">
                  <c:v>69.040000000000006</c:v>
                </c:pt>
                <c:pt idx="4">
                  <c:v>67.319999999999993</c:v>
                </c:pt>
              </c:numCache>
            </c:numRef>
          </c:val>
          <c:extLst>
            <c:ext xmlns:c16="http://schemas.microsoft.com/office/drawing/2014/chart" uri="{C3380CC4-5D6E-409C-BE32-E72D297353CC}">
              <c16:uniqueId val="{00000000-A852-4116-8B7F-2B30708ECA1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62.38</c:v>
                </c:pt>
                <c:pt idx="1">
                  <c:v>62.83</c:v>
                </c:pt>
                <c:pt idx="2">
                  <c:v>62.05</c:v>
                </c:pt>
                <c:pt idx="3">
                  <c:v>63.23</c:v>
                </c:pt>
                <c:pt idx="4">
                  <c:v>62.59</c:v>
                </c:pt>
              </c:numCache>
            </c:numRef>
          </c:val>
          <c:smooth val="0"/>
          <c:extLst>
            <c:ext xmlns:c16="http://schemas.microsoft.com/office/drawing/2014/chart" uri="{C3380CC4-5D6E-409C-BE32-E72D297353CC}">
              <c16:uniqueId val="{00000001-A852-4116-8B7F-2B30708ECA1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96.23</c:v>
                </c:pt>
                <c:pt idx="1">
                  <c:v>96.27</c:v>
                </c:pt>
                <c:pt idx="2">
                  <c:v>96.98</c:v>
                </c:pt>
                <c:pt idx="3">
                  <c:v>97.18</c:v>
                </c:pt>
                <c:pt idx="4">
                  <c:v>98.97</c:v>
                </c:pt>
              </c:numCache>
            </c:numRef>
          </c:val>
          <c:extLst>
            <c:ext xmlns:c16="http://schemas.microsoft.com/office/drawing/2014/chart" uri="{C3380CC4-5D6E-409C-BE32-E72D297353CC}">
              <c16:uniqueId val="{00000000-E2DC-48A6-87E1-89171C16018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89.17</c:v>
                </c:pt>
                <c:pt idx="1">
                  <c:v>88.86</c:v>
                </c:pt>
                <c:pt idx="2">
                  <c:v>89.11</c:v>
                </c:pt>
                <c:pt idx="3">
                  <c:v>89.35</c:v>
                </c:pt>
                <c:pt idx="4">
                  <c:v>89.7</c:v>
                </c:pt>
              </c:numCache>
            </c:numRef>
          </c:val>
          <c:smooth val="0"/>
          <c:extLst>
            <c:ext xmlns:c16="http://schemas.microsoft.com/office/drawing/2014/chart" uri="{C3380CC4-5D6E-409C-BE32-E72D297353CC}">
              <c16:uniqueId val="{00000001-E2DC-48A6-87E1-89171C16018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107.56</c:v>
                </c:pt>
                <c:pt idx="1">
                  <c:v>105.33</c:v>
                </c:pt>
                <c:pt idx="2">
                  <c:v>103.15</c:v>
                </c:pt>
                <c:pt idx="3">
                  <c:v>100.2</c:v>
                </c:pt>
                <c:pt idx="4">
                  <c:v>98.77</c:v>
                </c:pt>
              </c:numCache>
            </c:numRef>
          </c:val>
          <c:extLst>
            <c:ext xmlns:c16="http://schemas.microsoft.com/office/drawing/2014/chart" uri="{C3380CC4-5D6E-409C-BE32-E72D297353CC}">
              <c16:uniqueId val="{00000000-84AD-42DB-8487-06ABEB36ACB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113.68</c:v>
                </c:pt>
                <c:pt idx="1">
                  <c:v>113.82</c:v>
                </c:pt>
                <c:pt idx="2">
                  <c:v>112.82</c:v>
                </c:pt>
                <c:pt idx="3">
                  <c:v>111.21</c:v>
                </c:pt>
                <c:pt idx="4">
                  <c:v>111.89</c:v>
                </c:pt>
              </c:numCache>
            </c:numRef>
          </c:val>
          <c:smooth val="0"/>
          <c:extLst>
            <c:ext xmlns:c16="http://schemas.microsoft.com/office/drawing/2014/chart" uri="{C3380CC4-5D6E-409C-BE32-E72D297353CC}">
              <c16:uniqueId val="{00000001-84AD-42DB-8487-06ABEB36ACB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45.63</c:v>
                </c:pt>
                <c:pt idx="1">
                  <c:v>47.14</c:v>
                </c:pt>
                <c:pt idx="2">
                  <c:v>48.67</c:v>
                </c:pt>
                <c:pt idx="3">
                  <c:v>50.07</c:v>
                </c:pt>
                <c:pt idx="4">
                  <c:v>51.46</c:v>
                </c:pt>
              </c:numCache>
            </c:numRef>
          </c:val>
          <c:extLst>
            <c:ext xmlns:c16="http://schemas.microsoft.com/office/drawing/2014/chart" uri="{C3380CC4-5D6E-409C-BE32-E72D297353CC}">
              <c16:uniqueId val="{00000000-A653-4491-A354-B21AF4E4949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46.99</c:v>
                </c:pt>
                <c:pt idx="1">
                  <c:v>47.89</c:v>
                </c:pt>
                <c:pt idx="2">
                  <c:v>48.69</c:v>
                </c:pt>
                <c:pt idx="3">
                  <c:v>49.62</c:v>
                </c:pt>
                <c:pt idx="4">
                  <c:v>50.5</c:v>
                </c:pt>
              </c:numCache>
            </c:numRef>
          </c:val>
          <c:smooth val="0"/>
          <c:extLst>
            <c:ext xmlns:c16="http://schemas.microsoft.com/office/drawing/2014/chart" uri="{C3380CC4-5D6E-409C-BE32-E72D297353CC}">
              <c16:uniqueId val="{00000001-A653-4491-A354-B21AF4E4949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15.15</c:v>
                </c:pt>
                <c:pt idx="1">
                  <c:v>15.49</c:v>
                </c:pt>
                <c:pt idx="2">
                  <c:v>15.92</c:v>
                </c:pt>
                <c:pt idx="3">
                  <c:v>16.260000000000002</c:v>
                </c:pt>
                <c:pt idx="4">
                  <c:v>16.45</c:v>
                </c:pt>
              </c:numCache>
            </c:numRef>
          </c:val>
          <c:extLst>
            <c:ext xmlns:c16="http://schemas.microsoft.com/office/drawing/2014/chart" uri="{C3380CC4-5D6E-409C-BE32-E72D297353CC}">
              <c16:uniqueId val="{00000000-D3BA-4856-A2B6-989C53C85C6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15.83</c:v>
                </c:pt>
                <c:pt idx="1">
                  <c:v>16.899999999999999</c:v>
                </c:pt>
                <c:pt idx="2">
                  <c:v>18.260000000000002</c:v>
                </c:pt>
                <c:pt idx="3">
                  <c:v>19.510000000000002</c:v>
                </c:pt>
                <c:pt idx="4">
                  <c:v>21.19</c:v>
                </c:pt>
              </c:numCache>
            </c:numRef>
          </c:val>
          <c:smooth val="0"/>
          <c:extLst>
            <c:ext xmlns:c16="http://schemas.microsoft.com/office/drawing/2014/chart" uri="{C3380CC4-5D6E-409C-BE32-E72D297353CC}">
              <c16:uniqueId val="{00000001-D3BA-4856-A2B6-989C53C85C6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8C-409F-9157-1EE1FC2F34C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0.03</c:v>
                </c:pt>
                <c:pt idx="1">
                  <c:v>0</c:v>
                </c:pt>
                <c:pt idx="2">
                  <c:v>0</c:v>
                </c:pt>
                <c:pt idx="3">
                  <c:v>0</c:v>
                </c:pt>
                <c:pt idx="4" formatCode="#,##0.00;&quot;△&quot;#,##0.00;&quot;-&quot;">
                  <c:v>0.45</c:v>
                </c:pt>
              </c:numCache>
            </c:numRef>
          </c:val>
          <c:smooth val="0"/>
          <c:extLst>
            <c:ext xmlns:c16="http://schemas.microsoft.com/office/drawing/2014/chart" uri="{C3380CC4-5D6E-409C-BE32-E72D297353CC}">
              <c16:uniqueId val="{00000001-948C-409F-9157-1EE1FC2F34C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282.92</c:v>
                </c:pt>
                <c:pt idx="1">
                  <c:v>267.79000000000002</c:v>
                </c:pt>
                <c:pt idx="2">
                  <c:v>268.69</c:v>
                </c:pt>
                <c:pt idx="3">
                  <c:v>241.35</c:v>
                </c:pt>
                <c:pt idx="4">
                  <c:v>257.12</c:v>
                </c:pt>
              </c:numCache>
            </c:numRef>
          </c:val>
          <c:extLst>
            <c:ext xmlns:c16="http://schemas.microsoft.com/office/drawing/2014/chart" uri="{C3380CC4-5D6E-409C-BE32-E72D297353CC}">
              <c16:uniqueId val="{00000000-5556-4606-84E9-BF1A682AA40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337.49</c:v>
                </c:pt>
                <c:pt idx="1">
                  <c:v>335.6</c:v>
                </c:pt>
                <c:pt idx="2">
                  <c:v>358.91</c:v>
                </c:pt>
                <c:pt idx="3">
                  <c:v>360.96</c:v>
                </c:pt>
                <c:pt idx="4">
                  <c:v>351.29</c:v>
                </c:pt>
              </c:numCache>
            </c:numRef>
          </c:val>
          <c:smooth val="0"/>
          <c:extLst>
            <c:ext xmlns:c16="http://schemas.microsoft.com/office/drawing/2014/chart" uri="{C3380CC4-5D6E-409C-BE32-E72D297353CC}">
              <c16:uniqueId val="{00000001-5556-4606-84E9-BF1A682AA40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106.74</c:v>
                </c:pt>
                <c:pt idx="1">
                  <c:v>98.44</c:v>
                </c:pt>
                <c:pt idx="2">
                  <c:v>88.81</c:v>
                </c:pt>
                <c:pt idx="3">
                  <c:v>86.86</c:v>
                </c:pt>
                <c:pt idx="4">
                  <c:v>84.25</c:v>
                </c:pt>
              </c:numCache>
            </c:numRef>
          </c:val>
          <c:extLst>
            <c:ext xmlns:c16="http://schemas.microsoft.com/office/drawing/2014/chart" uri="{C3380CC4-5D6E-409C-BE32-E72D297353CC}">
              <c16:uniqueId val="{00000000-D955-4038-9DBF-7618B4A7E4F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265.92</c:v>
                </c:pt>
                <c:pt idx="1">
                  <c:v>258.26</c:v>
                </c:pt>
                <c:pt idx="2">
                  <c:v>247.27</c:v>
                </c:pt>
                <c:pt idx="3">
                  <c:v>239.18</c:v>
                </c:pt>
                <c:pt idx="4">
                  <c:v>236.29</c:v>
                </c:pt>
              </c:numCache>
            </c:numRef>
          </c:val>
          <c:smooth val="0"/>
          <c:extLst>
            <c:ext xmlns:c16="http://schemas.microsoft.com/office/drawing/2014/chart" uri="{C3380CC4-5D6E-409C-BE32-E72D297353CC}">
              <c16:uniqueId val="{00000001-D955-4038-9DBF-7618B4A7E4F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102.51</c:v>
                </c:pt>
                <c:pt idx="1">
                  <c:v>100.01</c:v>
                </c:pt>
                <c:pt idx="2">
                  <c:v>97.77</c:v>
                </c:pt>
                <c:pt idx="3">
                  <c:v>94.68</c:v>
                </c:pt>
                <c:pt idx="4">
                  <c:v>93.54</c:v>
                </c:pt>
              </c:numCache>
            </c:numRef>
          </c:val>
          <c:extLst>
            <c:ext xmlns:c16="http://schemas.microsoft.com/office/drawing/2014/chart" uri="{C3380CC4-5D6E-409C-BE32-E72D297353CC}">
              <c16:uniqueId val="{00000000-EC42-45B1-ADBF-FB7AA69DF0F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105.86</c:v>
                </c:pt>
                <c:pt idx="1">
                  <c:v>106.07</c:v>
                </c:pt>
                <c:pt idx="2">
                  <c:v>105.34</c:v>
                </c:pt>
                <c:pt idx="3">
                  <c:v>101.89</c:v>
                </c:pt>
                <c:pt idx="4">
                  <c:v>104.33</c:v>
                </c:pt>
              </c:numCache>
            </c:numRef>
          </c:val>
          <c:smooth val="0"/>
          <c:extLst>
            <c:ext xmlns:c16="http://schemas.microsoft.com/office/drawing/2014/chart" uri="{C3380CC4-5D6E-409C-BE32-E72D297353CC}">
              <c16:uniqueId val="{00000001-EC42-45B1-ADBF-FB7AA69DF0F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186.3</c:v>
                </c:pt>
                <c:pt idx="1">
                  <c:v>189.74</c:v>
                </c:pt>
                <c:pt idx="2">
                  <c:v>193.64</c:v>
                </c:pt>
                <c:pt idx="3">
                  <c:v>190.16</c:v>
                </c:pt>
                <c:pt idx="4">
                  <c:v>193.52</c:v>
                </c:pt>
              </c:numCache>
            </c:numRef>
          </c:val>
          <c:extLst>
            <c:ext xmlns:c16="http://schemas.microsoft.com/office/drawing/2014/chart" uri="{C3380CC4-5D6E-409C-BE32-E72D297353CC}">
              <c16:uniqueId val="{00000000-041B-4D2F-8894-4BB361D3B45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158.58000000000001</c:v>
                </c:pt>
                <c:pt idx="1">
                  <c:v>159.22</c:v>
                </c:pt>
                <c:pt idx="2">
                  <c:v>159.6</c:v>
                </c:pt>
                <c:pt idx="3">
                  <c:v>156.32</c:v>
                </c:pt>
                <c:pt idx="4">
                  <c:v>157.4</c:v>
                </c:pt>
              </c:numCache>
            </c:numRef>
          </c:val>
          <c:smooth val="0"/>
          <c:extLst>
            <c:ext xmlns:c16="http://schemas.microsoft.com/office/drawing/2014/chart" uri="{C3380CC4-5D6E-409C-BE32-E72D297353CC}">
              <c16:uniqueId val="{00000001-041B-4D2F-8894-4BB361D3B45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
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
データ!H6</f>
        <v>
東京都　武蔵野市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
1</v>
      </c>
      <c r="C7" s="46"/>
      <c r="D7" s="46"/>
      <c r="E7" s="46"/>
      <c r="F7" s="46"/>
      <c r="G7" s="46"/>
      <c r="H7" s="46"/>
      <c r="I7" s="45" t="s">
        <v>
2</v>
      </c>
      <c r="J7" s="46"/>
      <c r="K7" s="46"/>
      <c r="L7" s="46"/>
      <c r="M7" s="46"/>
      <c r="N7" s="46"/>
      <c r="O7" s="67"/>
      <c r="P7" s="47" t="s">
        <v>
3</v>
      </c>
      <c r="Q7" s="47"/>
      <c r="R7" s="47"/>
      <c r="S7" s="47"/>
      <c r="T7" s="47"/>
      <c r="U7" s="47"/>
      <c r="V7" s="47"/>
      <c r="W7" s="47" t="s">
        <v>
4</v>
      </c>
      <c r="X7" s="47"/>
      <c r="Y7" s="47"/>
      <c r="Z7" s="47"/>
      <c r="AA7" s="47"/>
      <c r="AB7" s="47"/>
      <c r="AC7" s="47"/>
      <c r="AD7" s="47" t="s">
        <v>
5</v>
      </c>
      <c r="AE7" s="47"/>
      <c r="AF7" s="47"/>
      <c r="AG7" s="47"/>
      <c r="AH7" s="47"/>
      <c r="AI7" s="47"/>
      <c r="AJ7" s="47"/>
      <c r="AK7" s="2"/>
      <c r="AL7" s="47" t="s">
        <v>
6</v>
      </c>
      <c r="AM7" s="47"/>
      <c r="AN7" s="47"/>
      <c r="AO7" s="47"/>
      <c r="AP7" s="47"/>
      <c r="AQ7" s="47"/>
      <c r="AR7" s="47"/>
      <c r="AS7" s="47"/>
      <c r="AT7" s="45" t="s">
        <v>
7</v>
      </c>
      <c r="AU7" s="46"/>
      <c r="AV7" s="46"/>
      <c r="AW7" s="46"/>
      <c r="AX7" s="46"/>
      <c r="AY7" s="46"/>
      <c r="AZ7" s="46"/>
      <c r="BA7" s="46"/>
      <c r="BB7" s="47" t="s">
        <v>
8</v>
      </c>
      <c r="BC7" s="47"/>
      <c r="BD7" s="47"/>
      <c r="BE7" s="47"/>
      <c r="BF7" s="47"/>
      <c r="BG7" s="47"/>
      <c r="BH7" s="47"/>
      <c r="BI7" s="47"/>
      <c r="BJ7" s="3"/>
      <c r="BK7" s="3"/>
      <c r="BL7" s="79" t="s">
        <v>
9</v>
      </c>
      <c r="BM7" s="80"/>
      <c r="BN7" s="80"/>
      <c r="BO7" s="80"/>
      <c r="BP7" s="80"/>
      <c r="BQ7" s="80"/>
      <c r="BR7" s="80"/>
      <c r="BS7" s="80"/>
      <c r="BT7" s="80"/>
      <c r="BU7" s="80"/>
      <c r="BV7" s="80"/>
      <c r="BW7" s="80"/>
      <c r="BX7" s="80"/>
      <c r="BY7" s="81"/>
    </row>
    <row r="8" spans="1:78" ht="18.75" customHeight="1" x14ac:dyDescent="0.2">
      <c r="A8" s="2"/>
      <c r="B8" s="72" t="str">
        <f>
データ!$I$6</f>
        <v>
法適用</v>
      </c>
      <c r="C8" s="73"/>
      <c r="D8" s="73"/>
      <c r="E8" s="73"/>
      <c r="F8" s="73"/>
      <c r="G8" s="73"/>
      <c r="H8" s="73"/>
      <c r="I8" s="72" t="str">
        <f>
データ!$J$6</f>
        <v>
水道事業</v>
      </c>
      <c r="J8" s="73"/>
      <c r="K8" s="73"/>
      <c r="L8" s="73"/>
      <c r="M8" s="73"/>
      <c r="N8" s="73"/>
      <c r="O8" s="74"/>
      <c r="P8" s="75" t="str">
        <f>
データ!$K$6</f>
        <v>
末端給水事業</v>
      </c>
      <c r="Q8" s="75"/>
      <c r="R8" s="75"/>
      <c r="S8" s="75"/>
      <c r="T8" s="75"/>
      <c r="U8" s="75"/>
      <c r="V8" s="75"/>
      <c r="W8" s="75" t="str">
        <f>
データ!$L$6</f>
        <v>
A3</v>
      </c>
      <c r="X8" s="75"/>
      <c r="Y8" s="75"/>
      <c r="Z8" s="75"/>
      <c r="AA8" s="75"/>
      <c r="AB8" s="75"/>
      <c r="AC8" s="75"/>
      <c r="AD8" s="75" t="str">
        <f>
データ!$M$6</f>
        <v>
非設置</v>
      </c>
      <c r="AE8" s="75"/>
      <c r="AF8" s="75"/>
      <c r="AG8" s="75"/>
      <c r="AH8" s="75"/>
      <c r="AI8" s="75"/>
      <c r="AJ8" s="75"/>
      <c r="AK8" s="2"/>
      <c r="AL8" s="66">
        <f>
データ!$R$6</f>
        <v>
148025</v>
      </c>
      <c r="AM8" s="66"/>
      <c r="AN8" s="66"/>
      <c r="AO8" s="66"/>
      <c r="AP8" s="66"/>
      <c r="AQ8" s="66"/>
      <c r="AR8" s="66"/>
      <c r="AS8" s="66"/>
      <c r="AT8" s="37">
        <f>
データ!$S$6</f>
        <v>
10.98</v>
      </c>
      <c r="AU8" s="38"/>
      <c r="AV8" s="38"/>
      <c r="AW8" s="38"/>
      <c r="AX8" s="38"/>
      <c r="AY8" s="38"/>
      <c r="AZ8" s="38"/>
      <c r="BA8" s="38"/>
      <c r="BB8" s="55">
        <f>
データ!$T$6</f>
        <v>
13481.33</v>
      </c>
      <c r="BC8" s="55"/>
      <c r="BD8" s="55"/>
      <c r="BE8" s="55"/>
      <c r="BF8" s="55"/>
      <c r="BG8" s="55"/>
      <c r="BH8" s="55"/>
      <c r="BI8" s="55"/>
      <c r="BJ8" s="3"/>
      <c r="BK8" s="3"/>
      <c r="BL8" s="68" t="s">
        <v>
10</v>
      </c>
      <c r="BM8" s="69"/>
      <c r="BN8" s="70" t="s">
        <v>
11</v>
      </c>
      <c r="BO8" s="70"/>
      <c r="BP8" s="70"/>
      <c r="BQ8" s="70"/>
      <c r="BR8" s="70"/>
      <c r="BS8" s="70"/>
      <c r="BT8" s="70"/>
      <c r="BU8" s="70"/>
      <c r="BV8" s="70"/>
      <c r="BW8" s="70"/>
      <c r="BX8" s="70"/>
      <c r="BY8" s="71"/>
    </row>
    <row r="9" spans="1:78" ht="18.75" customHeight="1" x14ac:dyDescent="0.2">
      <c r="A9" s="2"/>
      <c r="B9" s="45" t="s">
        <v>
12</v>
      </c>
      <c r="C9" s="46"/>
      <c r="D9" s="46"/>
      <c r="E9" s="46"/>
      <c r="F9" s="46"/>
      <c r="G9" s="46"/>
      <c r="H9" s="46"/>
      <c r="I9" s="45" t="s">
        <v>
13</v>
      </c>
      <c r="J9" s="46"/>
      <c r="K9" s="46"/>
      <c r="L9" s="46"/>
      <c r="M9" s="46"/>
      <c r="N9" s="46"/>
      <c r="O9" s="67"/>
      <c r="P9" s="47" t="s">
        <v>
14</v>
      </c>
      <c r="Q9" s="47"/>
      <c r="R9" s="47"/>
      <c r="S9" s="47"/>
      <c r="T9" s="47"/>
      <c r="U9" s="47"/>
      <c r="V9" s="47"/>
      <c r="W9" s="47" t="s">
        <v>
15</v>
      </c>
      <c r="X9" s="47"/>
      <c r="Y9" s="47"/>
      <c r="Z9" s="47"/>
      <c r="AA9" s="47"/>
      <c r="AB9" s="47"/>
      <c r="AC9" s="47"/>
      <c r="AD9" s="2"/>
      <c r="AE9" s="2"/>
      <c r="AF9" s="2"/>
      <c r="AG9" s="2"/>
      <c r="AH9" s="2"/>
      <c r="AI9" s="2"/>
      <c r="AJ9" s="2"/>
      <c r="AK9" s="2"/>
      <c r="AL9" s="47" t="s">
        <v>
16</v>
      </c>
      <c r="AM9" s="47"/>
      <c r="AN9" s="47"/>
      <c r="AO9" s="47"/>
      <c r="AP9" s="47"/>
      <c r="AQ9" s="47"/>
      <c r="AR9" s="47"/>
      <c r="AS9" s="47"/>
      <c r="AT9" s="45" t="s">
        <v>
17</v>
      </c>
      <c r="AU9" s="46"/>
      <c r="AV9" s="46"/>
      <c r="AW9" s="46"/>
      <c r="AX9" s="46"/>
      <c r="AY9" s="46"/>
      <c r="AZ9" s="46"/>
      <c r="BA9" s="46"/>
      <c r="BB9" s="47" t="s">
        <v>
18</v>
      </c>
      <c r="BC9" s="47"/>
      <c r="BD9" s="47"/>
      <c r="BE9" s="47"/>
      <c r="BF9" s="47"/>
      <c r="BG9" s="47"/>
      <c r="BH9" s="47"/>
      <c r="BI9" s="47"/>
      <c r="BJ9" s="3"/>
      <c r="BK9" s="3"/>
      <c r="BL9" s="48" t="s">
        <v>
19</v>
      </c>
      <c r="BM9" s="49"/>
      <c r="BN9" s="50" t="s">
        <v>
20</v>
      </c>
      <c r="BO9" s="50"/>
      <c r="BP9" s="50"/>
      <c r="BQ9" s="50"/>
      <c r="BR9" s="50"/>
      <c r="BS9" s="50"/>
      <c r="BT9" s="50"/>
      <c r="BU9" s="50"/>
      <c r="BV9" s="50"/>
      <c r="BW9" s="50"/>
      <c r="BX9" s="50"/>
      <c r="BY9" s="51"/>
    </row>
    <row r="10" spans="1:78" ht="18.75" customHeight="1" x14ac:dyDescent="0.2">
      <c r="A10" s="2"/>
      <c r="B10" s="37" t="str">
        <f>
データ!$N$6</f>
        <v>
-</v>
      </c>
      <c r="C10" s="38"/>
      <c r="D10" s="38"/>
      <c r="E10" s="38"/>
      <c r="F10" s="38"/>
      <c r="G10" s="38"/>
      <c r="H10" s="38"/>
      <c r="I10" s="37">
        <f>
データ!$O$6</f>
        <v>
82.13</v>
      </c>
      <c r="J10" s="38"/>
      <c r="K10" s="38"/>
      <c r="L10" s="38"/>
      <c r="M10" s="38"/>
      <c r="N10" s="38"/>
      <c r="O10" s="65"/>
      <c r="P10" s="55">
        <f>
データ!$P$6</f>
        <v>
100</v>
      </c>
      <c r="Q10" s="55"/>
      <c r="R10" s="55"/>
      <c r="S10" s="55"/>
      <c r="T10" s="55"/>
      <c r="U10" s="55"/>
      <c r="V10" s="55"/>
      <c r="W10" s="66">
        <f>
データ!$Q$6</f>
        <v>
2422</v>
      </c>
      <c r="X10" s="66"/>
      <c r="Y10" s="66"/>
      <c r="Z10" s="66"/>
      <c r="AA10" s="66"/>
      <c r="AB10" s="66"/>
      <c r="AC10" s="66"/>
      <c r="AD10" s="2"/>
      <c r="AE10" s="2"/>
      <c r="AF10" s="2"/>
      <c r="AG10" s="2"/>
      <c r="AH10" s="2"/>
      <c r="AI10" s="2"/>
      <c r="AJ10" s="2"/>
      <c r="AK10" s="2"/>
      <c r="AL10" s="66">
        <f>
データ!$U$6</f>
        <v>
148300</v>
      </c>
      <c r="AM10" s="66"/>
      <c r="AN10" s="66"/>
      <c r="AO10" s="66"/>
      <c r="AP10" s="66"/>
      <c r="AQ10" s="66"/>
      <c r="AR10" s="66"/>
      <c r="AS10" s="66"/>
      <c r="AT10" s="37">
        <f>
データ!$V$6</f>
        <v>
10.89</v>
      </c>
      <c r="AU10" s="38"/>
      <c r="AV10" s="38"/>
      <c r="AW10" s="38"/>
      <c r="AX10" s="38"/>
      <c r="AY10" s="38"/>
      <c r="AZ10" s="38"/>
      <c r="BA10" s="38"/>
      <c r="BB10" s="55">
        <f>
データ!$W$6</f>
        <v>
13618</v>
      </c>
      <c r="BC10" s="55"/>
      <c r="BD10" s="55"/>
      <c r="BE10" s="55"/>
      <c r="BF10" s="55"/>
      <c r="BG10" s="55"/>
      <c r="BH10" s="55"/>
      <c r="BI10" s="55"/>
      <c r="BJ10" s="2"/>
      <c r="BK10" s="2"/>
      <c r="BL10" s="56" t="s">
        <v>
21</v>
      </c>
      <c r="BM10" s="57"/>
      <c r="BN10" s="58" t="s">
        <v>
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
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
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
111</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
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
113</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
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
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
112</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
29</v>
      </c>
      <c r="C84" s="13"/>
      <c r="D84" s="13"/>
      <c r="E84" s="13" t="s">
        <v>
30</v>
      </c>
      <c r="F84" s="13" t="s">
        <v>
31</v>
      </c>
      <c r="G84" s="13" t="s">
        <v>
32</v>
      </c>
      <c r="H84" s="13" t="s">
        <v>
33</v>
      </c>
      <c r="I84" s="13" t="s">
        <v>
34</v>
      </c>
      <c r="J84" s="13" t="s">
        <v>
35</v>
      </c>
      <c r="K84" s="13" t="s">
        <v>
36</v>
      </c>
      <c r="L84" s="13" t="s">
        <v>
37</v>
      </c>
      <c r="M84" s="13" t="s">
        <v>
38</v>
      </c>
      <c r="N84" s="13" t="s">
        <v>
39</v>
      </c>
      <c r="O84" s="13" t="s">
        <v>
40</v>
      </c>
    </row>
    <row r="85" spans="1:78" hidden="1" x14ac:dyDescent="0.2">
      <c r="B85" s="13"/>
      <c r="C85" s="13"/>
      <c r="D85" s="13"/>
      <c r="E85" s="13" t="str">
        <f>
データ!AH6</f>
        <v>
【111.39】</v>
      </c>
      <c r="F85" s="13" t="str">
        <f>
データ!AS6</f>
        <v>
【1.30】</v>
      </c>
      <c r="G85" s="13" t="str">
        <f>
データ!BD6</f>
        <v>
【261.51】</v>
      </c>
      <c r="H85" s="13" t="str">
        <f>
データ!BO6</f>
        <v>
【265.16】</v>
      </c>
      <c r="I85" s="13" t="str">
        <f>
データ!BZ6</f>
        <v>
【102.35】</v>
      </c>
      <c r="J85" s="13" t="str">
        <f>
データ!CK6</f>
        <v>
【167.74】</v>
      </c>
      <c r="K85" s="13" t="str">
        <f>
データ!CV6</f>
        <v>
【60.29】</v>
      </c>
      <c r="L85" s="13" t="str">
        <f>
データ!DG6</f>
        <v>
【90.12】</v>
      </c>
      <c r="M85" s="13" t="str">
        <f>
データ!DR6</f>
        <v>
【50.88】</v>
      </c>
      <c r="N85" s="13" t="str">
        <f>
データ!EC6</f>
        <v>
【22.30】</v>
      </c>
      <c r="O85" s="13" t="str">
        <f>
データ!EN6</f>
        <v>
【0.66】</v>
      </c>
    </row>
  </sheetData>
  <sheetProtection algorithmName="SHA-512" hashValue="kvRRZmvSI/GRCNDDYBCBU9Vs3DHSWjXmGu6CZhiUqpA3w0sp/nLXYV/Ulf2RRxogTVCrGmeDadIFNqFjTVPwXw==" saltValue="coXKFN8T/lNAoUqqF/2kT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
41</v>
      </c>
      <c r="E1" s="14"/>
      <c r="F1" s="14"/>
      <c r="G1" s="14"/>
      <c r="H1" s="14"/>
      <c r="I1" s="14"/>
      <c r="J1" s="14"/>
      <c r="K1" s="14"/>
      <c r="L1" s="14"/>
      <c r="M1" s="14"/>
      <c r="N1" s="14"/>
      <c r="O1" s="14"/>
      <c r="P1" s="14"/>
      <c r="Q1" s="14"/>
      <c r="R1" s="14"/>
      <c r="S1" s="14"/>
      <c r="T1" s="14"/>
      <c r="U1" s="14"/>
      <c r="V1" s="14"/>
      <c r="W1" s="14"/>
      <c r="X1" s="14">
        <v>
1</v>
      </c>
      <c r="Y1" s="14">
        <v>
1</v>
      </c>
      <c r="Z1" s="14">
        <v>
1</v>
      </c>
      <c r="AA1" s="14">
        <v>
1</v>
      </c>
      <c r="AB1" s="14">
        <v>
1</v>
      </c>
      <c r="AC1" s="14">
        <v>
1</v>
      </c>
      <c r="AD1" s="14">
        <v>
1</v>
      </c>
      <c r="AE1" s="14">
        <v>
1</v>
      </c>
      <c r="AF1" s="14">
        <v>
1</v>
      </c>
      <c r="AG1" s="14">
        <v>
1</v>
      </c>
      <c r="AH1" s="14"/>
      <c r="AI1" s="14">
        <v>
1</v>
      </c>
      <c r="AJ1" s="14">
        <v>
1</v>
      </c>
      <c r="AK1" s="14">
        <v>
1</v>
      </c>
      <c r="AL1" s="14">
        <v>
1</v>
      </c>
      <c r="AM1" s="14">
        <v>
1</v>
      </c>
      <c r="AN1" s="14">
        <v>
1</v>
      </c>
      <c r="AO1" s="14">
        <v>
1</v>
      </c>
      <c r="AP1" s="14">
        <v>
1</v>
      </c>
      <c r="AQ1" s="14">
        <v>
1</v>
      </c>
      <c r="AR1" s="14">
        <v>
1</v>
      </c>
      <c r="AS1" s="14"/>
      <c r="AT1" s="14">
        <v>
1</v>
      </c>
      <c r="AU1" s="14">
        <v>
1</v>
      </c>
      <c r="AV1" s="14">
        <v>
1</v>
      </c>
      <c r="AW1" s="14">
        <v>
1</v>
      </c>
      <c r="AX1" s="14">
        <v>
1</v>
      </c>
      <c r="AY1" s="14">
        <v>
1</v>
      </c>
      <c r="AZ1" s="14">
        <v>
1</v>
      </c>
      <c r="BA1" s="14">
        <v>
1</v>
      </c>
      <c r="BB1" s="14">
        <v>
1</v>
      </c>
      <c r="BC1" s="14">
        <v>
1</v>
      </c>
      <c r="BD1" s="14"/>
      <c r="BE1" s="14">
        <v>
1</v>
      </c>
      <c r="BF1" s="14">
        <v>
1</v>
      </c>
      <c r="BG1" s="14">
        <v>
1</v>
      </c>
      <c r="BH1" s="14">
        <v>
1</v>
      </c>
      <c r="BI1" s="14">
        <v>
1</v>
      </c>
      <c r="BJ1" s="14">
        <v>
1</v>
      </c>
      <c r="BK1" s="14">
        <v>
1</v>
      </c>
      <c r="BL1" s="14">
        <v>
1</v>
      </c>
      <c r="BM1" s="14">
        <v>
1</v>
      </c>
      <c r="BN1" s="14">
        <v>
1</v>
      </c>
      <c r="BO1" s="14"/>
      <c r="BP1" s="14">
        <v>
1</v>
      </c>
      <c r="BQ1" s="14">
        <v>
1</v>
      </c>
      <c r="BR1" s="14">
        <v>
1</v>
      </c>
      <c r="BS1" s="14">
        <v>
1</v>
      </c>
      <c r="BT1" s="14">
        <v>
1</v>
      </c>
      <c r="BU1" s="14">
        <v>
1</v>
      </c>
      <c r="BV1" s="14">
        <v>
1</v>
      </c>
      <c r="BW1" s="14">
        <v>
1</v>
      </c>
      <c r="BX1" s="14">
        <v>
1</v>
      </c>
      <c r="BY1" s="14">
        <v>
1</v>
      </c>
      <c r="BZ1" s="14"/>
      <c r="CA1" s="14">
        <v>
1</v>
      </c>
      <c r="CB1" s="14">
        <v>
1</v>
      </c>
      <c r="CC1" s="14">
        <v>
1</v>
      </c>
      <c r="CD1" s="14">
        <v>
1</v>
      </c>
      <c r="CE1" s="14">
        <v>
1</v>
      </c>
      <c r="CF1" s="14">
        <v>
1</v>
      </c>
      <c r="CG1" s="14">
        <v>
1</v>
      </c>
      <c r="CH1" s="14">
        <v>
1</v>
      </c>
      <c r="CI1" s="14">
        <v>
1</v>
      </c>
      <c r="CJ1" s="14">
        <v>
1</v>
      </c>
      <c r="CK1" s="14"/>
      <c r="CL1" s="14">
        <v>
1</v>
      </c>
      <c r="CM1" s="14">
        <v>
1</v>
      </c>
      <c r="CN1" s="14">
        <v>
1</v>
      </c>
      <c r="CO1" s="14">
        <v>
1</v>
      </c>
      <c r="CP1" s="14">
        <v>
1</v>
      </c>
      <c r="CQ1" s="14">
        <v>
1</v>
      </c>
      <c r="CR1" s="14">
        <v>
1</v>
      </c>
      <c r="CS1" s="14">
        <v>
1</v>
      </c>
      <c r="CT1" s="14">
        <v>
1</v>
      </c>
      <c r="CU1" s="14">
        <v>
1</v>
      </c>
      <c r="CV1" s="14"/>
      <c r="CW1" s="14">
        <v>
1</v>
      </c>
      <c r="CX1" s="14">
        <v>
1</v>
      </c>
      <c r="CY1" s="14">
        <v>
1</v>
      </c>
      <c r="CZ1" s="14">
        <v>
1</v>
      </c>
      <c r="DA1" s="14">
        <v>
1</v>
      </c>
      <c r="DB1" s="14">
        <v>
1</v>
      </c>
      <c r="DC1" s="14">
        <v>
1</v>
      </c>
      <c r="DD1" s="14">
        <v>
1</v>
      </c>
      <c r="DE1" s="14">
        <v>
1</v>
      </c>
      <c r="DF1" s="14">
        <v>
1</v>
      </c>
      <c r="DG1" s="14"/>
      <c r="DH1" s="14">
        <v>
1</v>
      </c>
      <c r="DI1" s="14">
        <v>
1</v>
      </c>
      <c r="DJ1" s="14">
        <v>
1</v>
      </c>
      <c r="DK1" s="14">
        <v>
1</v>
      </c>
      <c r="DL1" s="14">
        <v>
1</v>
      </c>
      <c r="DM1" s="14">
        <v>
1</v>
      </c>
      <c r="DN1" s="14">
        <v>
1</v>
      </c>
      <c r="DO1" s="14">
        <v>
1</v>
      </c>
      <c r="DP1" s="14">
        <v>
1</v>
      </c>
      <c r="DQ1" s="14">
        <v>
1</v>
      </c>
      <c r="DR1" s="14"/>
      <c r="DS1" s="14">
        <v>
1</v>
      </c>
      <c r="DT1" s="14">
        <v>
1</v>
      </c>
      <c r="DU1" s="14">
        <v>
1</v>
      </c>
      <c r="DV1" s="14">
        <v>
1</v>
      </c>
      <c r="DW1" s="14">
        <v>
1</v>
      </c>
      <c r="DX1" s="14">
        <v>
1</v>
      </c>
      <c r="DY1" s="14">
        <v>
1</v>
      </c>
      <c r="DZ1" s="14">
        <v>
1</v>
      </c>
      <c r="EA1" s="14">
        <v>
1</v>
      </c>
      <c r="EB1" s="14">
        <v>
1</v>
      </c>
      <c r="EC1" s="14"/>
      <c r="ED1" s="14">
        <v>
1</v>
      </c>
      <c r="EE1" s="14">
        <v>
1</v>
      </c>
      <c r="EF1" s="14">
        <v>
1</v>
      </c>
      <c r="EG1" s="14">
        <v>
1</v>
      </c>
      <c r="EH1" s="14">
        <v>
1</v>
      </c>
      <c r="EI1" s="14">
        <v>
1</v>
      </c>
      <c r="EJ1" s="14">
        <v>
1</v>
      </c>
      <c r="EK1" s="14">
        <v>
1</v>
      </c>
      <c r="EL1" s="14">
        <v>
1</v>
      </c>
      <c r="EM1" s="14">
        <v>
1</v>
      </c>
      <c r="EN1" s="14"/>
    </row>
    <row r="2" spans="1:144" x14ac:dyDescent="0.2">
      <c r="A2" s="15" t="s">
        <v>
42</v>
      </c>
      <c r="B2" s="15">
        <f>
COLUMN()-1</f>
        <v>
1</v>
      </c>
      <c r="C2" s="15">
        <f t="shared" ref="C2:BR2" si="0">
COLUMN()-1</f>
        <v>
2</v>
      </c>
      <c r="D2" s="15">
        <f t="shared" si="0"/>
        <v>
3</v>
      </c>
      <c r="E2" s="15">
        <f t="shared" si="0"/>
        <v>
4</v>
      </c>
      <c r="F2" s="15">
        <f t="shared" si="0"/>
        <v>
5</v>
      </c>
      <c r="G2" s="15">
        <f t="shared" si="0"/>
        <v>
6</v>
      </c>
      <c r="H2" s="15">
        <f t="shared" si="0"/>
        <v>
7</v>
      </c>
      <c r="I2" s="15">
        <f t="shared" si="0"/>
        <v>
8</v>
      </c>
      <c r="J2" s="15">
        <f t="shared" si="0"/>
        <v>
9</v>
      </c>
      <c r="K2" s="15">
        <f t="shared" si="0"/>
        <v>
10</v>
      </c>
      <c r="L2" s="15">
        <f t="shared" si="0"/>
        <v>
11</v>
      </c>
      <c r="M2" s="15">
        <f t="shared" si="0"/>
        <v>
12</v>
      </c>
      <c r="N2" s="15">
        <f t="shared" si="0"/>
        <v>
13</v>
      </c>
      <c r="O2" s="15">
        <f t="shared" si="0"/>
        <v>
14</v>
      </c>
      <c r="P2" s="15">
        <f t="shared" si="0"/>
        <v>
15</v>
      </c>
      <c r="Q2" s="15">
        <f t="shared" si="0"/>
        <v>
16</v>
      </c>
      <c r="R2" s="15">
        <f t="shared" si="0"/>
        <v>
17</v>
      </c>
      <c r="S2" s="15">
        <f t="shared" si="0"/>
        <v>
18</v>
      </c>
      <c r="T2" s="15">
        <f t="shared" si="0"/>
        <v>
19</v>
      </c>
      <c r="U2" s="15">
        <f t="shared" si="0"/>
        <v>
20</v>
      </c>
      <c r="V2" s="15">
        <f t="shared" si="0"/>
        <v>
21</v>
      </c>
      <c r="W2" s="15">
        <f t="shared" si="0"/>
        <v>
22</v>
      </c>
      <c r="X2" s="15">
        <f t="shared" si="0"/>
        <v>
23</v>
      </c>
      <c r="Y2" s="15">
        <f t="shared" si="0"/>
        <v>
24</v>
      </c>
      <c r="Z2" s="15">
        <f t="shared" si="0"/>
        <v>
25</v>
      </c>
      <c r="AA2" s="15">
        <f t="shared" si="0"/>
        <v>
26</v>
      </c>
      <c r="AB2" s="15">
        <f t="shared" si="0"/>
        <v>
27</v>
      </c>
      <c r="AC2" s="15">
        <f t="shared" si="0"/>
        <v>
28</v>
      </c>
      <c r="AD2" s="15">
        <f t="shared" si="0"/>
        <v>
29</v>
      </c>
      <c r="AE2" s="15">
        <f t="shared" si="0"/>
        <v>
30</v>
      </c>
      <c r="AF2" s="15">
        <f t="shared" si="0"/>
        <v>
31</v>
      </c>
      <c r="AG2" s="15">
        <f t="shared" si="0"/>
        <v>
32</v>
      </c>
      <c r="AH2" s="15">
        <f t="shared" si="0"/>
        <v>
33</v>
      </c>
      <c r="AI2" s="15">
        <f t="shared" si="0"/>
        <v>
34</v>
      </c>
      <c r="AJ2" s="15">
        <f t="shared" si="0"/>
        <v>
35</v>
      </c>
      <c r="AK2" s="15">
        <f t="shared" si="0"/>
        <v>
36</v>
      </c>
      <c r="AL2" s="15">
        <f t="shared" si="0"/>
        <v>
37</v>
      </c>
      <c r="AM2" s="15">
        <f t="shared" si="0"/>
        <v>
38</v>
      </c>
      <c r="AN2" s="15">
        <f t="shared" si="0"/>
        <v>
39</v>
      </c>
      <c r="AO2" s="15">
        <f t="shared" si="0"/>
        <v>
40</v>
      </c>
      <c r="AP2" s="15">
        <f t="shared" si="0"/>
        <v>
41</v>
      </c>
      <c r="AQ2" s="15">
        <f t="shared" si="0"/>
        <v>
42</v>
      </c>
      <c r="AR2" s="15">
        <f t="shared" si="0"/>
        <v>
43</v>
      </c>
      <c r="AS2" s="15">
        <f t="shared" si="0"/>
        <v>
44</v>
      </c>
      <c r="AT2" s="15">
        <f t="shared" si="0"/>
        <v>
45</v>
      </c>
      <c r="AU2" s="15">
        <f t="shared" si="0"/>
        <v>
46</v>
      </c>
      <c r="AV2" s="15">
        <f t="shared" si="0"/>
        <v>
47</v>
      </c>
      <c r="AW2" s="15">
        <f t="shared" si="0"/>
        <v>
48</v>
      </c>
      <c r="AX2" s="15">
        <f t="shared" si="0"/>
        <v>
49</v>
      </c>
      <c r="AY2" s="15">
        <f t="shared" si="0"/>
        <v>
50</v>
      </c>
      <c r="AZ2" s="15">
        <f t="shared" si="0"/>
        <v>
51</v>
      </c>
      <c r="BA2" s="15">
        <f t="shared" si="0"/>
        <v>
52</v>
      </c>
      <c r="BB2" s="15">
        <f t="shared" si="0"/>
        <v>
53</v>
      </c>
      <c r="BC2" s="15">
        <f t="shared" si="0"/>
        <v>
54</v>
      </c>
      <c r="BD2" s="15">
        <f t="shared" si="0"/>
        <v>
55</v>
      </c>
      <c r="BE2" s="15">
        <f t="shared" si="0"/>
        <v>
56</v>
      </c>
      <c r="BF2" s="15">
        <f t="shared" si="0"/>
        <v>
57</v>
      </c>
      <c r="BG2" s="15">
        <f t="shared" si="0"/>
        <v>
58</v>
      </c>
      <c r="BH2" s="15">
        <f t="shared" si="0"/>
        <v>
59</v>
      </c>
      <c r="BI2" s="15">
        <f t="shared" si="0"/>
        <v>
60</v>
      </c>
      <c r="BJ2" s="15">
        <f t="shared" si="0"/>
        <v>
61</v>
      </c>
      <c r="BK2" s="15">
        <f t="shared" si="0"/>
        <v>
62</v>
      </c>
      <c r="BL2" s="15">
        <f t="shared" si="0"/>
        <v>
63</v>
      </c>
      <c r="BM2" s="15">
        <f t="shared" si="0"/>
        <v>
64</v>
      </c>
      <c r="BN2" s="15">
        <f t="shared" si="0"/>
        <v>
65</v>
      </c>
      <c r="BO2" s="15">
        <f t="shared" si="0"/>
        <v>
66</v>
      </c>
      <c r="BP2" s="15">
        <f t="shared" si="0"/>
        <v>
67</v>
      </c>
      <c r="BQ2" s="15">
        <f t="shared" si="0"/>
        <v>
68</v>
      </c>
      <c r="BR2" s="15">
        <f t="shared" si="0"/>
        <v>
69</v>
      </c>
      <c r="BS2" s="15">
        <f t="shared" ref="BS2:ED2" si="1">
COLUMN()-1</f>
        <v>
70</v>
      </c>
      <c r="BT2" s="15">
        <f t="shared" si="1"/>
        <v>
71</v>
      </c>
      <c r="BU2" s="15">
        <f t="shared" si="1"/>
        <v>
72</v>
      </c>
      <c r="BV2" s="15">
        <f t="shared" si="1"/>
        <v>
73</v>
      </c>
      <c r="BW2" s="15">
        <f t="shared" si="1"/>
        <v>
74</v>
      </c>
      <c r="BX2" s="15">
        <f t="shared" si="1"/>
        <v>
75</v>
      </c>
      <c r="BY2" s="15">
        <f t="shared" si="1"/>
        <v>
76</v>
      </c>
      <c r="BZ2" s="15">
        <f t="shared" si="1"/>
        <v>
77</v>
      </c>
      <c r="CA2" s="15">
        <f t="shared" si="1"/>
        <v>
78</v>
      </c>
      <c r="CB2" s="15">
        <f t="shared" si="1"/>
        <v>
79</v>
      </c>
      <c r="CC2" s="15">
        <f t="shared" si="1"/>
        <v>
80</v>
      </c>
      <c r="CD2" s="15">
        <f t="shared" si="1"/>
        <v>
81</v>
      </c>
      <c r="CE2" s="15">
        <f t="shared" si="1"/>
        <v>
82</v>
      </c>
      <c r="CF2" s="15">
        <f t="shared" si="1"/>
        <v>
83</v>
      </c>
      <c r="CG2" s="15">
        <f t="shared" si="1"/>
        <v>
84</v>
      </c>
      <c r="CH2" s="15">
        <f t="shared" si="1"/>
        <v>
85</v>
      </c>
      <c r="CI2" s="15">
        <f t="shared" si="1"/>
        <v>
86</v>
      </c>
      <c r="CJ2" s="15">
        <f t="shared" si="1"/>
        <v>
87</v>
      </c>
      <c r="CK2" s="15">
        <f t="shared" si="1"/>
        <v>
88</v>
      </c>
      <c r="CL2" s="15">
        <f t="shared" si="1"/>
        <v>
89</v>
      </c>
      <c r="CM2" s="15">
        <f t="shared" si="1"/>
        <v>
90</v>
      </c>
      <c r="CN2" s="15">
        <f t="shared" si="1"/>
        <v>
91</v>
      </c>
      <c r="CO2" s="15">
        <f t="shared" si="1"/>
        <v>
92</v>
      </c>
      <c r="CP2" s="15">
        <f t="shared" si="1"/>
        <v>
93</v>
      </c>
      <c r="CQ2" s="15">
        <f t="shared" si="1"/>
        <v>
94</v>
      </c>
      <c r="CR2" s="15">
        <f t="shared" si="1"/>
        <v>
95</v>
      </c>
      <c r="CS2" s="15">
        <f t="shared" si="1"/>
        <v>
96</v>
      </c>
      <c r="CT2" s="15">
        <f t="shared" si="1"/>
        <v>
97</v>
      </c>
      <c r="CU2" s="15">
        <f t="shared" si="1"/>
        <v>
98</v>
      </c>
      <c r="CV2" s="15">
        <f t="shared" si="1"/>
        <v>
99</v>
      </c>
      <c r="CW2" s="15">
        <f t="shared" si="1"/>
        <v>
100</v>
      </c>
      <c r="CX2" s="15">
        <f t="shared" si="1"/>
        <v>
101</v>
      </c>
      <c r="CY2" s="15">
        <f t="shared" si="1"/>
        <v>
102</v>
      </c>
      <c r="CZ2" s="15">
        <f t="shared" si="1"/>
        <v>
103</v>
      </c>
      <c r="DA2" s="15">
        <f t="shared" si="1"/>
        <v>
104</v>
      </c>
      <c r="DB2" s="15">
        <f t="shared" si="1"/>
        <v>
105</v>
      </c>
      <c r="DC2" s="15">
        <f t="shared" si="1"/>
        <v>
106</v>
      </c>
      <c r="DD2" s="15">
        <f t="shared" si="1"/>
        <v>
107</v>
      </c>
      <c r="DE2" s="15">
        <f t="shared" si="1"/>
        <v>
108</v>
      </c>
      <c r="DF2" s="15">
        <f t="shared" si="1"/>
        <v>
109</v>
      </c>
      <c r="DG2" s="15">
        <f t="shared" si="1"/>
        <v>
110</v>
      </c>
      <c r="DH2" s="15">
        <f t="shared" si="1"/>
        <v>
111</v>
      </c>
      <c r="DI2" s="15">
        <f t="shared" si="1"/>
        <v>
112</v>
      </c>
      <c r="DJ2" s="15">
        <f t="shared" si="1"/>
        <v>
113</v>
      </c>
      <c r="DK2" s="15">
        <f t="shared" si="1"/>
        <v>
114</v>
      </c>
      <c r="DL2" s="15">
        <f t="shared" si="1"/>
        <v>
115</v>
      </c>
      <c r="DM2" s="15">
        <f t="shared" si="1"/>
        <v>
116</v>
      </c>
      <c r="DN2" s="15">
        <f t="shared" si="1"/>
        <v>
117</v>
      </c>
      <c r="DO2" s="15">
        <f t="shared" si="1"/>
        <v>
118</v>
      </c>
      <c r="DP2" s="15">
        <f t="shared" si="1"/>
        <v>
119</v>
      </c>
      <c r="DQ2" s="15">
        <f t="shared" si="1"/>
        <v>
120</v>
      </c>
      <c r="DR2" s="15">
        <f t="shared" si="1"/>
        <v>
121</v>
      </c>
      <c r="DS2" s="15">
        <f t="shared" si="1"/>
        <v>
122</v>
      </c>
      <c r="DT2" s="15">
        <f t="shared" si="1"/>
        <v>
123</v>
      </c>
      <c r="DU2" s="15">
        <f t="shared" si="1"/>
        <v>
124</v>
      </c>
      <c r="DV2" s="15">
        <f t="shared" si="1"/>
        <v>
125</v>
      </c>
      <c r="DW2" s="15">
        <f t="shared" si="1"/>
        <v>
126</v>
      </c>
      <c r="DX2" s="15">
        <f t="shared" si="1"/>
        <v>
127</v>
      </c>
      <c r="DY2" s="15">
        <f t="shared" si="1"/>
        <v>
128</v>
      </c>
      <c r="DZ2" s="15">
        <f t="shared" si="1"/>
        <v>
129</v>
      </c>
      <c r="EA2" s="15">
        <f t="shared" si="1"/>
        <v>
130</v>
      </c>
      <c r="EB2" s="15">
        <f t="shared" si="1"/>
        <v>
131</v>
      </c>
      <c r="EC2" s="15">
        <f t="shared" si="1"/>
        <v>
132</v>
      </c>
      <c r="ED2" s="15">
        <f t="shared" si="1"/>
        <v>
133</v>
      </c>
      <c r="EE2" s="15">
        <f t="shared" ref="EE2:EN2" si="2">
COLUMN()-1</f>
        <v>
134</v>
      </c>
      <c r="EF2" s="15">
        <f t="shared" si="2"/>
        <v>
135</v>
      </c>
      <c r="EG2" s="15">
        <f t="shared" si="2"/>
        <v>
136</v>
      </c>
      <c r="EH2" s="15">
        <f t="shared" si="2"/>
        <v>
137</v>
      </c>
      <c r="EI2" s="15">
        <f t="shared" si="2"/>
        <v>
138</v>
      </c>
      <c r="EJ2" s="15">
        <f t="shared" si="2"/>
        <v>
139</v>
      </c>
      <c r="EK2" s="15">
        <f t="shared" si="2"/>
        <v>
140</v>
      </c>
      <c r="EL2" s="15">
        <f t="shared" si="2"/>
        <v>
141</v>
      </c>
      <c r="EM2" s="15">
        <f t="shared" si="2"/>
        <v>
142</v>
      </c>
      <c r="EN2" s="15">
        <f t="shared" si="2"/>
        <v>
143</v>
      </c>
    </row>
    <row r="3" spans="1:144" x14ac:dyDescent="0.2">
      <c r="A3" s="15" t="s">
        <v>
43</v>
      </c>
      <c r="B3" s="16" t="s">
        <v>
44</v>
      </c>
      <c r="C3" s="16" t="s">
        <v>
45</v>
      </c>
      <c r="D3" s="16" t="s">
        <v>
46</v>
      </c>
      <c r="E3" s="16" t="s">
        <v>
47</v>
      </c>
      <c r="F3" s="16" t="s">
        <v>
48</v>
      </c>
      <c r="G3" s="16" t="s">
        <v>
49</v>
      </c>
      <c r="H3" s="83" t="s">
        <v>
50</v>
      </c>
      <c r="I3" s="84"/>
      <c r="J3" s="84"/>
      <c r="K3" s="84"/>
      <c r="L3" s="84"/>
      <c r="M3" s="84"/>
      <c r="N3" s="84"/>
      <c r="O3" s="84"/>
      <c r="P3" s="84"/>
      <c r="Q3" s="84"/>
      <c r="R3" s="84"/>
      <c r="S3" s="84"/>
      <c r="T3" s="84"/>
      <c r="U3" s="84"/>
      <c r="V3" s="84"/>
      <c r="W3" s="85"/>
      <c r="X3" s="89" t="s">
        <v>
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
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
53</v>
      </c>
      <c r="B4" s="17"/>
      <c r="C4" s="17"/>
      <c r="D4" s="17"/>
      <c r="E4" s="17"/>
      <c r="F4" s="17"/>
      <c r="G4" s="17"/>
      <c r="H4" s="86"/>
      <c r="I4" s="87"/>
      <c r="J4" s="87"/>
      <c r="K4" s="87"/>
      <c r="L4" s="87"/>
      <c r="M4" s="87"/>
      <c r="N4" s="87"/>
      <c r="O4" s="87"/>
      <c r="P4" s="87"/>
      <c r="Q4" s="87"/>
      <c r="R4" s="87"/>
      <c r="S4" s="87"/>
      <c r="T4" s="87"/>
      <c r="U4" s="87"/>
      <c r="V4" s="87"/>
      <c r="W4" s="88"/>
      <c r="X4" s="82" t="s">
        <v>
54</v>
      </c>
      <c r="Y4" s="82"/>
      <c r="Z4" s="82"/>
      <c r="AA4" s="82"/>
      <c r="AB4" s="82"/>
      <c r="AC4" s="82"/>
      <c r="AD4" s="82"/>
      <c r="AE4" s="82"/>
      <c r="AF4" s="82"/>
      <c r="AG4" s="82"/>
      <c r="AH4" s="82"/>
      <c r="AI4" s="82" t="s">
        <v>
55</v>
      </c>
      <c r="AJ4" s="82"/>
      <c r="AK4" s="82"/>
      <c r="AL4" s="82"/>
      <c r="AM4" s="82"/>
      <c r="AN4" s="82"/>
      <c r="AO4" s="82"/>
      <c r="AP4" s="82"/>
      <c r="AQ4" s="82"/>
      <c r="AR4" s="82"/>
      <c r="AS4" s="82"/>
      <c r="AT4" s="82" t="s">
        <v>
56</v>
      </c>
      <c r="AU4" s="82"/>
      <c r="AV4" s="82"/>
      <c r="AW4" s="82"/>
      <c r="AX4" s="82"/>
      <c r="AY4" s="82"/>
      <c r="AZ4" s="82"/>
      <c r="BA4" s="82"/>
      <c r="BB4" s="82"/>
      <c r="BC4" s="82"/>
      <c r="BD4" s="82"/>
      <c r="BE4" s="82" t="s">
        <v>
57</v>
      </c>
      <c r="BF4" s="82"/>
      <c r="BG4" s="82"/>
      <c r="BH4" s="82"/>
      <c r="BI4" s="82"/>
      <c r="BJ4" s="82"/>
      <c r="BK4" s="82"/>
      <c r="BL4" s="82"/>
      <c r="BM4" s="82"/>
      <c r="BN4" s="82"/>
      <c r="BO4" s="82"/>
      <c r="BP4" s="82" t="s">
        <v>
58</v>
      </c>
      <c r="BQ4" s="82"/>
      <c r="BR4" s="82"/>
      <c r="BS4" s="82"/>
      <c r="BT4" s="82"/>
      <c r="BU4" s="82"/>
      <c r="BV4" s="82"/>
      <c r="BW4" s="82"/>
      <c r="BX4" s="82"/>
      <c r="BY4" s="82"/>
      <c r="BZ4" s="82"/>
      <c r="CA4" s="82" t="s">
        <v>
59</v>
      </c>
      <c r="CB4" s="82"/>
      <c r="CC4" s="82"/>
      <c r="CD4" s="82"/>
      <c r="CE4" s="82"/>
      <c r="CF4" s="82"/>
      <c r="CG4" s="82"/>
      <c r="CH4" s="82"/>
      <c r="CI4" s="82"/>
      <c r="CJ4" s="82"/>
      <c r="CK4" s="82"/>
      <c r="CL4" s="82" t="s">
        <v>
60</v>
      </c>
      <c r="CM4" s="82"/>
      <c r="CN4" s="82"/>
      <c r="CO4" s="82"/>
      <c r="CP4" s="82"/>
      <c r="CQ4" s="82"/>
      <c r="CR4" s="82"/>
      <c r="CS4" s="82"/>
      <c r="CT4" s="82"/>
      <c r="CU4" s="82"/>
      <c r="CV4" s="82"/>
      <c r="CW4" s="82" t="s">
        <v>
61</v>
      </c>
      <c r="CX4" s="82"/>
      <c r="CY4" s="82"/>
      <c r="CZ4" s="82"/>
      <c r="DA4" s="82"/>
      <c r="DB4" s="82"/>
      <c r="DC4" s="82"/>
      <c r="DD4" s="82"/>
      <c r="DE4" s="82"/>
      <c r="DF4" s="82"/>
      <c r="DG4" s="82"/>
      <c r="DH4" s="82" t="s">
        <v>
62</v>
      </c>
      <c r="DI4" s="82"/>
      <c r="DJ4" s="82"/>
      <c r="DK4" s="82"/>
      <c r="DL4" s="82"/>
      <c r="DM4" s="82"/>
      <c r="DN4" s="82"/>
      <c r="DO4" s="82"/>
      <c r="DP4" s="82"/>
      <c r="DQ4" s="82"/>
      <c r="DR4" s="82"/>
      <c r="DS4" s="82" t="s">
        <v>
63</v>
      </c>
      <c r="DT4" s="82"/>
      <c r="DU4" s="82"/>
      <c r="DV4" s="82"/>
      <c r="DW4" s="82"/>
      <c r="DX4" s="82"/>
      <c r="DY4" s="82"/>
      <c r="DZ4" s="82"/>
      <c r="EA4" s="82"/>
      <c r="EB4" s="82"/>
      <c r="EC4" s="82"/>
      <c r="ED4" s="82" t="s">
        <v>
64</v>
      </c>
      <c r="EE4" s="82"/>
      <c r="EF4" s="82"/>
      <c r="EG4" s="82"/>
      <c r="EH4" s="82"/>
      <c r="EI4" s="82"/>
      <c r="EJ4" s="82"/>
      <c r="EK4" s="82"/>
      <c r="EL4" s="82"/>
      <c r="EM4" s="82"/>
      <c r="EN4" s="82"/>
    </row>
    <row r="5" spans="1:144" x14ac:dyDescent="0.2">
      <c r="A5" s="15" t="s">
        <v>
65</v>
      </c>
      <c r="B5" s="18"/>
      <c r="C5" s="18"/>
      <c r="D5" s="18"/>
      <c r="E5" s="18"/>
      <c r="F5" s="18"/>
      <c r="G5" s="18"/>
      <c r="H5" s="19" t="s">
        <v>
66</v>
      </c>
      <c r="I5" s="19" t="s">
        <v>
67</v>
      </c>
      <c r="J5" s="19" t="s">
        <v>
68</v>
      </c>
      <c r="K5" s="19" t="s">
        <v>
69</v>
      </c>
      <c r="L5" s="19" t="s">
        <v>
70</v>
      </c>
      <c r="M5" s="19" t="s">
        <v>
5</v>
      </c>
      <c r="N5" s="19" t="s">
        <v>
71</v>
      </c>
      <c r="O5" s="19" t="s">
        <v>
72</v>
      </c>
      <c r="P5" s="19" t="s">
        <v>
73</v>
      </c>
      <c r="Q5" s="19" t="s">
        <v>
74</v>
      </c>
      <c r="R5" s="19" t="s">
        <v>
75</v>
      </c>
      <c r="S5" s="19" t="s">
        <v>
76</v>
      </c>
      <c r="T5" s="19" t="s">
        <v>
77</v>
      </c>
      <c r="U5" s="19" t="s">
        <v>
78</v>
      </c>
      <c r="V5" s="19" t="s">
        <v>
79</v>
      </c>
      <c r="W5" s="19" t="s">
        <v>
80</v>
      </c>
      <c r="X5" s="19" t="s">
        <v>
81</v>
      </c>
      <c r="Y5" s="19" t="s">
        <v>
82</v>
      </c>
      <c r="Z5" s="19" t="s">
        <v>
83</v>
      </c>
      <c r="AA5" s="19" t="s">
        <v>
84</v>
      </c>
      <c r="AB5" s="19" t="s">
        <v>
85</v>
      </c>
      <c r="AC5" s="19" t="s">
        <v>
86</v>
      </c>
      <c r="AD5" s="19" t="s">
        <v>
87</v>
      </c>
      <c r="AE5" s="19" t="s">
        <v>
88</v>
      </c>
      <c r="AF5" s="19" t="s">
        <v>
89</v>
      </c>
      <c r="AG5" s="19" t="s">
        <v>
90</v>
      </c>
      <c r="AH5" s="19" t="s">
        <v>
29</v>
      </c>
      <c r="AI5" s="19" t="s">
        <v>
81</v>
      </c>
      <c r="AJ5" s="19" t="s">
        <v>
82</v>
      </c>
      <c r="AK5" s="19" t="s">
        <v>
83</v>
      </c>
      <c r="AL5" s="19" t="s">
        <v>
84</v>
      </c>
      <c r="AM5" s="19" t="s">
        <v>
85</v>
      </c>
      <c r="AN5" s="19" t="s">
        <v>
86</v>
      </c>
      <c r="AO5" s="19" t="s">
        <v>
87</v>
      </c>
      <c r="AP5" s="19" t="s">
        <v>
88</v>
      </c>
      <c r="AQ5" s="19" t="s">
        <v>
89</v>
      </c>
      <c r="AR5" s="19" t="s">
        <v>
90</v>
      </c>
      <c r="AS5" s="19" t="s">
        <v>
91</v>
      </c>
      <c r="AT5" s="19" t="s">
        <v>
81</v>
      </c>
      <c r="AU5" s="19" t="s">
        <v>
82</v>
      </c>
      <c r="AV5" s="19" t="s">
        <v>
83</v>
      </c>
      <c r="AW5" s="19" t="s">
        <v>
84</v>
      </c>
      <c r="AX5" s="19" t="s">
        <v>
85</v>
      </c>
      <c r="AY5" s="19" t="s">
        <v>
86</v>
      </c>
      <c r="AZ5" s="19" t="s">
        <v>
87</v>
      </c>
      <c r="BA5" s="19" t="s">
        <v>
88</v>
      </c>
      <c r="BB5" s="19" t="s">
        <v>
89</v>
      </c>
      <c r="BC5" s="19" t="s">
        <v>
90</v>
      </c>
      <c r="BD5" s="19" t="s">
        <v>
91</v>
      </c>
      <c r="BE5" s="19" t="s">
        <v>
81</v>
      </c>
      <c r="BF5" s="19" t="s">
        <v>
82</v>
      </c>
      <c r="BG5" s="19" t="s">
        <v>
83</v>
      </c>
      <c r="BH5" s="19" t="s">
        <v>
84</v>
      </c>
      <c r="BI5" s="19" t="s">
        <v>
85</v>
      </c>
      <c r="BJ5" s="19" t="s">
        <v>
86</v>
      </c>
      <c r="BK5" s="19" t="s">
        <v>
87</v>
      </c>
      <c r="BL5" s="19" t="s">
        <v>
88</v>
      </c>
      <c r="BM5" s="19" t="s">
        <v>
89</v>
      </c>
      <c r="BN5" s="19" t="s">
        <v>
90</v>
      </c>
      <c r="BO5" s="19" t="s">
        <v>
91</v>
      </c>
      <c r="BP5" s="19" t="s">
        <v>
81</v>
      </c>
      <c r="BQ5" s="19" t="s">
        <v>
82</v>
      </c>
      <c r="BR5" s="19" t="s">
        <v>
83</v>
      </c>
      <c r="BS5" s="19" t="s">
        <v>
84</v>
      </c>
      <c r="BT5" s="19" t="s">
        <v>
85</v>
      </c>
      <c r="BU5" s="19" t="s">
        <v>
86</v>
      </c>
      <c r="BV5" s="19" t="s">
        <v>
87</v>
      </c>
      <c r="BW5" s="19" t="s">
        <v>
88</v>
      </c>
      <c r="BX5" s="19" t="s">
        <v>
89</v>
      </c>
      <c r="BY5" s="19" t="s">
        <v>
90</v>
      </c>
      <c r="BZ5" s="19" t="s">
        <v>
91</v>
      </c>
      <c r="CA5" s="19" t="s">
        <v>
81</v>
      </c>
      <c r="CB5" s="19" t="s">
        <v>
82</v>
      </c>
      <c r="CC5" s="19" t="s">
        <v>
83</v>
      </c>
      <c r="CD5" s="19" t="s">
        <v>
84</v>
      </c>
      <c r="CE5" s="19" t="s">
        <v>
85</v>
      </c>
      <c r="CF5" s="19" t="s">
        <v>
86</v>
      </c>
      <c r="CG5" s="19" t="s">
        <v>
87</v>
      </c>
      <c r="CH5" s="19" t="s">
        <v>
88</v>
      </c>
      <c r="CI5" s="19" t="s">
        <v>
89</v>
      </c>
      <c r="CJ5" s="19" t="s">
        <v>
90</v>
      </c>
      <c r="CK5" s="19" t="s">
        <v>
91</v>
      </c>
      <c r="CL5" s="19" t="s">
        <v>
81</v>
      </c>
      <c r="CM5" s="19" t="s">
        <v>
82</v>
      </c>
      <c r="CN5" s="19" t="s">
        <v>
83</v>
      </c>
      <c r="CO5" s="19" t="s">
        <v>
84</v>
      </c>
      <c r="CP5" s="19" t="s">
        <v>
85</v>
      </c>
      <c r="CQ5" s="19" t="s">
        <v>
86</v>
      </c>
      <c r="CR5" s="19" t="s">
        <v>
87</v>
      </c>
      <c r="CS5" s="19" t="s">
        <v>
88</v>
      </c>
      <c r="CT5" s="19" t="s">
        <v>
89</v>
      </c>
      <c r="CU5" s="19" t="s">
        <v>
90</v>
      </c>
      <c r="CV5" s="19" t="s">
        <v>
91</v>
      </c>
      <c r="CW5" s="19" t="s">
        <v>
81</v>
      </c>
      <c r="CX5" s="19" t="s">
        <v>
82</v>
      </c>
      <c r="CY5" s="19" t="s">
        <v>
83</v>
      </c>
      <c r="CZ5" s="19" t="s">
        <v>
84</v>
      </c>
      <c r="DA5" s="19" t="s">
        <v>
85</v>
      </c>
      <c r="DB5" s="19" t="s">
        <v>
86</v>
      </c>
      <c r="DC5" s="19" t="s">
        <v>
87</v>
      </c>
      <c r="DD5" s="19" t="s">
        <v>
88</v>
      </c>
      <c r="DE5" s="19" t="s">
        <v>
89</v>
      </c>
      <c r="DF5" s="19" t="s">
        <v>
90</v>
      </c>
      <c r="DG5" s="19" t="s">
        <v>
91</v>
      </c>
      <c r="DH5" s="19" t="s">
        <v>
81</v>
      </c>
      <c r="DI5" s="19" t="s">
        <v>
82</v>
      </c>
      <c r="DJ5" s="19" t="s">
        <v>
83</v>
      </c>
      <c r="DK5" s="19" t="s">
        <v>
84</v>
      </c>
      <c r="DL5" s="19" t="s">
        <v>
85</v>
      </c>
      <c r="DM5" s="19" t="s">
        <v>
86</v>
      </c>
      <c r="DN5" s="19" t="s">
        <v>
87</v>
      </c>
      <c r="DO5" s="19" t="s">
        <v>
88</v>
      </c>
      <c r="DP5" s="19" t="s">
        <v>
89</v>
      </c>
      <c r="DQ5" s="19" t="s">
        <v>
90</v>
      </c>
      <c r="DR5" s="19" t="s">
        <v>
91</v>
      </c>
      <c r="DS5" s="19" t="s">
        <v>
81</v>
      </c>
      <c r="DT5" s="19" t="s">
        <v>
82</v>
      </c>
      <c r="DU5" s="19" t="s">
        <v>
83</v>
      </c>
      <c r="DV5" s="19" t="s">
        <v>
84</v>
      </c>
      <c r="DW5" s="19" t="s">
        <v>
85</v>
      </c>
      <c r="DX5" s="19" t="s">
        <v>
86</v>
      </c>
      <c r="DY5" s="19" t="s">
        <v>
87</v>
      </c>
      <c r="DZ5" s="19" t="s">
        <v>
88</v>
      </c>
      <c r="EA5" s="19" t="s">
        <v>
89</v>
      </c>
      <c r="EB5" s="19" t="s">
        <v>
90</v>
      </c>
      <c r="EC5" s="19" t="s">
        <v>
91</v>
      </c>
      <c r="ED5" s="19" t="s">
        <v>
81</v>
      </c>
      <c r="EE5" s="19" t="s">
        <v>
82</v>
      </c>
      <c r="EF5" s="19" t="s">
        <v>
83</v>
      </c>
      <c r="EG5" s="19" t="s">
        <v>
84</v>
      </c>
      <c r="EH5" s="19" t="s">
        <v>
85</v>
      </c>
      <c r="EI5" s="19" t="s">
        <v>
86</v>
      </c>
      <c r="EJ5" s="19" t="s">
        <v>
87</v>
      </c>
      <c r="EK5" s="19" t="s">
        <v>
88</v>
      </c>
      <c r="EL5" s="19" t="s">
        <v>
89</v>
      </c>
      <c r="EM5" s="19" t="s">
        <v>
90</v>
      </c>
      <c r="EN5" s="19" t="s">
        <v>
91</v>
      </c>
    </row>
    <row r="6" spans="1:144" s="23" customFormat="1" x14ac:dyDescent="0.2">
      <c r="A6" s="15" t="s">
        <v>
92</v>
      </c>
      <c r="B6" s="20">
        <f>
B7</f>
        <v>
2021</v>
      </c>
      <c r="C6" s="20">
        <f t="shared" ref="C6:W6" si="3">
C7</f>
        <v>
132039</v>
      </c>
      <c r="D6" s="20">
        <f t="shared" si="3"/>
        <v>
46</v>
      </c>
      <c r="E6" s="20">
        <f t="shared" si="3"/>
        <v>
1</v>
      </c>
      <c r="F6" s="20">
        <f t="shared" si="3"/>
        <v>
0</v>
      </c>
      <c r="G6" s="20">
        <f t="shared" si="3"/>
        <v>
1</v>
      </c>
      <c r="H6" s="20" t="str">
        <f t="shared" si="3"/>
        <v>
東京都　武蔵野市</v>
      </c>
      <c r="I6" s="20" t="str">
        <f t="shared" si="3"/>
        <v>
法適用</v>
      </c>
      <c r="J6" s="20" t="str">
        <f t="shared" si="3"/>
        <v>
水道事業</v>
      </c>
      <c r="K6" s="20" t="str">
        <f t="shared" si="3"/>
        <v>
末端給水事業</v>
      </c>
      <c r="L6" s="20" t="str">
        <f t="shared" si="3"/>
        <v>
A3</v>
      </c>
      <c r="M6" s="20" t="str">
        <f t="shared" si="3"/>
        <v>
非設置</v>
      </c>
      <c r="N6" s="21" t="str">
        <f t="shared" si="3"/>
        <v>
-</v>
      </c>
      <c r="O6" s="21">
        <f t="shared" si="3"/>
        <v>
82.13</v>
      </c>
      <c r="P6" s="21">
        <f t="shared" si="3"/>
        <v>
100</v>
      </c>
      <c r="Q6" s="21">
        <f t="shared" si="3"/>
        <v>
2422</v>
      </c>
      <c r="R6" s="21">
        <f t="shared" si="3"/>
        <v>
148025</v>
      </c>
      <c r="S6" s="21">
        <f t="shared" si="3"/>
        <v>
10.98</v>
      </c>
      <c r="T6" s="21">
        <f t="shared" si="3"/>
        <v>
13481.33</v>
      </c>
      <c r="U6" s="21">
        <f t="shared" si="3"/>
        <v>
148300</v>
      </c>
      <c r="V6" s="21">
        <f t="shared" si="3"/>
        <v>
10.89</v>
      </c>
      <c r="W6" s="21">
        <f t="shared" si="3"/>
        <v>
13618</v>
      </c>
      <c r="X6" s="22">
        <f>
IF(X7="",NA(),X7)</f>
        <v>
107.56</v>
      </c>
      <c r="Y6" s="22">
        <f t="shared" ref="Y6:AG6" si="4">
IF(Y7="",NA(),Y7)</f>
        <v>
105.33</v>
      </c>
      <c r="Z6" s="22">
        <f t="shared" si="4"/>
        <v>
103.15</v>
      </c>
      <c r="AA6" s="22">
        <f t="shared" si="4"/>
        <v>
100.2</v>
      </c>
      <c r="AB6" s="22">
        <f t="shared" si="4"/>
        <v>
98.77</v>
      </c>
      <c r="AC6" s="22">
        <f t="shared" si="4"/>
        <v>
113.68</v>
      </c>
      <c r="AD6" s="22">
        <f t="shared" si="4"/>
        <v>
113.82</v>
      </c>
      <c r="AE6" s="22">
        <f t="shared" si="4"/>
        <v>
112.82</v>
      </c>
      <c r="AF6" s="22">
        <f t="shared" si="4"/>
        <v>
111.21</v>
      </c>
      <c r="AG6" s="22">
        <f t="shared" si="4"/>
        <v>
111.89</v>
      </c>
      <c r="AH6" s="21" t="str">
        <f>
IF(AH7="","",IF(AH7="-","【-】","【"&amp;SUBSTITUTE(TEXT(AH7,"#,##0.00"),"-","△")&amp;"】"))</f>
        <v>
【111.39】</v>
      </c>
      <c r="AI6" s="21">
        <f>
IF(AI7="",NA(),AI7)</f>
        <v>
0</v>
      </c>
      <c r="AJ6" s="21">
        <f t="shared" ref="AJ6:AR6" si="5">
IF(AJ7="",NA(),AJ7)</f>
        <v>
0</v>
      </c>
      <c r="AK6" s="21">
        <f t="shared" si="5"/>
        <v>
0</v>
      </c>
      <c r="AL6" s="21">
        <f t="shared" si="5"/>
        <v>
0</v>
      </c>
      <c r="AM6" s="21">
        <f t="shared" si="5"/>
        <v>
0</v>
      </c>
      <c r="AN6" s="22">
        <f t="shared" si="5"/>
        <v>
0.03</v>
      </c>
      <c r="AO6" s="21">
        <f t="shared" si="5"/>
        <v>
0</v>
      </c>
      <c r="AP6" s="21">
        <f t="shared" si="5"/>
        <v>
0</v>
      </c>
      <c r="AQ6" s="21">
        <f t="shared" si="5"/>
        <v>
0</v>
      </c>
      <c r="AR6" s="22">
        <f t="shared" si="5"/>
        <v>
0.45</v>
      </c>
      <c r="AS6" s="21" t="str">
        <f>
IF(AS7="","",IF(AS7="-","【-】","【"&amp;SUBSTITUTE(TEXT(AS7,"#,##0.00"),"-","△")&amp;"】"))</f>
        <v>
【1.30】</v>
      </c>
      <c r="AT6" s="22">
        <f>
IF(AT7="",NA(),AT7)</f>
        <v>
282.92</v>
      </c>
      <c r="AU6" s="22">
        <f t="shared" ref="AU6:BC6" si="6">
IF(AU7="",NA(),AU7)</f>
        <v>
267.79000000000002</v>
      </c>
      <c r="AV6" s="22">
        <f t="shared" si="6"/>
        <v>
268.69</v>
      </c>
      <c r="AW6" s="22">
        <f t="shared" si="6"/>
        <v>
241.35</v>
      </c>
      <c r="AX6" s="22">
        <f t="shared" si="6"/>
        <v>
257.12</v>
      </c>
      <c r="AY6" s="22">
        <f t="shared" si="6"/>
        <v>
337.49</v>
      </c>
      <c r="AZ6" s="22">
        <f t="shared" si="6"/>
        <v>
335.6</v>
      </c>
      <c r="BA6" s="22">
        <f t="shared" si="6"/>
        <v>
358.91</v>
      </c>
      <c r="BB6" s="22">
        <f t="shared" si="6"/>
        <v>
360.96</v>
      </c>
      <c r="BC6" s="22">
        <f t="shared" si="6"/>
        <v>
351.29</v>
      </c>
      <c r="BD6" s="21" t="str">
        <f>
IF(BD7="","",IF(BD7="-","【-】","【"&amp;SUBSTITUTE(TEXT(BD7,"#,##0.00"),"-","△")&amp;"】"))</f>
        <v>
【261.51】</v>
      </c>
      <c r="BE6" s="22">
        <f>
IF(BE7="",NA(),BE7)</f>
        <v>
106.74</v>
      </c>
      <c r="BF6" s="22">
        <f t="shared" ref="BF6:BN6" si="7">
IF(BF7="",NA(),BF7)</f>
        <v>
98.44</v>
      </c>
      <c r="BG6" s="22">
        <f t="shared" si="7"/>
        <v>
88.81</v>
      </c>
      <c r="BH6" s="22">
        <f t="shared" si="7"/>
        <v>
86.86</v>
      </c>
      <c r="BI6" s="22">
        <f t="shared" si="7"/>
        <v>
84.25</v>
      </c>
      <c r="BJ6" s="22">
        <f t="shared" si="7"/>
        <v>
265.92</v>
      </c>
      <c r="BK6" s="22">
        <f t="shared" si="7"/>
        <v>
258.26</v>
      </c>
      <c r="BL6" s="22">
        <f t="shared" si="7"/>
        <v>
247.27</v>
      </c>
      <c r="BM6" s="22">
        <f t="shared" si="7"/>
        <v>
239.18</v>
      </c>
      <c r="BN6" s="22">
        <f t="shared" si="7"/>
        <v>
236.29</v>
      </c>
      <c r="BO6" s="21" t="str">
        <f>
IF(BO7="","",IF(BO7="-","【-】","【"&amp;SUBSTITUTE(TEXT(BO7,"#,##0.00"),"-","△")&amp;"】"))</f>
        <v>
【265.16】</v>
      </c>
      <c r="BP6" s="22">
        <f>
IF(BP7="",NA(),BP7)</f>
        <v>
102.51</v>
      </c>
      <c r="BQ6" s="22">
        <f t="shared" ref="BQ6:BY6" si="8">
IF(BQ7="",NA(),BQ7)</f>
        <v>
100.01</v>
      </c>
      <c r="BR6" s="22">
        <f t="shared" si="8"/>
        <v>
97.77</v>
      </c>
      <c r="BS6" s="22">
        <f t="shared" si="8"/>
        <v>
94.68</v>
      </c>
      <c r="BT6" s="22">
        <f t="shared" si="8"/>
        <v>
93.54</v>
      </c>
      <c r="BU6" s="22">
        <f t="shared" si="8"/>
        <v>
105.86</v>
      </c>
      <c r="BV6" s="22">
        <f t="shared" si="8"/>
        <v>
106.07</v>
      </c>
      <c r="BW6" s="22">
        <f t="shared" si="8"/>
        <v>
105.34</v>
      </c>
      <c r="BX6" s="22">
        <f t="shared" si="8"/>
        <v>
101.89</v>
      </c>
      <c r="BY6" s="22">
        <f t="shared" si="8"/>
        <v>
104.33</v>
      </c>
      <c r="BZ6" s="21" t="str">
        <f>
IF(BZ7="","",IF(BZ7="-","【-】","【"&amp;SUBSTITUTE(TEXT(BZ7,"#,##0.00"),"-","△")&amp;"】"))</f>
        <v>
【102.35】</v>
      </c>
      <c r="CA6" s="22">
        <f>
IF(CA7="",NA(),CA7)</f>
        <v>
186.3</v>
      </c>
      <c r="CB6" s="22">
        <f t="shared" ref="CB6:CJ6" si="9">
IF(CB7="",NA(),CB7)</f>
        <v>
189.74</v>
      </c>
      <c r="CC6" s="22">
        <f t="shared" si="9"/>
        <v>
193.64</v>
      </c>
      <c r="CD6" s="22">
        <f t="shared" si="9"/>
        <v>
190.16</v>
      </c>
      <c r="CE6" s="22">
        <f t="shared" si="9"/>
        <v>
193.52</v>
      </c>
      <c r="CF6" s="22">
        <f t="shared" si="9"/>
        <v>
158.58000000000001</v>
      </c>
      <c r="CG6" s="22">
        <f t="shared" si="9"/>
        <v>
159.22</v>
      </c>
      <c r="CH6" s="22">
        <f t="shared" si="9"/>
        <v>
159.6</v>
      </c>
      <c r="CI6" s="22">
        <f t="shared" si="9"/>
        <v>
156.32</v>
      </c>
      <c r="CJ6" s="22">
        <f t="shared" si="9"/>
        <v>
157.4</v>
      </c>
      <c r="CK6" s="21" t="str">
        <f>
IF(CK7="","",IF(CK7="-","【-】","【"&amp;SUBSTITUTE(TEXT(CK7,"#,##0.00"),"-","△")&amp;"】"))</f>
        <v>
【167.74】</v>
      </c>
      <c r="CL6" s="22">
        <f>
IF(CL7="",NA(),CL7)</f>
        <v>
70.06</v>
      </c>
      <c r="CM6" s="22">
        <f t="shared" ref="CM6:CU6" si="10">
IF(CM7="",NA(),CM7)</f>
        <v>
69.41</v>
      </c>
      <c r="CN6" s="22">
        <f t="shared" si="10"/>
        <v>
68.47</v>
      </c>
      <c r="CO6" s="22">
        <f t="shared" si="10"/>
        <v>
69.040000000000006</v>
      </c>
      <c r="CP6" s="22">
        <f t="shared" si="10"/>
        <v>
67.319999999999993</v>
      </c>
      <c r="CQ6" s="22">
        <f t="shared" si="10"/>
        <v>
62.38</v>
      </c>
      <c r="CR6" s="22">
        <f t="shared" si="10"/>
        <v>
62.83</v>
      </c>
      <c r="CS6" s="22">
        <f t="shared" si="10"/>
        <v>
62.05</v>
      </c>
      <c r="CT6" s="22">
        <f t="shared" si="10"/>
        <v>
63.23</v>
      </c>
      <c r="CU6" s="22">
        <f t="shared" si="10"/>
        <v>
62.59</v>
      </c>
      <c r="CV6" s="21" t="str">
        <f>
IF(CV7="","",IF(CV7="-","【-】","【"&amp;SUBSTITUTE(TEXT(CV7,"#,##0.00"),"-","△")&amp;"】"))</f>
        <v>
【60.29】</v>
      </c>
      <c r="CW6" s="22">
        <f>
IF(CW7="",NA(),CW7)</f>
        <v>
96.23</v>
      </c>
      <c r="CX6" s="22">
        <f t="shared" ref="CX6:DF6" si="11">
IF(CX7="",NA(),CX7)</f>
        <v>
96.27</v>
      </c>
      <c r="CY6" s="22">
        <f t="shared" si="11"/>
        <v>
96.98</v>
      </c>
      <c r="CZ6" s="22">
        <f t="shared" si="11"/>
        <v>
97.18</v>
      </c>
      <c r="DA6" s="22">
        <f t="shared" si="11"/>
        <v>
98.97</v>
      </c>
      <c r="DB6" s="22">
        <f t="shared" si="11"/>
        <v>
89.17</v>
      </c>
      <c r="DC6" s="22">
        <f t="shared" si="11"/>
        <v>
88.86</v>
      </c>
      <c r="DD6" s="22">
        <f t="shared" si="11"/>
        <v>
89.11</v>
      </c>
      <c r="DE6" s="22">
        <f t="shared" si="11"/>
        <v>
89.35</v>
      </c>
      <c r="DF6" s="22">
        <f t="shared" si="11"/>
        <v>
89.7</v>
      </c>
      <c r="DG6" s="21" t="str">
        <f>
IF(DG7="","",IF(DG7="-","【-】","【"&amp;SUBSTITUTE(TEXT(DG7,"#,##0.00"),"-","△")&amp;"】"))</f>
        <v>
【90.12】</v>
      </c>
      <c r="DH6" s="22">
        <f>
IF(DH7="",NA(),DH7)</f>
        <v>
45.63</v>
      </c>
      <c r="DI6" s="22">
        <f t="shared" ref="DI6:DQ6" si="12">
IF(DI7="",NA(),DI7)</f>
        <v>
47.14</v>
      </c>
      <c r="DJ6" s="22">
        <f t="shared" si="12"/>
        <v>
48.67</v>
      </c>
      <c r="DK6" s="22">
        <f t="shared" si="12"/>
        <v>
50.07</v>
      </c>
      <c r="DL6" s="22">
        <f t="shared" si="12"/>
        <v>
51.46</v>
      </c>
      <c r="DM6" s="22">
        <f t="shared" si="12"/>
        <v>
46.99</v>
      </c>
      <c r="DN6" s="22">
        <f t="shared" si="12"/>
        <v>
47.89</v>
      </c>
      <c r="DO6" s="22">
        <f t="shared" si="12"/>
        <v>
48.69</v>
      </c>
      <c r="DP6" s="22">
        <f t="shared" si="12"/>
        <v>
49.62</v>
      </c>
      <c r="DQ6" s="22">
        <f t="shared" si="12"/>
        <v>
50.5</v>
      </c>
      <c r="DR6" s="21" t="str">
        <f>
IF(DR7="","",IF(DR7="-","【-】","【"&amp;SUBSTITUTE(TEXT(DR7,"#,##0.00"),"-","△")&amp;"】"))</f>
        <v>
【50.88】</v>
      </c>
      <c r="DS6" s="22">
        <f>
IF(DS7="",NA(),DS7)</f>
        <v>
15.15</v>
      </c>
      <c r="DT6" s="22">
        <f t="shared" ref="DT6:EB6" si="13">
IF(DT7="",NA(),DT7)</f>
        <v>
15.49</v>
      </c>
      <c r="DU6" s="22">
        <f t="shared" si="13"/>
        <v>
15.92</v>
      </c>
      <c r="DV6" s="22">
        <f t="shared" si="13"/>
        <v>
16.260000000000002</v>
      </c>
      <c r="DW6" s="22">
        <f t="shared" si="13"/>
        <v>
16.45</v>
      </c>
      <c r="DX6" s="22">
        <f t="shared" si="13"/>
        <v>
15.83</v>
      </c>
      <c r="DY6" s="22">
        <f t="shared" si="13"/>
        <v>
16.899999999999999</v>
      </c>
      <c r="DZ6" s="22">
        <f t="shared" si="13"/>
        <v>
18.260000000000002</v>
      </c>
      <c r="EA6" s="22">
        <f t="shared" si="13"/>
        <v>
19.510000000000002</v>
      </c>
      <c r="EB6" s="22">
        <f t="shared" si="13"/>
        <v>
21.19</v>
      </c>
      <c r="EC6" s="21" t="str">
        <f>
IF(EC7="","",IF(EC7="-","【-】","【"&amp;SUBSTITUTE(TEXT(EC7,"#,##0.00"),"-","△")&amp;"】"))</f>
        <v>
【22.30】</v>
      </c>
      <c r="ED6" s="22">
        <f>
IF(ED7="",NA(),ED7)</f>
        <v>
0.28000000000000003</v>
      </c>
      <c r="EE6" s="22">
        <f t="shared" ref="EE6:EM6" si="14">
IF(EE7="",NA(),EE7)</f>
        <v>
0.45</v>
      </c>
      <c r="EF6" s="22">
        <f t="shared" si="14"/>
        <v>
0.5</v>
      </c>
      <c r="EG6" s="22">
        <f t="shared" si="14"/>
        <v>
0.3</v>
      </c>
      <c r="EH6" s="22">
        <f t="shared" si="14"/>
        <v>
0.45</v>
      </c>
      <c r="EI6" s="22">
        <f t="shared" si="14"/>
        <v>
0.74</v>
      </c>
      <c r="EJ6" s="22">
        <f t="shared" si="14"/>
        <v>
0.72</v>
      </c>
      <c r="EK6" s="22">
        <f t="shared" si="14"/>
        <v>
0.66</v>
      </c>
      <c r="EL6" s="22">
        <f t="shared" si="14"/>
        <v>
0.67</v>
      </c>
      <c r="EM6" s="22">
        <f t="shared" si="14"/>
        <v>
0.62</v>
      </c>
      <c r="EN6" s="21" t="str">
        <f>
IF(EN7="","",IF(EN7="-","【-】","【"&amp;SUBSTITUTE(TEXT(EN7,"#,##0.00"),"-","△")&amp;"】"))</f>
        <v>
【0.66】</v>
      </c>
    </row>
    <row r="7" spans="1:144" s="23" customFormat="1" x14ac:dyDescent="0.2">
      <c r="A7" s="15"/>
      <c r="B7" s="24">
        <v>
2021</v>
      </c>
      <c r="C7" s="24">
        <v>
132039</v>
      </c>
      <c r="D7" s="24">
        <v>
46</v>
      </c>
      <c r="E7" s="24">
        <v>
1</v>
      </c>
      <c r="F7" s="24">
        <v>
0</v>
      </c>
      <c r="G7" s="24">
        <v>
1</v>
      </c>
      <c r="H7" s="24" t="s">
        <v>
93</v>
      </c>
      <c r="I7" s="24" t="s">
        <v>
94</v>
      </c>
      <c r="J7" s="24" t="s">
        <v>
95</v>
      </c>
      <c r="K7" s="24" t="s">
        <v>
96</v>
      </c>
      <c r="L7" s="24" t="s">
        <v>
97</v>
      </c>
      <c r="M7" s="24" t="s">
        <v>
98</v>
      </c>
      <c r="N7" s="25" t="s">
        <v>
99</v>
      </c>
      <c r="O7" s="25">
        <v>
82.13</v>
      </c>
      <c r="P7" s="25">
        <v>
100</v>
      </c>
      <c r="Q7" s="25">
        <v>
2422</v>
      </c>
      <c r="R7" s="25">
        <v>
148025</v>
      </c>
      <c r="S7" s="25">
        <v>
10.98</v>
      </c>
      <c r="T7" s="25">
        <v>
13481.33</v>
      </c>
      <c r="U7" s="25">
        <v>
148300</v>
      </c>
      <c r="V7" s="25">
        <v>
10.89</v>
      </c>
      <c r="W7" s="25">
        <v>
13618</v>
      </c>
      <c r="X7" s="25">
        <v>
107.56</v>
      </c>
      <c r="Y7" s="25">
        <v>
105.33</v>
      </c>
      <c r="Z7" s="25">
        <v>
103.15</v>
      </c>
      <c r="AA7" s="25">
        <v>
100.2</v>
      </c>
      <c r="AB7" s="25">
        <v>
98.77</v>
      </c>
      <c r="AC7" s="25">
        <v>
113.68</v>
      </c>
      <c r="AD7" s="25">
        <v>
113.82</v>
      </c>
      <c r="AE7" s="25">
        <v>
112.82</v>
      </c>
      <c r="AF7" s="25">
        <v>
111.21</v>
      </c>
      <c r="AG7" s="25">
        <v>
111.89</v>
      </c>
      <c r="AH7" s="25">
        <v>
111.39</v>
      </c>
      <c r="AI7" s="25">
        <v>
0</v>
      </c>
      <c r="AJ7" s="25">
        <v>
0</v>
      </c>
      <c r="AK7" s="25">
        <v>
0</v>
      </c>
      <c r="AL7" s="25">
        <v>
0</v>
      </c>
      <c r="AM7" s="25">
        <v>
0</v>
      </c>
      <c r="AN7" s="25">
        <v>
0.03</v>
      </c>
      <c r="AO7" s="25">
        <v>
0</v>
      </c>
      <c r="AP7" s="25">
        <v>
0</v>
      </c>
      <c r="AQ7" s="25">
        <v>
0</v>
      </c>
      <c r="AR7" s="25">
        <v>
0.45</v>
      </c>
      <c r="AS7" s="25">
        <v>
1.3</v>
      </c>
      <c r="AT7" s="25">
        <v>
282.92</v>
      </c>
      <c r="AU7" s="25">
        <v>
267.79000000000002</v>
      </c>
      <c r="AV7" s="25">
        <v>
268.69</v>
      </c>
      <c r="AW7" s="25">
        <v>
241.35</v>
      </c>
      <c r="AX7" s="25">
        <v>
257.12</v>
      </c>
      <c r="AY7" s="25">
        <v>
337.49</v>
      </c>
      <c r="AZ7" s="25">
        <v>
335.6</v>
      </c>
      <c r="BA7" s="25">
        <v>
358.91</v>
      </c>
      <c r="BB7" s="25">
        <v>
360.96</v>
      </c>
      <c r="BC7" s="25">
        <v>
351.29</v>
      </c>
      <c r="BD7" s="25">
        <v>
261.51</v>
      </c>
      <c r="BE7" s="25">
        <v>
106.74</v>
      </c>
      <c r="BF7" s="25">
        <v>
98.44</v>
      </c>
      <c r="BG7" s="25">
        <v>
88.81</v>
      </c>
      <c r="BH7" s="25">
        <v>
86.86</v>
      </c>
      <c r="BI7" s="25">
        <v>
84.25</v>
      </c>
      <c r="BJ7" s="25">
        <v>
265.92</v>
      </c>
      <c r="BK7" s="25">
        <v>
258.26</v>
      </c>
      <c r="BL7" s="25">
        <v>
247.27</v>
      </c>
      <c r="BM7" s="25">
        <v>
239.18</v>
      </c>
      <c r="BN7" s="25">
        <v>
236.29</v>
      </c>
      <c r="BO7" s="25">
        <v>
265.16000000000003</v>
      </c>
      <c r="BP7" s="25">
        <v>
102.51</v>
      </c>
      <c r="BQ7" s="25">
        <v>
100.01</v>
      </c>
      <c r="BR7" s="25">
        <v>
97.77</v>
      </c>
      <c r="BS7" s="25">
        <v>
94.68</v>
      </c>
      <c r="BT7" s="25">
        <v>
93.54</v>
      </c>
      <c r="BU7" s="25">
        <v>
105.86</v>
      </c>
      <c r="BV7" s="25">
        <v>
106.07</v>
      </c>
      <c r="BW7" s="25">
        <v>
105.34</v>
      </c>
      <c r="BX7" s="25">
        <v>
101.89</v>
      </c>
      <c r="BY7" s="25">
        <v>
104.33</v>
      </c>
      <c r="BZ7" s="25">
        <v>
102.35</v>
      </c>
      <c r="CA7" s="25">
        <v>
186.3</v>
      </c>
      <c r="CB7" s="25">
        <v>
189.74</v>
      </c>
      <c r="CC7" s="25">
        <v>
193.64</v>
      </c>
      <c r="CD7" s="25">
        <v>
190.16</v>
      </c>
      <c r="CE7" s="25">
        <v>
193.52</v>
      </c>
      <c r="CF7" s="25">
        <v>
158.58000000000001</v>
      </c>
      <c r="CG7" s="25">
        <v>
159.22</v>
      </c>
      <c r="CH7" s="25">
        <v>
159.6</v>
      </c>
      <c r="CI7" s="25">
        <v>
156.32</v>
      </c>
      <c r="CJ7" s="25">
        <v>
157.4</v>
      </c>
      <c r="CK7" s="25">
        <v>
167.74</v>
      </c>
      <c r="CL7" s="25">
        <v>
70.06</v>
      </c>
      <c r="CM7" s="25">
        <v>
69.41</v>
      </c>
      <c r="CN7" s="25">
        <v>
68.47</v>
      </c>
      <c r="CO7" s="25">
        <v>
69.040000000000006</v>
      </c>
      <c r="CP7" s="25">
        <v>
67.319999999999993</v>
      </c>
      <c r="CQ7" s="25">
        <v>
62.38</v>
      </c>
      <c r="CR7" s="25">
        <v>
62.83</v>
      </c>
      <c r="CS7" s="25">
        <v>
62.05</v>
      </c>
      <c r="CT7" s="25">
        <v>
63.23</v>
      </c>
      <c r="CU7" s="25">
        <v>
62.59</v>
      </c>
      <c r="CV7" s="25">
        <v>
60.29</v>
      </c>
      <c r="CW7" s="25">
        <v>
96.23</v>
      </c>
      <c r="CX7" s="25">
        <v>
96.27</v>
      </c>
      <c r="CY7" s="25">
        <v>
96.98</v>
      </c>
      <c r="CZ7" s="25">
        <v>
97.18</v>
      </c>
      <c r="DA7" s="25">
        <v>
98.97</v>
      </c>
      <c r="DB7" s="25">
        <v>
89.17</v>
      </c>
      <c r="DC7" s="25">
        <v>
88.86</v>
      </c>
      <c r="DD7" s="25">
        <v>
89.11</v>
      </c>
      <c r="DE7" s="25">
        <v>
89.35</v>
      </c>
      <c r="DF7" s="25">
        <v>
89.7</v>
      </c>
      <c r="DG7" s="25">
        <v>
90.12</v>
      </c>
      <c r="DH7" s="25">
        <v>
45.63</v>
      </c>
      <c r="DI7" s="25">
        <v>
47.14</v>
      </c>
      <c r="DJ7" s="25">
        <v>
48.67</v>
      </c>
      <c r="DK7" s="25">
        <v>
50.07</v>
      </c>
      <c r="DL7" s="25">
        <v>
51.46</v>
      </c>
      <c r="DM7" s="25">
        <v>
46.99</v>
      </c>
      <c r="DN7" s="25">
        <v>
47.89</v>
      </c>
      <c r="DO7" s="25">
        <v>
48.69</v>
      </c>
      <c r="DP7" s="25">
        <v>
49.62</v>
      </c>
      <c r="DQ7" s="25">
        <v>
50.5</v>
      </c>
      <c r="DR7" s="25">
        <v>
50.88</v>
      </c>
      <c r="DS7" s="25">
        <v>
15.15</v>
      </c>
      <c r="DT7" s="25">
        <v>
15.49</v>
      </c>
      <c r="DU7" s="25">
        <v>
15.92</v>
      </c>
      <c r="DV7" s="25">
        <v>
16.260000000000002</v>
      </c>
      <c r="DW7" s="25">
        <v>
16.45</v>
      </c>
      <c r="DX7" s="25">
        <v>
15.83</v>
      </c>
      <c r="DY7" s="25">
        <v>
16.899999999999999</v>
      </c>
      <c r="DZ7" s="25">
        <v>
18.260000000000002</v>
      </c>
      <c r="EA7" s="25">
        <v>
19.510000000000002</v>
      </c>
      <c r="EB7" s="25">
        <v>
21.19</v>
      </c>
      <c r="EC7" s="25">
        <v>
22.3</v>
      </c>
      <c r="ED7" s="25">
        <v>
0.28000000000000003</v>
      </c>
      <c r="EE7" s="25">
        <v>
0.45</v>
      </c>
      <c r="EF7" s="25">
        <v>
0.5</v>
      </c>
      <c r="EG7" s="25">
        <v>
0.3</v>
      </c>
      <c r="EH7" s="25">
        <v>
0.45</v>
      </c>
      <c r="EI7" s="25">
        <v>
0.74</v>
      </c>
      <c r="EJ7" s="25">
        <v>
0.72</v>
      </c>
      <c r="EK7" s="25">
        <v>
0.66</v>
      </c>
      <c r="EL7" s="25">
        <v>
0.67</v>
      </c>
      <c r="EM7" s="25">
        <v>
0.62</v>
      </c>
      <c r="EN7" s="25">
        <v>
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
100</v>
      </c>
      <c r="C9" s="28" t="s">
        <v>
101</v>
      </c>
      <c r="D9" s="28" t="s">
        <v>
102</v>
      </c>
      <c r="E9" s="28" t="s">
        <v>
103</v>
      </c>
      <c r="F9" s="28" t="s">
        <v>
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
44</v>
      </c>
      <c r="B10" s="29">
        <f t="shared" ref="B10:C10" si="15">
DATEVALUE($B7+12-B11&amp;"/1/"&amp;B12)</f>
        <v>
47119</v>
      </c>
      <c r="C10" s="29">
        <f t="shared" si="15"/>
        <v>
47484</v>
      </c>
      <c r="D10" s="30">
        <f>
DATEVALUE($B7+12-D11&amp;"/1/"&amp;D12)</f>
        <v>
47849</v>
      </c>
      <c r="E10" s="30">
        <f>
DATEVALUE($B7+12-E11&amp;"/1/"&amp;E12)</f>
        <v>
48215</v>
      </c>
      <c r="F10" s="30">
        <f>
DATEVALUE($B7+12-F11&amp;"/1/"&amp;F12)</f>
        <v>
48582</v>
      </c>
    </row>
    <row r="11" spans="1:144" x14ac:dyDescent="0.2">
      <c r="B11">
        <v>
4</v>
      </c>
      <c r="C11">
        <v>
3</v>
      </c>
      <c r="D11">
        <v>
2</v>
      </c>
      <c r="E11">
        <v>
1</v>
      </c>
      <c r="F11">
        <v>
0</v>
      </c>
      <c r="G11" t="s">
        <v>
105</v>
      </c>
    </row>
    <row r="12" spans="1:144" x14ac:dyDescent="0.2">
      <c r="B12">
        <v>
1</v>
      </c>
      <c r="C12">
        <v>
1</v>
      </c>
      <c r="D12">
        <v>
1</v>
      </c>
      <c r="E12">
        <v>
2</v>
      </c>
      <c r="F12">
        <v>
3</v>
      </c>
      <c r="G12" t="s">
        <v>
106</v>
      </c>
    </row>
    <row r="13" spans="1:144" x14ac:dyDescent="0.2">
      <c r="B13" t="s">
        <v>
107</v>
      </c>
      <c r="C13" t="s">
        <v>
108</v>
      </c>
      <c r="D13" t="s">
        <v>
109</v>
      </c>
      <c r="E13" t="s">
        <v>
109</v>
      </c>
      <c r="F13" t="s">
        <v>
109</v>
      </c>
      <c r="G13" t="s">
        <v>
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2022-12-01T00:56:40Z</dcterms:created>
  <dcterms:modified xsi:type="dcterms:W3CDTF">2023-02-13T08:58:06Z</dcterms:modified>
  <cp:category/>
</cp:coreProperties>
</file>