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fsv\組織フォルダ\水道部総務課フォルダ\課共有\総務\旧係フォルダ\一般\通知・照会・回答\Ｒ５ 事務連絡・外部通知\R5 外部文書\03 東京都総務局市町村課（財政課経由）\20240116【財政課締切131(水)】【東京都市町村課：2月2日（金）〆】公営企業に係る経営比較分析表（令和４年度決算）の分析等について（依頼）\02回答　\"/>
    </mc:Choice>
  </mc:AlternateContent>
  <xr:revisionPtr revIDLastSave="0" documentId="13_ncr:1_{F43871F9-EB9F-48FC-B2DE-C93D8808289C}" xr6:coauthVersionLast="36" xr6:coauthVersionMax="36" xr10:uidLastSave="{00000000-0000-0000-0000-000000000000}"/>
  <workbookProtection workbookAlgorithmName="SHA-512" workbookHashValue="6vXaTVttL1Hy/Kz4jmAzKdX0kl+PLgrxaOJOcSyLh4xB04wpNwFmHNVDTSvm3WTB/NPtL4/g99GXrdwAQFfwcg==" workbookSaltValue="0rrBOevEyheQ4QCjmkk34w=="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S6" i="5"/>
  <c r="R6" i="5"/>
  <c r="AL8" i="4" s="1"/>
  <c r="Q6" i="5"/>
  <c r="P6" i="5"/>
  <c r="P10" i="4" s="1"/>
  <c r="O6" i="5"/>
  <c r="I10" i="4" s="1"/>
  <c r="N6" i="5"/>
  <c r="B10" i="4" s="1"/>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BB10" i="4"/>
  <c r="W10" i="4"/>
  <c r="BB8" i="4"/>
  <c r="AT8" i="4"/>
  <c r="AD8" i="4"/>
  <c r="W8" i="4"/>
  <c r="P8" i="4"/>
  <c r="I8" i="4"/>
  <c r="B8"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<sst xmlns="http://schemas.openxmlformats.org/spreadsheetml/2006/main" count="228" uniqueCount="114">
  <si>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</si>
  <si>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</si>
  <si>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</si>
  <si>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</si>
  <si>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</si>
  <si>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</si>
  <si>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</si>
  <si>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</si>
  <si>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</si>
  <si>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</si>
  <si>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</si>
  <si>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</si>
  <si>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</si>
  <si>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</si>
  <si>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</si>
  <si>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</si>
  <si>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</si>
  <si>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</si>
  <si>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</si>
  <si>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</si>
  <si>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</si>
  <si>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</si>
  <si>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</si>
  <si>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</si>
  <si>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</si>
  <si>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</si>
  <si>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</si>
  <si>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</si>
  <si>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</si>
  <si>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</si>
  <si>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</si>
  <si>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</si>
  <si>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</si>
  <si>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</si>
  <si>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</si>
  <si>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</si>
  <si>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</si>
  <si>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</si>
  <si>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</si>
  <si>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</si>
  <si>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</si>
  <si>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</si>
  <si>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</si>
  <si>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</si>
  <si>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</si>
  <si>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</si>
  <si>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</si>
  <si>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</si>
  <si>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</si>
  <si>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</si>
  <si>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</si>
  <si>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</si>
  <si>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</si>
  <si>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</si>
  <si>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</si>
  <si>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</si>
  <si>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</si>
  <si>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</si>
  <si>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</si>
  <si>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</si>
  <si>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</si>
  <si>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</si>
  <si>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</si>
  <si>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</si>
  <si>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</si>
  <si>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</si>
  <si>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</si>
  <si>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</si>
  <si>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</si>
  <si>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</si>
  <si>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</si>
  <si>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</si>
  <si>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</si>
  <si>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</si>
  <si>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</si>
  <si>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</si>
  <si>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</si>
  <si>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</si>
  <si>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</si>
  <si>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</si>
  <si>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</si>
  <si>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</si>
  <si>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</si>
  <si>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</si>
  <si>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</si>
  <si>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</si>
  <si>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</si>
  <si>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</si>
  <si>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</si>
  <si>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</si>
  <si>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</si>
  <si>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</si>
  <si>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</si>
  <si>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武蔵野市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</si>
  <si>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</si>
  <si>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</si>
  <si>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</si>
  <si>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</si>
  <si>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</si>
  <si>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</si>
  <si>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</si>
  <si>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</si>
  <si>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</si>
  <si>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</si>
  <si>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</si>
  <si>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</si>
  <si>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</si>
  <si>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</si>
  <si>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</si>
  <si>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</si>
  <si>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</si>
  <si>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令和４年度の①経常収支比率は､新型コロナウイルス感染症の影響は残りつつも経済の回復傾向により、店舗等の大口径の使用水量が増加したため、給水収益は微増となりましたが、電気料金の高騰等により経常費用が増加したため、100％を下回りました。類似団体と比較し低い水準にあるのは、経常費用に占める固定費（受水費、動力費等）の割合が高いためです。
　②の累積欠損金比率は、令和４年度に純損失を計上しましたが、利益積立金による補塡を行ったため０％を維持しています。
　③流動比率は、類似団体と比較すると低いものの、200％以上を維持しており、短期的な支払能力は確保しています。
　④企業債残高対給水収益比率は、類似団体よりもかなり低く抑えられており、企業債が財政に与えている影響は少ないです。
　⑤料金回収率及び⑥給水原価は、①経常収支比率と同様に固定費の割合が高いため、類似団体と比較すると料金回収率は低く、給水原価は高く推移しています。令和４年度は供給単価、給水原価ともに上昇しましたが、供給単価の上昇率よりも給水原価の上昇率が上回ったため、料金回収率は下がりました。
　⑦施設利用率や⑧有収率は、類似団体よりも高い水準で推移しており、効率的な運営ができています。</t>
    <rPh sb="0" eb="528">
      <t>シンガタカンセンショウエイキョウノコケイザイカイフクケイコウテンポナドダイコウケイシヨウスイリョウゾウカキュウスイシュウエキビゾウゾウカキョウキュウタンカキュウスイゲンカジョウショウキョウキュウタンカジョウショウリツキュウスイゲンカジョウショウリツウワマワ</t>
    </rPh>
    <phoneticPr fontId="4"/>
  </si>
  <si>
    <t>　①有形固定資産減価償却率は、類似団体と同様に上昇傾向にあり、総体として有形固定資産の老朽化が進行していると言えます。
　②管路経年化率は､類似団体が明らかな上昇傾向にある中、本市においては微増傾向となっています。これは耐用年数を超えた管路の更新を一定のペースで進めているためですが、総体として管路の老朽化が進行しつつあります。
　③管路更新率は、経営状況等から更新工事を大幅に拡大できないこともあり、低い状況となっていますが、令和４年度は、当初予定通り工事が進捗し、更新率は前年度と同水準を維持しました。
　今後も収益の確保及び経費の削減を図りながら、引き続き耐用年数を経過した管路を優先的に更新していきます。</t>
    <phoneticPr fontId="4"/>
  </si>
  <si>
    <t>　近年の傾向として、給水収益は、新型コロナウイルス感染症の影響や節水機器の普及等により減少傾向にありますが、令和４年度は、前年度から微増しました。
　一方で、水道施設は事業開始から70年近くが経過し、老朽化した施設は更新時期を過ぎています。今後も主な収入源である給水収益の大幅な増加は見込めない中ではありますが、適正な維持管理や耐震性の向上を図っていきます。また、電気料金等の物価高騰への対応や、料金改定も視野に入れつつ、総合的な経営改善に努めて参ります。
　本市はこれまで市内の給水需要を自己水源では賄いきれない状況ながらも、市単独で事業を行ってきましたが、将来にわたり市民へ安定的に水道水を供給していくために、早期の都営水道一元化に向け、引き続き具体的な協議を進め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</si>
</sst>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0.45</c:v>
                </c:pt>
                <c:pt idx="1">
                  <c:v>0.5</c:v>
                </c:pt>
                <c:pt idx="2">
                  <c:v>0.3</c:v>
                </c:pt>
                <c:pt idx="3">
                  <c:v>0.45</c:v>
                </c:pt>
                <c:pt idx="4">
                  <c:v>0.46</c:v>
                </c:pt>
              </c:numCache>
            </c:numRef>
          </c:val>
          <c:extLst>
            <c:ext xmlns:c16="http://schemas.microsoft.com/office/drawing/2014/chart" uri="{C3380CC4-5D6E-409C-BE32-E72D297353CC}">
              <c16:uniqueId val="{00000000-47D4-4E3F-89E9-645378D5405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0.66</c:v>
                </c:pt>
                <c:pt idx="2">
                  <c:v>0.67</c:v>
                </c:pt>
                <c:pt idx="3">
                  <c:v>0.62</c:v>
                </c:pt>
                <c:pt idx="4">
                  <c:v>0.6</c:v>
                </c:pt>
              </c:numCache>
            </c:numRef>
          </c:val>
          <c:smooth val="0"/>
          <c:extLst>
            <c:ext xmlns:c16="http://schemas.microsoft.com/office/drawing/2014/chart" uri="{C3380CC4-5D6E-409C-BE32-E72D297353CC}">
              <c16:uniqueId val="{00000001-47D4-4E3F-89E9-645378D5405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69.41</c:v>
                </c:pt>
                <c:pt idx="1">
                  <c:v>68.47</c:v>
                </c:pt>
                <c:pt idx="2">
                  <c:v>69.040000000000006</c:v>
                </c:pt>
                <c:pt idx="3">
                  <c:v>67.319999999999993</c:v>
                </c:pt>
                <c:pt idx="4">
                  <c:v>66.53</c:v>
                </c:pt>
              </c:numCache>
            </c:numRef>
          </c:val>
          <c:extLst>
            <c:ext xmlns:c16="http://schemas.microsoft.com/office/drawing/2014/chart" uri="{C3380CC4-5D6E-409C-BE32-E72D297353CC}">
              <c16:uniqueId val="{00000000-7BDF-4A35-A9D9-7457708AAFB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62.83</c:v>
                </c:pt>
                <c:pt idx="1">
                  <c:v>62.05</c:v>
                </c:pt>
                <c:pt idx="2">
                  <c:v>63.23</c:v>
                </c:pt>
                <c:pt idx="3">
                  <c:v>62.59</c:v>
                </c:pt>
                <c:pt idx="4">
                  <c:v>61.81</c:v>
                </c:pt>
              </c:numCache>
            </c:numRef>
          </c:val>
          <c:smooth val="0"/>
          <c:extLst>
            <c:ext xmlns:c16="http://schemas.microsoft.com/office/drawing/2014/chart" uri="{C3380CC4-5D6E-409C-BE32-E72D297353CC}">
              <c16:uniqueId val="{00000001-7BDF-4A35-A9D9-7457708AAFB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96.27</c:v>
                </c:pt>
                <c:pt idx="1">
                  <c:v>96.98</c:v>
                </c:pt>
                <c:pt idx="2">
                  <c:v>97.18</c:v>
                </c:pt>
                <c:pt idx="3">
                  <c:v>98.97</c:v>
                </c:pt>
                <c:pt idx="4">
                  <c:v>98.83</c:v>
                </c:pt>
              </c:numCache>
            </c:numRef>
          </c:val>
          <c:extLst>
            <c:ext xmlns:c16="http://schemas.microsoft.com/office/drawing/2014/chart" uri="{C3380CC4-5D6E-409C-BE32-E72D297353CC}">
              <c16:uniqueId val="{00000000-0019-4DB0-8717-1700E587295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88.86</c:v>
                </c:pt>
                <c:pt idx="1">
                  <c:v>89.11</c:v>
                </c:pt>
                <c:pt idx="2">
                  <c:v>89.35</c:v>
                </c:pt>
                <c:pt idx="3">
                  <c:v>89.7</c:v>
                </c:pt>
                <c:pt idx="4">
                  <c:v>89.24</c:v>
                </c:pt>
              </c:numCache>
            </c:numRef>
          </c:val>
          <c:smooth val="0"/>
          <c:extLst>
            <c:ext xmlns:c16="http://schemas.microsoft.com/office/drawing/2014/chart" uri="{C3380CC4-5D6E-409C-BE32-E72D297353CC}">
              <c16:uniqueId val="{00000001-0019-4DB0-8717-1700E587295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105.33</c:v>
                </c:pt>
                <c:pt idx="1">
                  <c:v>103.15</c:v>
                </c:pt>
                <c:pt idx="2">
                  <c:v>100.2</c:v>
                </c:pt>
                <c:pt idx="3">
                  <c:v>98.77</c:v>
                </c:pt>
                <c:pt idx="4">
                  <c:v>97.69</c:v>
                </c:pt>
              </c:numCache>
            </c:numRef>
          </c:val>
          <c:extLst>
            <c:ext xmlns:c16="http://schemas.microsoft.com/office/drawing/2014/chart" uri="{C3380CC4-5D6E-409C-BE32-E72D297353CC}">
              <c16:uniqueId val="{00000000-BA74-4694-9166-E60E2D7B235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113.82</c:v>
                </c:pt>
                <c:pt idx="1">
                  <c:v>112.82</c:v>
                </c:pt>
                <c:pt idx="2">
                  <c:v>111.21</c:v>
                </c:pt>
                <c:pt idx="3">
                  <c:v>111.89</c:v>
                </c:pt>
                <c:pt idx="4">
                  <c:v>109.99</c:v>
                </c:pt>
              </c:numCache>
            </c:numRef>
          </c:val>
          <c:smooth val="0"/>
          <c:extLst>
            <c:ext xmlns:c16="http://schemas.microsoft.com/office/drawing/2014/chart" uri="{C3380CC4-5D6E-409C-BE32-E72D297353CC}">
              <c16:uniqueId val="{00000001-BA74-4694-9166-E60E2D7B235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47.14</c:v>
                </c:pt>
                <c:pt idx="1">
                  <c:v>48.67</c:v>
                </c:pt>
                <c:pt idx="2">
                  <c:v>50.07</c:v>
                </c:pt>
                <c:pt idx="3">
                  <c:v>51.46</c:v>
                </c:pt>
                <c:pt idx="4">
                  <c:v>52.86</c:v>
                </c:pt>
              </c:numCache>
            </c:numRef>
          </c:val>
          <c:extLst>
            <c:ext xmlns:c16="http://schemas.microsoft.com/office/drawing/2014/chart" uri="{C3380CC4-5D6E-409C-BE32-E72D297353CC}">
              <c16:uniqueId val="{00000000-95B1-4085-8001-3A222ACFB3E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47.89</c:v>
                </c:pt>
                <c:pt idx="1">
                  <c:v>48.69</c:v>
                </c:pt>
                <c:pt idx="2">
                  <c:v>49.62</c:v>
                </c:pt>
                <c:pt idx="3">
                  <c:v>50.5</c:v>
                </c:pt>
                <c:pt idx="4">
                  <c:v>51.28</c:v>
                </c:pt>
              </c:numCache>
            </c:numRef>
          </c:val>
          <c:smooth val="0"/>
          <c:extLst>
            <c:ext xmlns:c16="http://schemas.microsoft.com/office/drawing/2014/chart" uri="{C3380CC4-5D6E-409C-BE32-E72D297353CC}">
              <c16:uniqueId val="{00000001-95B1-4085-8001-3A222ACFB3E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15.49</c:v>
                </c:pt>
                <c:pt idx="1">
                  <c:v>15.92</c:v>
                </c:pt>
                <c:pt idx="2">
                  <c:v>16.260000000000002</c:v>
                </c:pt>
                <c:pt idx="3">
                  <c:v>16.45</c:v>
                </c:pt>
                <c:pt idx="4">
                  <c:v>16.46</c:v>
                </c:pt>
              </c:numCache>
            </c:numRef>
          </c:val>
          <c:extLst>
            <c:ext xmlns:c16="http://schemas.microsoft.com/office/drawing/2014/chart" uri="{C3380CC4-5D6E-409C-BE32-E72D297353CC}">
              <c16:uniqueId val="{00000000-C88A-4F01-B1D2-04E614C2FB6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16.899999999999999</c:v>
                </c:pt>
                <c:pt idx="1">
                  <c:v>18.260000000000002</c:v>
                </c:pt>
                <c:pt idx="2">
                  <c:v>19.510000000000002</c:v>
                </c:pt>
                <c:pt idx="3">
                  <c:v>21.19</c:v>
                </c:pt>
                <c:pt idx="4">
                  <c:v>22.64</c:v>
                </c:pt>
              </c:numCache>
            </c:numRef>
          </c:val>
          <c:smooth val="0"/>
          <c:extLst>
            <c:ext xmlns:c16="http://schemas.microsoft.com/office/drawing/2014/chart" uri="{C3380CC4-5D6E-409C-BE32-E72D297353CC}">
              <c16:uniqueId val="{00000001-C88A-4F01-B1D2-04E614C2FB6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EA5-47FC-9D4F-D485A9D80B3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formatCode="#,##0.00;&quot;△&quot;#,##0.00;&quot;-&quot;">
                  <c:v>0.45</c:v>
                </c:pt>
                <c:pt idx="4">
                  <c:v>0</c:v>
                </c:pt>
              </c:numCache>
            </c:numRef>
          </c:val>
          <c:smooth val="0"/>
          <c:extLst>
            <c:ext xmlns:c16="http://schemas.microsoft.com/office/drawing/2014/chart" uri="{C3380CC4-5D6E-409C-BE32-E72D297353CC}">
              <c16:uniqueId val="{00000001-FEA5-47FC-9D4F-D485A9D80B3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267.79000000000002</c:v>
                </c:pt>
                <c:pt idx="1">
                  <c:v>268.69</c:v>
                </c:pt>
                <c:pt idx="2">
                  <c:v>241.35</c:v>
                </c:pt>
                <c:pt idx="3">
                  <c:v>257.12</c:v>
                </c:pt>
                <c:pt idx="4">
                  <c:v>251.2</c:v>
                </c:pt>
              </c:numCache>
            </c:numRef>
          </c:val>
          <c:extLst>
            <c:ext xmlns:c16="http://schemas.microsoft.com/office/drawing/2014/chart" uri="{C3380CC4-5D6E-409C-BE32-E72D297353CC}">
              <c16:uniqueId val="{00000000-BEE4-4BC9-9792-86115221574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335.6</c:v>
                </c:pt>
                <c:pt idx="1">
                  <c:v>358.91</c:v>
                </c:pt>
                <c:pt idx="2">
                  <c:v>360.96</c:v>
                </c:pt>
                <c:pt idx="3">
                  <c:v>351.29</c:v>
                </c:pt>
                <c:pt idx="4">
                  <c:v>364.24</c:v>
                </c:pt>
              </c:numCache>
            </c:numRef>
          </c:val>
          <c:smooth val="0"/>
          <c:extLst>
            <c:ext xmlns:c16="http://schemas.microsoft.com/office/drawing/2014/chart" uri="{C3380CC4-5D6E-409C-BE32-E72D297353CC}">
              <c16:uniqueId val="{00000001-BEE4-4BC9-9792-86115221574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98.44</c:v>
                </c:pt>
                <c:pt idx="1">
                  <c:v>88.81</c:v>
                </c:pt>
                <c:pt idx="2">
                  <c:v>86.86</c:v>
                </c:pt>
                <c:pt idx="3">
                  <c:v>84.25</c:v>
                </c:pt>
                <c:pt idx="4">
                  <c:v>80.61</c:v>
                </c:pt>
              </c:numCache>
            </c:numRef>
          </c:val>
          <c:extLst>
            <c:ext xmlns:c16="http://schemas.microsoft.com/office/drawing/2014/chart" uri="{C3380CC4-5D6E-409C-BE32-E72D297353CC}">
              <c16:uniqueId val="{00000000-31F7-4735-BFA3-0E861A3E44B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258.26</c:v>
                </c:pt>
                <c:pt idx="1">
                  <c:v>247.27</c:v>
                </c:pt>
                <c:pt idx="2">
                  <c:v>239.18</c:v>
                </c:pt>
                <c:pt idx="3">
                  <c:v>236.29</c:v>
                </c:pt>
                <c:pt idx="4">
                  <c:v>238.77</c:v>
                </c:pt>
              </c:numCache>
            </c:numRef>
          </c:val>
          <c:smooth val="0"/>
          <c:extLst>
            <c:ext xmlns:c16="http://schemas.microsoft.com/office/drawing/2014/chart" uri="{C3380CC4-5D6E-409C-BE32-E72D297353CC}">
              <c16:uniqueId val="{00000001-31F7-4735-BFA3-0E861A3E44B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100.01</c:v>
                </c:pt>
                <c:pt idx="1">
                  <c:v>97.77</c:v>
                </c:pt>
                <c:pt idx="2">
                  <c:v>94.68</c:v>
                </c:pt>
                <c:pt idx="3">
                  <c:v>93.54</c:v>
                </c:pt>
                <c:pt idx="4">
                  <c:v>92.33</c:v>
                </c:pt>
              </c:numCache>
            </c:numRef>
          </c:val>
          <c:extLst>
            <c:ext xmlns:c16="http://schemas.microsoft.com/office/drawing/2014/chart" uri="{C3380CC4-5D6E-409C-BE32-E72D297353CC}">
              <c16:uniqueId val="{00000000-AB88-4D3E-A87F-7B951397B21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106.07</c:v>
                </c:pt>
                <c:pt idx="1">
                  <c:v>105.34</c:v>
                </c:pt>
                <c:pt idx="2">
                  <c:v>101.89</c:v>
                </c:pt>
                <c:pt idx="3">
                  <c:v>104.33</c:v>
                </c:pt>
                <c:pt idx="4">
                  <c:v>98.85</c:v>
                </c:pt>
              </c:numCache>
            </c:numRef>
          </c:val>
          <c:smooth val="0"/>
          <c:extLst>
            <c:ext xmlns:c16="http://schemas.microsoft.com/office/drawing/2014/chart" uri="{C3380CC4-5D6E-409C-BE32-E72D297353CC}">
              <c16:uniqueId val="{00000001-AB88-4D3E-A87F-7B951397B21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189.74</c:v>
                </c:pt>
                <c:pt idx="1">
                  <c:v>193.64</c:v>
                </c:pt>
                <c:pt idx="2">
                  <c:v>190.16</c:v>
                </c:pt>
                <c:pt idx="3">
                  <c:v>193.52</c:v>
                </c:pt>
                <c:pt idx="4">
                  <c:v>199.35</c:v>
                </c:pt>
              </c:numCache>
            </c:numRef>
          </c:val>
          <c:extLst>
            <c:ext xmlns:c16="http://schemas.microsoft.com/office/drawing/2014/chart" uri="{C3380CC4-5D6E-409C-BE32-E72D297353CC}">
              <c16:uniqueId val="{00000000-45D5-4F12-A0C6-B5EE15239CA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159.22</c:v>
                </c:pt>
                <c:pt idx="1">
                  <c:v>159.6</c:v>
                </c:pt>
                <c:pt idx="2">
                  <c:v>156.32</c:v>
                </c:pt>
                <c:pt idx="3">
                  <c:v>157.4</c:v>
                </c:pt>
                <c:pt idx="4">
                  <c:v>162.61000000000001</c:v>
                </c:pt>
              </c:numCache>
            </c:numRef>
          </c:val>
          <c:smooth val="0"/>
          <c:extLst>
            <c:ext xmlns:c16="http://schemas.microsoft.com/office/drawing/2014/chart" uri="{C3380CC4-5D6E-409C-BE32-E72D297353CC}">
              <c16:uniqueId val="{00000001-45D5-4F12-A0C6-B5EE15239CA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Z57" zoomScale="86" zoomScaleNormal="86"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東京都　武蔵野市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A3</v>
      </c>
      <c r="X8" s="75"/>
      <c r="Y8" s="75"/>
      <c r="Z8" s="75"/>
      <c r="AA8" s="75"/>
      <c r="AB8" s="75"/>
      <c r="AC8" s="75"/>
      <c r="AD8" s="75" t="str">
        <f>データ!$M$6</f>
        <v>非設置</v>
      </c>
      <c r="AE8" s="75"/>
      <c r="AF8" s="75"/>
      <c r="AG8" s="75"/>
      <c r="AH8" s="75"/>
      <c r="AI8" s="75"/>
      <c r="AJ8" s="75"/>
      <c r="AK8" s="2"/>
      <c r="AL8" s="66">
        <f>データ!$R$6</f>
        <v>147964</v>
      </c>
      <c r="AM8" s="66"/>
      <c r="AN8" s="66"/>
      <c r="AO8" s="66"/>
      <c r="AP8" s="66"/>
      <c r="AQ8" s="66"/>
      <c r="AR8" s="66"/>
      <c r="AS8" s="66"/>
      <c r="AT8" s="37">
        <f>データ!$S$6</f>
        <v>10.98</v>
      </c>
      <c r="AU8" s="38"/>
      <c r="AV8" s="38"/>
      <c r="AW8" s="38"/>
      <c r="AX8" s="38"/>
      <c r="AY8" s="38"/>
      <c r="AZ8" s="38"/>
      <c r="BA8" s="38"/>
      <c r="BB8" s="55">
        <f>データ!$T$6</f>
        <v>13475.77</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82.1</v>
      </c>
      <c r="J10" s="38"/>
      <c r="K10" s="38"/>
      <c r="L10" s="38"/>
      <c r="M10" s="38"/>
      <c r="N10" s="38"/>
      <c r="O10" s="65"/>
      <c r="P10" s="55">
        <f>データ!$P$6</f>
        <v>100</v>
      </c>
      <c r="Q10" s="55"/>
      <c r="R10" s="55"/>
      <c r="S10" s="55"/>
      <c r="T10" s="55"/>
      <c r="U10" s="55"/>
      <c r="V10" s="55"/>
      <c r="W10" s="66">
        <f>データ!$Q$6</f>
        <v>2422</v>
      </c>
      <c r="X10" s="66"/>
      <c r="Y10" s="66"/>
      <c r="Z10" s="66"/>
      <c r="AA10" s="66"/>
      <c r="AB10" s="66"/>
      <c r="AC10" s="66"/>
      <c r="AD10" s="2"/>
      <c r="AE10" s="2"/>
      <c r="AF10" s="2"/>
      <c r="AG10" s="2"/>
      <c r="AH10" s="2"/>
      <c r="AI10" s="2"/>
      <c r="AJ10" s="2"/>
      <c r="AK10" s="2"/>
      <c r="AL10" s="66">
        <f>データ!$U$6</f>
        <v>148196</v>
      </c>
      <c r="AM10" s="66"/>
      <c r="AN10" s="66"/>
      <c r="AO10" s="66"/>
      <c r="AP10" s="66"/>
      <c r="AQ10" s="66"/>
      <c r="AR10" s="66"/>
      <c r="AS10" s="66"/>
      <c r="AT10" s="37">
        <f>データ!$V$6</f>
        <v>10.98</v>
      </c>
      <c r="AU10" s="38"/>
      <c r="AV10" s="38"/>
      <c r="AW10" s="38"/>
      <c r="AX10" s="38"/>
      <c r="AY10" s="38"/>
      <c r="AZ10" s="38"/>
      <c r="BA10" s="38"/>
      <c r="BB10" s="55">
        <f>データ!$W$6</f>
        <v>13496.9</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111</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112</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113</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S6YdYPqnrUd40r6AhfIUOt7fHckveszPPtkYkBcr6S9JqrWWsG/OwH4b93pgDUTojR5GLSfMv6bDm37m/yobUQ==" saltValue="BijIEbBjVrYGwjEK8VB0b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132039</v>
      </c>
      <c r="D6" s="20">
        <f t="shared" si="3"/>
        <v>46</v>
      </c>
      <c r="E6" s="20">
        <f t="shared" si="3"/>
        <v>1</v>
      </c>
      <c r="F6" s="20">
        <f t="shared" si="3"/>
        <v>0</v>
      </c>
      <c r="G6" s="20">
        <f t="shared" si="3"/>
        <v>1</v>
      </c>
      <c r="H6" s="20" t="str">
        <f t="shared" si="3"/>
        <v>東京都　武蔵野市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82.1</v>
      </c>
      <c r="P6" s="21">
        <f t="shared" si="3"/>
        <v>100</v>
      </c>
      <c r="Q6" s="21">
        <f t="shared" si="3"/>
        <v>2422</v>
      </c>
      <c r="R6" s="21">
        <f t="shared" si="3"/>
        <v>147964</v>
      </c>
      <c r="S6" s="21">
        <f t="shared" si="3"/>
        <v>10.98</v>
      </c>
      <c r="T6" s="21">
        <f t="shared" si="3"/>
        <v>13475.77</v>
      </c>
      <c r="U6" s="21">
        <f t="shared" si="3"/>
        <v>148196</v>
      </c>
      <c r="V6" s="21">
        <f t="shared" si="3"/>
        <v>10.98</v>
      </c>
      <c r="W6" s="21">
        <f t="shared" si="3"/>
        <v>13496.9</v>
      </c>
      <c r="X6" s="22">
        <f>IF(X7="",NA(),X7)</f>
        <v>105.33</v>
      </c>
      <c r="Y6" s="22">
        <f t="shared" ref="Y6:AG6" si="4">IF(Y7="",NA(),Y7)</f>
        <v>103.15</v>
      </c>
      <c r="Z6" s="22">
        <f t="shared" si="4"/>
        <v>100.2</v>
      </c>
      <c r="AA6" s="22">
        <f t="shared" si="4"/>
        <v>98.77</v>
      </c>
      <c r="AB6" s="22">
        <f t="shared" si="4"/>
        <v>97.69</v>
      </c>
      <c r="AC6" s="22">
        <f t="shared" si="4"/>
        <v>113.82</v>
      </c>
      <c r="AD6" s="22">
        <f t="shared" si="4"/>
        <v>112.82</v>
      </c>
      <c r="AE6" s="22">
        <f t="shared" si="4"/>
        <v>111.21</v>
      </c>
      <c r="AF6" s="22">
        <f t="shared" si="4"/>
        <v>111.89</v>
      </c>
      <c r="AG6" s="22">
        <f t="shared" si="4"/>
        <v>109.99</v>
      </c>
      <c r="AH6" s="21" t="str">
        <f>IF(AH7="","",IF(AH7="-","【-】","【"&amp;SUBSTITUTE(TEXT(AH7,"#,##0.00"),"-","△")&amp;"】"))</f>
        <v>【108.70】</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2">
        <f t="shared" si="5"/>
        <v>0.45</v>
      </c>
      <c r="AR6" s="21">
        <f t="shared" si="5"/>
        <v>0</v>
      </c>
      <c r="AS6" s="21" t="str">
        <f>IF(AS7="","",IF(AS7="-","【-】","【"&amp;SUBSTITUTE(TEXT(AS7,"#,##0.00"),"-","△")&amp;"】"))</f>
        <v>【1.34】</v>
      </c>
      <c r="AT6" s="22">
        <f>IF(AT7="",NA(),AT7)</f>
        <v>267.79000000000002</v>
      </c>
      <c r="AU6" s="22">
        <f t="shared" ref="AU6:BC6" si="6">IF(AU7="",NA(),AU7)</f>
        <v>268.69</v>
      </c>
      <c r="AV6" s="22">
        <f t="shared" si="6"/>
        <v>241.35</v>
      </c>
      <c r="AW6" s="22">
        <f t="shared" si="6"/>
        <v>257.12</v>
      </c>
      <c r="AX6" s="22">
        <f t="shared" si="6"/>
        <v>251.2</v>
      </c>
      <c r="AY6" s="22">
        <f t="shared" si="6"/>
        <v>335.6</v>
      </c>
      <c r="AZ6" s="22">
        <f t="shared" si="6"/>
        <v>358.91</v>
      </c>
      <c r="BA6" s="22">
        <f t="shared" si="6"/>
        <v>360.96</v>
      </c>
      <c r="BB6" s="22">
        <f t="shared" si="6"/>
        <v>351.29</v>
      </c>
      <c r="BC6" s="22">
        <f t="shared" si="6"/>
        <v>364.24</v>
      </c>
      <c r="BD6" s="21" t="str">
        <f>IF(BD7="","",IF(BD7="-","【-】","【"&amp;SUBSTITUTE(TEXT(BD7,"#,##0.00"),"-","△")&amp;"】"))</f>
        <v>【252.29】</v>
      </c>
      <c r="BE6" s="22">
        <f>IF(BE7="",NA(),BE7)</f>
        <v>98.44</v>
      </c>
      <c r="BF6" s="22">
        <f t="shared" ref="BF6:BN6" si="7">IF(BF7="",NA(),BF7)</f>
        <v>88.81</v>
      </c>
      <c r="BG6" s="22">
        <f t="shared" si="7"/>
        <v>86.86</v>
      </c>
      <c r="BH6" s="22">
        <f t="shared" si="7"/>
        <v>84.25</v>
      </c>
      <c r="BI6" s="22">
        <f t="shared" si="7"/>
        <v>80.61</v>
      </c>
      <c r="BJ6" s="22">
        <f t="shared" si="7"/>
        <v>258.26</v>
      </c>
      <c r="BK6" s="22">
        <f t="shared" si="7"/>
        <v>247.27</v>
      </c>
      <c r="BL6" s="22">
        <f t="shared" si="7"/>
        <v>239.18</v>
      </c>
      <c r="BM6" s="22">
        <f t="shared" si="7"/>
        <v>236.29</v>
      </c>
      <c r="BN6" s="22">
        <f t="shared" si="7"/>
        <v>238.77</v>
      </c>
      <c r="BO6" s="21" t="str">
        <f>IF(BO7="","",IF(BO7="-","【-】","【"&amp;SUBSTITUTE(TEXT(BO7,"#,##0.00"),"-","△")&amp;"】"))</f>
        <v>【268.07】</v>
      </c>
      <c r="BP6" s="22">
        <f>IF(BP7="",NA(),BP7)</f>
        <v>100.01</v>
      </c>
      <c r="BQ6" s="22">
        <f t="shared" ref="BQ6:BY6" si="8">IF(BQ7="",NA(),BQ7)</f>
        <v>97.77</v>
      </c>
      <c r="BR6" s="22">
        <f t="shared" si="8"/>
        <v>94.68</v>
      </c>
      <c r="BS6" s="22">
        <f t="shared" si="8"/>
        <v>93.54</v>
      </c>
      <c r="BT6" s="22">
        <f t="shared" si="8"/>
        <v>92.33</v>
      </c>
      <c r="BU6" s="22">
        <f t="shared" si="8"/>
        <v>106.07</v>
      </c>
      <c r="BV6" s="22">
        <f t="shared" si="8"/>
        <v>105.34</v>
      </c>
      <c r="BW6" s="22">
        <f t="shared" si="8"/>
        <v>101.89</v>
      </c>
      <c r="BX6" s="22">
        <f t="shared" si="8"/>
        <v>104.33</v>
      </c>
      <c r="BY6" s="22">
        <f t="shared" si="8"/>
        <v>98.85</v>
      </c>
      <c r="BZ6" s="21" t="str">
        <f>IF(BZ7="","",IF(BZ7="-","【-】","【"&amp;SUBSTITUTE(TEXT(BZ7,"#,##0.00"),"-","△")&amp;"】"))</f>
        <v>【97.47】</v>
      </c>
      <c r="CA6" s="22">
        <f>IF(CA7="",NA(),CA7)</f>
        <v>189.74</v>
      </c>
      <c r="CB6" s="22">
        <f t="shared" ref="CB6:CJ6" si="9">IF(CB7="",NA(),CB7)</f>
        <v>193.64</v>
      </c>
      <c r="CC6" s="22">
        <f t="shared" si="9"/>
        <v>190.16</v>
      </c>
      <c r="CD6" s="22">
        <f t="shared" si="9"/>
        <v>193.52</v>
      </c>
      <c r="CE6" s="22">
        <f t="shared" si="9"/>
        <v>199.35</v>
      </c>
      <c r="CF6" s="22">
        <f t="shared" si="9"/>
        <v>159.22</v>
      </c>
      <c r="CG6" s="22">
        <f t="shared" si="9"/>
        <v>159.6</v>
      </c>
      <c r="CH6" s="22">
        <f t="shared" si="9"/>
        <v>156.32</v>
      </c>
      <c r="CI6" s="22">
        <f t="shared" si="9"/>
        <v>157.4</v>
      </c>
      <c r="CJ6" s="22">
        <f t="shared" si="9"/>
        <v>162.61000000000001</v>
      </c>
      <c r="CK6" s="21" t="str">
        <f>IF(CK7="","",IF(CK7="-","【-】","【"&amp;SUBSTITUTE(TEXT(CK7,"#,##0.00"),"-","△")&amp;"】"))</f>
        <v>【174.75】</v>
      </c>
      <c r="CL6" s="22">
        <f>IF(CL7="",NA(),CL7)</f>
        <v>69.41</v>
      </c>
      <c r="CM6" s="22">
        <f t="shared" ref="CM6:CU6" si="10">IF(CM7="",NA(),CM7)</f>
        <v>68.47</v>
      </c>
      <c r="CN6" s="22">
        <f t="shared" si="10"/>
        <v>69.040000000000006</v>
      </c>
      <c r="CO6" s="22">
        <f t="shared" si="10"/>
        <v>67.319999999999993</v>
      </c>
      <c r="CP6" s="22">
        <f t="shared" si="10"/>
        <v>66.53</v>
      </c>
      <c r="CQ6" s="22">
        <f t="shared" si="10"/>
        <v>62.83</v>
      </c>
      <c r="CR6" s="22">
        <f t="shared" si="10"/>
        <v>62.05</v>
      </c>
      <c r="CS6" s="22">
        <f t="shared" si="10"/>
        <v>63.23</v>
      </c>
      <c r="CT6" s="22">
        <f t="shared" si="10"/>
        <v>62.59</v>
      </c>
      <c r="CU6" s="22">
        <f t="shared" si="10"/>
        <v>61.81</v>
      </c>
      <c r="CV6" s="21" t="str">
        <f>IF(CV7="","",IF(CV7="-","【-】","【"&amp;SUBSTITUTE(TEXT(CV7,"#,##0.00"),"-","△")&amp;"】"))</f>
        <v>【59.97】</v>
      </c>
      <c r="CW6" s="22">
        <f>IF(CW7="",NA(),CW7)</f>
        <v>96.27</v>
      </c>
      <c r="CX6" s="22">
        <f t="shared" ref="CX6:DF6" si="11">IF(CX7="",NA(),CX7)</f>
        <v>96.98</v>
      </c>
      <c r="CY6" s="22">
        <f t="shared" si="11"/>
        <v>97.18</v>
      </c>
      <c r="CZ6" s="22">
        <f t="shared" si="11"/>
        <v>98.97</v>
      </c>
      <c r="DA6" s="22">
        <f t="shared" si="11"/>
        <v>98.83</v>
      </c>
      <c r="DB6" s="22">
        <f t="shared" si="11"/>
        <v>88.86</v>
      </c>
      <c r="DC6" s="22">
        <f t="shared" si="11"/>
        <v>89.11</v>
      </c>
      <c r="DD6" s="22">
        <f t="shared" si="11"/>
        <v>89.35</v>
      </c>
      <c r="DE6" s="22">
        <f t="shared" si="11"/>
        <v>89.7</v>
      </c>
      <c r="DF6" s="22">
        <f t="shared" si="11"/>
        <v>89.24</v>
      </c>
      <c r="DG6" s="21" t="str">
        <f>IF(DG7="","",IF(DG7="-","【-】","【"&amp;SUBSTITUTE(TEXT(DG7,"#,##0.00"),"-","△")&amp;"】"))</f>
        <v>【89.76】</v>
      </c>
      <c r="DH6" s="22">
        <f>IF(DH7="",NA(),DH7)</f>
        <v>47.14</v>
      </c>
      <c r="DI6" s="22">
        <f t="shared" ref="DI6:DQ6" si="12">IF(DI7="",NA(),DI7)</f>
        <v>48.67</v>
      </c>
      <c r="DJ6" s="22">
        <f t="shared" si="12"/>
        <v>50.07</v>
      </c>
      <c r="DK6" s="22">
        <f t="shared" si="12"/>
        <v>51.46</v>
      </c>
      <c r="DL6" s="22">
        <f t="shared" si="12"/>
        <v>52.86</v>
      </c>
      <c r="DM6" s="22">
        <f t="shared" si="12"/>
        <v>47.89</v>
      </c>
      <c r="DN6" s="22">
        <f t="shared" si="12"/>
        <v>48.69</v>
      </c>
      <c r="DO6" s="22">
        <f t="shared" si="12"/>
        <v>49.62</v>
      </c>
      <c r="DP6" s="22">
        <f t="shared" si="12"/>
        <v>50.5</v>
      </c>
      <c r="DQ6" s="22">
        <f t="shared" si="12"/>
        <v>51.28</v>
      </c>
      <c r="DR6" s="21" t="str">
        <f>IF(DR7="","",IF(DR7="-","【-】","【"&amp;SUBSTITUTE(TEXT(DR7,"#,##0.00"),"-","△")&amp;"】"))</f>
        <v>【51.51】</v>
      </c>
      <c r="DS6" s="22">
        <f>IF(DS7="",NA(),DS7)</f>
        <v>15.49</v>
      </c>
      <c r="DT6" s="22">
        <f t="shared" ref="DT6:EB6" si="13">IF(DT7="",NA(),DT7)</f>
        <v>15.92</v>
      </c>
      <c r="DU6" s="22">
        <f t="shared" si="13"/>
        <v>16.260000000000002</v>
      </c>
      <c r="DV6" s="22">
        <f t="shared" si="13"/>
        <v>16.45</v>
      </c>
      <c r="DW6" s="22">
        <f t="shared" si="13"/>
        <v>16.46</v>
      </c>
      <c r="DX6" s="22">
        <f t="shared" si="13"/>
        <v>16.899999999999999</v>
      </c>
      <c r="DY6" s="22">
        <f t="shared" si="13"/>
        <v>18.260000000000002</v>
      </c>
      <c r="DZ6" s="22">
        <f t="shared" si="13"/>
        <v>19.510000000000002</v>
      </c>
      <c r="EA6" s="22">
        <f t="shared" si="13"/>
        <v>21.19</v>
      </c>
      <c r="EB6" s="22">
        <f t="shared" si="13"/>
        <v>22.64</v>
      </c>
      <c r="EC6" s="21" t="str">
        <f>IF(EC7="","",IF(EC7="-","【-】","【"&amp;SUBSTITUTE(TEXT(EC7,"#,##0.00"),"-","△")&amp;"】"))</f>
        <v>【23.75】</v>
      </c>
      <c r="ED6" s="22">
        <f>IF(ED7="",NA(),ED7)</f>
        <v>0.45</v>
      </c>
      <c r="EE6" s="22">
        <f t="shared" ref="EE6:EM6" si="14">IF(EE7="",NA(),EE7)</f>
        <v>0.5</v>
      </c>
      <c r="EF6" s="22">
        <f t="shared" si="14"/>
        <v>0.3</v>
      </c>
      <c r="EG6" s="22">
        <f t="shared" si="14"/>
        <v>0.45</v>
      </c>
      <c r="EH6" s="22">
        <f t="shared" si="14"/>
        <v>0.46</v>
      </c>
      <c r="EI6" s="22">
        <f t="shared" si="14"/>
        <v>0.72</v>
      </c>
      <c r="EJ6" s="22">
        <f t="shared" si="14"/>
        <v>0.66</v>
      </c>
      <c r="EK6" s="22">
        <f t="shared" si="14"/>
        <v>0.67</v>
      </c>
      <c r="EL6" s="22">
        <f t="shared" si="14"/>
        <v>0.62</v>
      </c>
      <c r="EM6" s="22">
        <f t="shared" si="14"/>
        <v>0.6</v>
      </c>
      <c r="EN6" s="21" t="str">
        <f>IF(EN7="","",IF(EN7="-","【-】","【"&amp;SUBSTITUTE(TEXT(EN7,"#,##0.00"),"-","△")&amp;"】"))</f>
        <v>【0.67】</v>
      </c>
    </row>
    <row r="7" spans="1:144" s="23" customFormat="1" x14ac:dyDescent="0.15">
      <c r="A7" s="15"/>
      <c r="B7" s="24">
        <v>2022</v>
      </c>
      <c r="C7" s="24">
        <v>132039</v>
      </c>
      <c r="D7" s="24">
        <v>46</v>
      </c>
      <c r="E7" s="24">
        <v>1</v>
      </c>
      <c r="F7" s="24">
        <v>0</v>
      </c>
      <c r="G7" s="24">
        <v>1</v>
      </c>
      <c r="H7" s="24" t="s">
        <v>93</v>
      </c>
      <c r="I7" s="24" t="s">
        <v>94</v>
      </c>
      <c r="J7" s="24" t="s">
        <v>95</v>
      </c>
      <c r="K7" s="24" t="s">
        <v>96</v>
      </c>
      <c r="L7" s="24" t="s">
        <v>97</v>
      </c>
      <c r="M7" s="24" t="s">
        <v>98</v>
      </c>
      <c r="N7" s="25" t="s">
        <v>99</v>
      </c>
      <c r="O7" s="25">
        <v>82.1</v>
      </c>
      <c r="P7" s="25">
        <v>100</v>
      </c>
      <c r="Q7" s="25">
        <v>2422</v>
      </c>
      <c r="R7" s="25">
        <v>147964</v>
      </c>
      <c r="S7" s="25">
        <v>10.98</v>
      </c>
      <c r="T7" s="25">
        <v>13475.77</v>
      </c>
      <c r="U7" s="25">
        <v>148196</v>
      </c>
      <c r="V7" s="25">
        <v>10.98</v>
      </c>
      <c r="W7" s="25">
        <v>13496.9</v>
      </c>
      <c r="X7" s="25">
        <v>105.33</v>
      </c>
      <c r="Y7" s="25">
        <v>103.15</v>
      </c>
      <c r="Z7" s="25">
        <v>100.2</v>
      </c>
      <c r="AA7" s="25">
        <v>98.77</v>
      </c>
      <c r="AB7" s="25">
        <v>97.69</v>
      </c>
      <c r="AC7" s="25">
        <v>113.82</v>
      </c>
      <c r="AD7" s="25">
        <v>112.82</v>
      </c>
      <c r="AE7" s="25">
        <v>111.21</v>
      </c>
      <c r="AF7" s="25">
        <v>111.89</v>
      </c>
      <c r="AG7" s="25">
        <v>109.99</v>
      </c>
      <c r="AH7" s="25">
        <v>108.7</v>
      </c>
      <c r="AI7" s="25">
        <v>0</v>
      </c>
      <c r="AJ7" s="25">
        <v>0</v>
      </c>
      <c r="AK7" s="25">
        <v>0</v>
      </c>
      <c r="AL7" s="25">
        <v>0</v>
      </c>
      <c r="AM7" s="25">
        <v>0</v>
      </c>
      <c r="AN7" s="25">
        <v>0</v>
      </c>
      <c r="AO7" s="25">
        <v>0</v>
      </c>
      <c r="AP7" s="25">
        <v>0</v>
      </c>
      <c r="AQ7" s="25">
        <v>0.45</v>
      </c>
      <c r="AR7" s="25">
        <v>0</v>
      </c>
      <c r="AS7" s="25">
        <v>1.34</v>
      </c>
      <c r="AT7" s="25">
        <v>267.79000000000002</v>
      </c>
      <c r="AU7" s="25">
        <v>268.69</v>
      </c>
      <c r="AV7" s="25">
        <v>241.35</v>
      </c>
      <c r="AW7" s="25">
        <v>257.12</v>
      </c>
      <c r="AX7" s="25">
        <v>251.2</v>
      </c>
      <c r="AY7" s="25">
        <v>335.6</v>
      </c>
      <c r="AZ7" s="25">
        <v>358.91</v>
      </c>
      <c r="BA7" s="25">
        <v>360.96</v>
      </c>
      <c r="BB7" s="25">
        <v>351.29</v>
      </c>
      <c r="BC7" s="25">
        <v>364.24</v>
      </c>
      <c r="BD7" s="25">
        <v>252.29</v>
      </c>
      <c r="BE7" s="25">
        <v>98.44</v>
      </c>
      <c r="BF7" s="25">
        <v>88.81</v>
      </c>
      <c r="BG7" s="25">
        <v>86.86</v>
      </c>
      <c r="BH7" s="25">
        <v>84.25</v>
      </c>
      <c r="BI7" s="25">
        <v>80.61</v>
      </c>
      <c r="BJ7" s="25">
        <v>258.26</v>
      </c>
      <c r="BK7" s="25">
        <v>247.27</v>
      </c>
      <c r="BL7" s="25">
        <v>239.18</v>
      </c>
      <c r="BM7" s="25">
        <v>236.29</v>
      </c>
      <c r="BN7" s="25">
        <v>238.77</v>
      </c>
      <c r="BO7" s="25">
        <v>268.07</v>
      </c>
      <c r="BP7" s="25">
        <v>100.01</v>
      </c>
      <c r="BQ7" s="25">
        <v>97.77</v>
      </c>
      <c r="BR7" s="25">
        <v>94.68</v>
      </c>
      <c r="BS7" s="25">
        <v>93.54</v>
      </c>
      <c r="BT7" s="25">
        <v>92.33</v>
      </c>
      <c r="BU7" s="25">
        <v>106.07</v>
      </c>
      <c r="BV7" s="25">
        <v>105.34</v>
      </c>
      <c r="BW7" s="25">
        <v>101.89</v>
      </c>
      <c r="BX7" s="25">
        <v>104.33</v>
      </c>
      <c r="BY7" s="25">
        <v>98.85</v>
      </c>
      <c r="BZ7" s="25">
        <v>97.47</v>
      </c>
      <c r="CA7" s="25">
        <v>189.74</v>
      </c>
      <c r="CB7" s="25">
        <v>193.64</v>
      </c>
      <c r="CC7" s="25">
        <v>190.16</v>
      </c>
      <c r="CD7" s="25">
        <v>193.52</v>
      </c>
      <c r="CE7" s="25">
        <v>199.35</v>
      </c>
      <c r="CF7" s="25">
        <v>159.22</v>
      </c>
      <c r="CG7" s="25">
        <v>159.6</v>
      </c>
      <c r="CH7" s="25">
        <v>156.32</v>
      </c>
      <c r="CI7" s="25">
        <v>157.4</v>
      </c>
      <c r="CJ7" s="25">
        <v>162.61000000000001</v>
      </c>
      <c r="CK7" s="25">
        <v>174.75</v>
      </c>
      <c r="CL7" s="25">
        <v>69.41</v>
      </c>
      <c r="CM7" s="25">
        <v>68.47</v>
      </c>
      <c r="CN7" s="25">
        <v>69.040000000000006</v>
      </c>
      <c r="CO7" s="25">
        <v>67.319999999999993</v>
      </c>
      <c r="CP7" s="25">
        <v>66.53</v>
      </c>
      <c r="CQ7" s="25">
        <v>62.83</v>
      </c>
      <c r="CR7" s="25">
        <v>62.05</v>
      </c>
      <c r="CS7" s="25">
        <v>63.23</v>
      </c>
      <c r="CT7" s="25">
        <v>62.59</v>
      </c>
      <c r="CU7" s="25">
        <v>61.81</v>
      </c>
      <c r="CV7" s="25">
        <v>59.97</v>
      </c>
      <c r="CW7" s="25">
        <v>96.27</v>
      </c>
      <c r="CX7" s="25">
        <v>96.98</v>
      </c>
      <c r="CY7" s="25">
        <v>97.18</v>
      </c>
      <c r="CZ7" s="25">
        <v>98.97</v>
      </c>
      <c r="DA7" s="25">
        <v>98.83</v>
      </c>
      <c r="DB7" s="25">
        <v>88.86</v>
      </c>
      <c r="DC7" s="25">
        <v>89.11</v>
      </c>
      <c r="DD7" s="25">
        <v>89.35</v>
      </c>
      <c r="DE7" s="25">
        <v>89.7</v>
      </c>
      <c r="DF7" s="25">
        <v>89.24</v>
      </c>
      <c r="DG7" s="25">
        <v>89.76</v>
      </c>
      <c r="DH7" s="25">
        <v>47.14</v>
      </c>
      <c r="DI7" s="25">
        <v>48.67</v>
      </c>
      <c r="DJ7" s="25">
        <v>50.07</v>
      </c>
      <c r="DK7" s="25">
        <v>51.46</v>
      </c>
      <c r="DL7" s="25">
        <v>52.86</v>
      </c>
      <c r="DM7" s="25">
        <v>47.89</v>
      </c>
      <c r="DN7" s="25">
        <v>48.69</v>
      </c>
      <c r="DO7" s="25">
        <v>49.62</v>
      </c>
      <c r="DP7" s="25">
        <v>50.5</v>
      </c>
      <c r="DQ7" s="25">
        <v>51.28</v>
      </c>
      <c r="DR7" s="25">
        <v>51.51</v>
      </c>
      <c r="DS7" s="25">
        <v>15.49</v>
      </c>
      <c r="DT7" s="25">
        <v>15.92</v>
      </c>
      <c r="DU7" s="25">
        <v>16.260000000000002</v>
      </c>
      <c r="DV7" s="25">
        <v>16.45</v>
      </c>
      <c r="DW7" s="25">
        <v>16.46</v>
      </c>
      <c r="DX7" s="25">
        <v>16.899999999999999</v>
      </c>
      <c r="DY7" s="25">
        <v>18.260000000000002</v>
      </c>
      <c r="DZ7" s="25">
        <v>19.510000000000002</v>
      </c>
      <c r="EA7" s="25">
        <v>21.19</v>
      </c>
      <c r="EB7" s="25">
        <v>22.64</v>
      </c>
      <c r="EC7" s="25">
        <v>23.75</v>
      </c>
      <c r="ED7" s="25">
        <v>0.45</v>
      </c>
      <c r="EE7" s="25">
        <v>0.5</v>
      </c>
      <c r="EF7" s="25">
        <v>0.3</v>
      </c>
      <c r="EG7" s="25">
        <v>0.45</v>
      </c>
      <c r="EH7" s="25">
        <v>0.46</v>
      </c>
      <c r="EI7" s="25">
        <v>0.72</v>
      </c>
      <c r="EJ7" s="25">
        <v>0.66</v>
      </c>
      <c r="EK7" s="25">
        <v>0.67</v>
      </c>
      <c r="EL7" s="25">
        <v>0.62</v>
      </c>
      <c r="EM7" s="25">
        <v>0.6</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武蔵野市役所</cp:lastModifiedBy>
  <cp:lastPrinted>2024-01-17T04:06:45Z</cp:lastPrinted>
  <dcterms:created xsi:type="dcterms:W3CDTF">2023-12-05T00:52:09Z</dcterms:created>
  <dcterms:modified xsi:type="dcterms:W3CDTF">2024-01-25T02:15:29Z</dcterms:modified>
  <cp:category/>
</cp:coreProperties>
</file>