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2財政担当Ｇ\5財政担当G5：起債担当\41_公営企業関係（起債以外）\02_調査\14_経営比較分析関係\02_R4\03_回答\"/>
    </mc:Choice>
  </mc:AlternateContent>
  <xr:revisionPtr revIDLastSave="0" documentId="13_ncr:1_{C7B388F0-C3EB-4B79-A5AC-7C363BCF1B35}" xr6:coauthVersionLast="47" xr6:coauthVersionMax="47" xr10:uidLastSave="{00000000-0000-0000-0000-000000000000}"/>
  <workbookProtection workbookAlgorithmName="SHA-512" workbookHashValue="IDOhhkuUHqs+7o6ax4H1dOmN0OO57EaGPn1kXM/Wn/qydadUh1yJvBYudwXx2Gxff2oWEzmv56fYbloJp99SLA==" workbookSaltValue="8HcUjDYO+OuhTZ5TThR2a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E85" i="4"/>
  <c r="BB10" i="4"/>
  <c r="AT10" i="4"/>
  <c r="P10" i="4"/>
  <c r="BB8" i="4"/>
  <c r="AT8" i="4"/>
  <c r="P8" i="4"/>
  <c r="B6"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<sst xmlns="http://schemas.openxmlformats.org/spreadsheetml/2006/main" count="299" uniqueCount="117">
  <si>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</si>
  <si>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</si>
  <si>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</si>
  <si>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</si>
  <si>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</si>
  <si>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</si>
  <si>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</si>
  <si>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</si>
  <si>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</si>
  <si>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</si>
  <si>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</si>
  <si>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</si>
  <si>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</si>
  <si>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</si>
  <si>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</si>
  <si>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</si>
  <si>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</si>
  <si>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</si>
  <si>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</si>
  <si>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</si>
  <si>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</si>
  <si>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</si>
  <si>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</si>
  <si>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</si>
  <si>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</si>
  <si>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</si>
  <si>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</si>
  <si>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</si>
  <si>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</si>
  <si>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</si>
  <si>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</si>
  <si>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</si>
  <si>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</si>
  <si>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</si>
  <si>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</si>
  <si>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</si>
  <si>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</si>
  <si>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</si>
  <si>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</si>
  <si>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</si>
  <si>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</si>
  <si>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</si>
  <si>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</si>
  <si>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</si>
  <si>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</si>
  <si>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</si>
  <si>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</si>
  <si>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</si>
  <si>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</si>
  <si>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</si>
  <si>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</si>
  <si>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</si>
  <si>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</si>
  <si>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</si>
  <si>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</si>
  <si>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</si>
  <si>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</si>
  <si>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</si>
  <si>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</si>
  <si>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</si>
  <si>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</si>
  <si>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</si>
  <si>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</si>
  <si>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</si>
  <si>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</si>
  <si>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</si>
  <si>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</si>
  <si>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</si>
  <si>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</si>
  <si>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</si>
  <si>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</si>
  <si>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</si>
  <si>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</si>
  <si>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</si>
  <si>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</si>
  <si>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</si>
  <si>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</si>
  <si>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</si>
  <si>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</si>
  <si>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</si>
  <si>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</si>
  <si>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</si>
  <si>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</si>
  <si>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</si>
  <si>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</si>
  <si>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</si>
  <si>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</si>
  <si>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</si>
  <si>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</si>
  <si>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</si>
  <si>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</si>
  <si>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</si>
  <si>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</si>
  <si>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</si>
  <si>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</si>
  <si>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</si>
  <si>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武蔵村山市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</si>
  <si>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</si>
  <si>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</si>
  <si>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</si>
  <si>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</si>
  <si>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</si>
  <si>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</si>
  <si>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</si>
  <si>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</si>
  <si>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</si>
  <si>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</si>
  <si>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</si>
  <si>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</si>
  <si>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</si>
  <si>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</si>
  <si>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</si>
  <si>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</si>
  <si>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</si>
  <si>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0"/>
        <color theme="1"/>
        <rFont val="ＭＳ ゴシック"/>
        <family val="3"/>
        <charset val="128"/>
      </rPr>
      <t>②管渠老朽化率</t>
    </r>
    <r>
      <rPr>
        <sz val="10"/>
        <color theme="1"/>
        <rFont val="ＭＳ ゴシック"/>
        <family val="3"/>
        <charset val="128"/>
      </rPr>
      <t xml:space="preserve">については、耐用年数を超えた管はないが、市内で最初に整備した管渠は敷設から40年以上が経過しており、管渠の標準的な耐用年数50年を迎えつつある状況です。
　そこで、平成30年度に「ストックマネジメント計画」の策定を実施しました。この計画に基づき、令和4年度も引き続き管渠調査をし、費用の平準化を図りつつ、計画的に改築更新を実施する予定です。
</t>
    </r>
    <r>
      <rPr>
        <b/>
        <sz val="10"/>
        <color theme="1"/>
        <rFont val="ＭＳ ゴシック"/>
        <family val="3"/>
        <charset val="128"/>
      </rPr>
      <t>③管渠改善率</t>
    </r>
    <r>
      <rPr>
        <sz val="10"/>
        <color theme="1"/>
        <rFont val="ＭＳ ゴシック"/>
        <family val="3"/>
        <charset val="128"/>
      </rPr>
      <t>については、令和2年度は0％ですが、ストックマネジメント計画に基づき、更新の優先順位が高い箇所から随時、設計・工事を行なっていきます。
・ストックマネジメント計画について
　市内全体を7期に分け、工事が重ならないよう費用の平準化を図っています。
　第1期は、令和2～3年度に管渠調査、令和5～7年度に調査をふまえた工事の設計、令和6～8年度に設計に基づき改築工事を行う予定です。以降、第7期まで続き、第7期の工事終了は令和26年度を予定しています。</t>
    </r>
    <phoneticPr fontId="4"/>
  </si>
  <si>
    <r>
      <rPr>
        <b/>
        <sz val="10"/>
        <color theme="1"/>
        <rFont val="ＭＳ ゴシック"/>
        <family val="3"/>
        <charset val="128"/>
      </rPr>
      <t>①経常収支比率</t>
    </r>
    <r>
      <rPr>
        <sz val="10"/>
        <color theme="1"/>
        <rFont val="ＭＳ ゴシック"/>
        <family val="3"/>
        <charset val="128"/>
      </rPr>
      <t xml:space="preserve">は100％以上であり、経営の健全性は保たれています。しかし、前年度と比較し下がっていることや今後の管渠更新等に係る費用を考慮すると、経営状況は厳しくなることが予想されます。よって、更なる費用削減や費用の平準化が求められます。
</t>
    </r>
    <r>
      <rPr>
        <b/>
        <sz val="10"/>
        <color theme="1"/>
        <rFont val="ＭＳ ゴシック"/>
        <family val="3"/>
        <charset val="128"/>
      </rPr>
      <t>②累積欠損金比率</t>
    </r>
    <r>
      <rPr>
        <sz val="10"/>
        <color theme="1"/>
        <rFont val="ＭＳ ゴシック"/>
        <family val="3"/>
        <charset val="128"/>
      </rPr>
      <t xml:space="preserve">は0％であり、今後も0％で推移していけるよう日々経営状況を確認していく必要があります。
</t>
    </r>
    <r>
      <rPr>
        <b/>
        <sz val="10"/>
        <color theme="1"/>
        <rFont val="ＭＳ ゴシック"/>
        <family val="3"/>
        <charset val="128"/>
      </rPr>
      <t>③流動比率</t>
    </r>
    <r>
      <rPr>
        <sz val="10"/>
        <color theme="1"/>
        <rFont val="ＭＳ ゴシック"/>
        <family val="3"/>
        <charset val="128"/>
      </rPr>
      <t xml:space="preserve">は100％以上であるため、流動負債の財源は確保できています。しかし、今後管渠の更新等に係る費用が増加し流動負債が増加していくことを考慮すると、経営状況は厳しくなることが予想されます。よって、更なる費用削減や費用の平準化が求められます。
</t>
    </r>
    <r>
      <rPr>
        <b/>
        <sz val="10"/>
        <color theme="1"/>
        <rFont val="ＭＳ ゴシック"/>
        <family val="3"/>
        <charset val="128"/>
      </rPr>
      <t>④企業債残高対象事業規模比率</t>
    </r>
    <r>
      <rPr>
        <sz val="10"/>
        <color theme="1"/>
        <rFont val="ＭＳ ゴシック"/>
        <family val="3"/>
        <charset val="128"/>
      </rPr>
      <t xml:space="preserve">は、類似団体の平均値と比べ大幅に低く良好な状況にあると考えられます。しかし、流域下水道雨水幹線整備に係る負担金が今後増加していくため、将来世代に過度な負担と強いることがないよう、企業債発行額の適切な管理する必要があります。
</t>
    </r>
    <r>
      <rPr>
        <b/>
        <sz val="10"/>
        <color theme="1"/>
        <rFont val="ＭＳ ゴシック"/>
        <family val="3"/>
        <charset val="128"/>
      </rPr>
      <t>⑤経費回収率</t>
    </r>
    <r>
      <rPr>
        <sz val="10"/>
        <color theme="1"/>
        <rFont val="ＭＳ ゴシック"/>
        <family val="3"/>
        <charset val="128"/>
      </rPr>
      <t xml:space="preserve">は100％以上であり、良好な状況です。汚水処理に係る費用を下水道使用料収入で十分に回収できています。
</t>
    </r>
    <r>
      <rPr>
        <b/>
        <sz val="10"/>
        <color theme="1"/>
        <rFont val="ＭＳ ゴシック"/>
        <family val="3"/>
        <charset val="128"/>
      </rPr>
      <t>⑥汚水処理原価</t>
    </r>
    <r>
      <rPr>
        <sz val="10"/>
        <color theme="1"/>
        <rFont val="ＭＳ ゴシック"/>
        <family val="3"/>
        <charset val="128"/>
      </rPr>
      <t xml:space="preserve">は類似団体の平均値と比べ低く良好な状況であり、効率的に汚水処理が実施されています。
</t>
    </r>
    <r>
      <rPr>
        <b/>
        <sz val="10"/>
        <color theme="1"/>
        <rFont val="ＭＳ ゴシック"/>
        <family val="3"/>
        <charset val="128"/>
      </rPr>
      <t>⑧水洗化率</t>
    </r>
    <r>
      <rPr>
        <sz val="10"/>
        <color theme="1"/>
        <rFont val="ＭＳ ゴシック"/>
        <family val="3"/>
        <charset val="128"/>
      </rPr>
      <t>はほぼ100％に達しており、汚水処理が適切に行われていることを表しています。
　以上の分析結果から、武蔵村山市下水道事業の経営の健全性・効率性は保たれていると考えられます。</t>
    </r>
    <rPh sb="37" eb="40">
      <t>ゼンネンド</t>
    </rPh>
    <rPh sb="41" eb="43">
      <t>ヒカク</t>
    </rPh>
    <rPh sb="44" eb="45">
      <t>サ</t>
    </rPh>
    <rPh sb="228" eb="230">
      <t>リュウドウ</t>
    </rPh>
    <rPh sb="230" eb="232">
      <t>フサイ</t>
    </rPh>
    <rPh sb="233" eb="235">
      <t>ゾウカ</t>
    </rPh>
    <rPh sb="347" eb="349">
      <t>リュウイキ</t>
    </rPh>
    <rPh sb="349" eb="352">
      <t>ゲスイドウ</t>
    </rPh>
    <rPh sb="352" eb="354">
      <t>ウスイ</t>
    </rPh>
    <rPh sb="354" eb="356">
      <t>カンセン</t>
    </rPh>
    <rPh sb="356" eb="358">
      <t>セイビ</t>
    </rPh>
    <rPh sb="359" eb="360">
      <t>カカ</t>
    </rPh>
    <rPh sb="361" eb="364">
      <t>フタンキン</t>
    </rPh>
    <rPh sb="365" eb="367">
      <t>コンゴ</t>
    </rPh>
    <rPh sb="367" eb="369">
      <t>ゾウカ</t>
    </rPh>
    <rPh sb="412" eb="414">
      <t>ヒツヨウ</t>
    </rPh>
    <phoneticPr fontId="4"/>
  </si>
  <si>
    <t>　上記の分析結果から、令和3年度決算における武蔵村山市の下水道事業については、下水道使用料は減少したが、全体的に安定した経営を行っていると考えられます。
　しかし、下水道使用料は大口使用者に依存している傾向があり、また、水洗化率もほぼ100％に達していることから、著しい増加を見込むことができません。対して、管渠更新事業の開始に伴い、費用面は増加することとなります。
　対策としては、収入面では管渠更新以外の突発的な工事が発生した場合を想定し、平成27年度から下水道使用料の一部を基金に積み立てています。一方、費用面では2で述べたとおり管渠更新費用を平準化することにより、単年度の支出の削減を行うこととしています。
　令和2年度に策定した経営戦略に基づき、公共下水道事業の長期的な経営の見通しを立てるとともに、令和5年度に経営戦略の改訂を予定しているため、その結果を基に安定した経営を継続するために何が必要か検討していく予定です。</t>
    <rPh sb="110" eb="113">
      <t>スイセンカ</t>
    </rPh>
    <rPh sb="113" eb="114">
      <t>リツ</t>
    </rPh>
    <rPh sb="122" eb="123">
      <t>タッ</t>
    </rPh>
    <rPh sb="347" eb="348">
      <t>タ</t>
    </rPh>
    <rPh sb="355" eb="357">
      <t>レイワ</t>
    </rPh>
    <rPh sb="358" eb="360">
      <t>ネンド</t>
    </rPh>
    <rPh sb="361" eb="363">
      <t>ケイエイ</t>
    </rPh>
    <rPh sb="363" eb="365">
      <t>センリャク</t>
    </rPh>
    <rPh sb="366" eb="368">
      <t>カイテイ</t>
    </rPh>
    <rPh sb="369" eb="371">
      <t>ヨテイ</t>
    </rPh>
    <rPh sb="380" eb="382">
      <t>ケッカ</t>
    </rPh>
    <rPh sb="383" eb="384">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</si>
</sst>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c:v>0.02</c:v>
                </c:pt>
              </c:numCache>
            </c:numRef>
          </c:val>
          <c:extLst>
            <c:ext xmlns:c16="http://schemas.microsoft.com/office/drawing/2014/chart" uri="{C3380CC4-5D6E-409C-BE32-E72D297353CC}">
              <c16:uniqueId val="{00000000-79D1-4635-B8F7-82F3ED6BFC9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c:v>0.24</c:v>
                </c:pt>
              </c:numCache>
            </c:numRef>
          </c:val>
          <c:smooth val="0"/>
          <c:extLst>
            <c:ext xmlns:c16="http://schemas.microsoft.com/office/drawing/2014/chart" uri="{C3380CC4-5D6E-409C-BE32-E72D297353CC}">
              <c16:uniqueId val="{00000001-79D1-4635-B8F7-82F3ED6BFC9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7C-4CFA-A340-3C3645EBB6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60.78</c:v>
                </c:pt>
                <c:pt idx="4">
                  <c:v>59.96</c:v>
                </c:pt>
              </c:numCache>
            </c:numRef>
          </c:val>
          <c:smooth val="0"/>
          <c:extLst>
            <c:ext xmlns:c16="http://schemas.microsoft.com/office/drawing/2014/chart" uri="{C3380CC4-5D6E-409C-BE32-E72D297353CC}">
              <c16:uniqueId val="{00000001-C57C-4CFA-A340-3C3645EBB6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99.65</c:v>
                </c:pt>
                <c:pt idx="4">
                  <c:v>99.66</c:v>
                </c:pt>
              </c:numCache>
            </c:numRef>
          </c:val>
          <c:extLst>
            <c:ext xmlns:c16="http://schemas.microsoft.com/office/drawing/2014/chart" uri="{C3380CC4-5D6E-409C-BE32-E72D297353CC}">
              <c16:uniqueId val="{00000000-793B-4B45-A354-65940DD360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94.17</c:v>
                </c:pt>
                <c:pt idx="4">
                  <c:v>94.27</c:v>
                </c:pt>
              </c:numCache>
            </c:numRef>
          </c:val>
          <c:smooth val="0"/>
          <c:extLst>
            <c:ext xmlns:c16="http://schemas.microsoft.com/office/drawing/2014/chart" uri="{C3380CC4-5D6E-409C-BE32-E72D297353CC}">
              <c16:uniqueId val="{00000001-793B-4B45-A354-65940DD360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109.53</c:v>
                </c:pt>
                <c:pt idx="4">
                  <c:v>106.48</c:v>
                </c:pt>
              </c:numCache>
            </c:numRef>
          </c:val>
          <c:extLst>
            <c:ext xmlns:c16="http://schemas.microsoft.com/office/drawing/2014/chart" uri="{C3380CC4-5D6E-409C-BE32-E72D297353CC}">
              <c16:uniqueId val="{00000000-4F5D-46D5-9BAA-D210CE7341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106.67</c:v>
                </c:pt>
                <c:pt idx="4">
                  <c:v>106.9</c:v>
                </c:pt>
              </c:numCache>
            </c:numRef>
          </c:val>
          <c:smooth val="0"/>
          <c:extLst>
            <c:ext xmlns:c16="http://schemas.microsoft.com/office/drawing/2014/chart" uri="{C3380CC4-5D6E-409C-BE32-E72D297353CC}">
              <c16:uniqueId val="{00000001-4F5D-46D5-9BAA-D210CE7341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5.16</c:v>
                </c:pt>
                <c:pt idx="4">
                  <c:v>10.18</c:v>
                </c:pt>
              </c:numCache>
            </c:numRef>
          </c:val>
          <c:extLst>
            <c:ext xmlns:c16="http://schemas.microsoft.com/office/drawing/2014/chart" uri="{C3380CC4-5D6E-409C-BE32-E72D297353CC}">
              <c16:uniqueId val="{00000000-1E64-4182-8892-984C66EEBA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23.25</c:v>
                </c:pt>
                <c:pt idx="4">
                  <c:v>25.2</c:v>
                </c:pt>
              </c:numCache>
            </c:numRef>
          </c:val>
          <c:smooth val="0"/>
          <c:extLst>
            <c:ext xmlns:c16="http://schemas.microsoft.com/office/drawing/2014/chart" uri="{C3380CC4-5D6E-409C-BE32-E72D297353CC}">
              <c16:uniqueId val="{00000001-1E64-4182-8892-984C66EEBA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1DE-48B0-8707-F2ADB98124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1.06</c:v>
                </c:pt>
                <c:pt idx="4">
                  <c:v>2.02</c:v>
                </c:pt>
              </c:numCache>
            </c:numRef>
          </c:val>
          <c:smooth val="0"/>
          <c:extLst>
            <c:ext xmlns:c16="http://schemas.microsoft.com/office/drawing/2014/chart" uri="{C3380CC4-5D6E-409C-BE32-E72D297353CC}">
              <c16:uniqueId val="{00000001-61DE-48B0-8707-F2ADB98124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D9E-4E37-9CB7-DD26734CD1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3.68</c:v>
                </c:pt>
                <c:pt idx="4">
                  <c:v>5.3</c:v>
                </c:pt>
              </c:numCache>
            </c:numRef>
          </c:val>
          <c:smooth val="0"/>
          <c:extLst>
            <c:ext xmlns:c16="http://schemas.microsoft.com/office/drawing/2014/chart" uri="{C3380CC4-5D6E-409C-BE32-E72D297353CC}">
              <c16:uniqueId val="{00000001-0D9E-4E37-9CB7-DD26734CD1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112.89</c:v>
                </c:pt>
                <c:pt idx="4">
                  <c:v>191.2</c:v>
                </c:pt>
              </c:numCache>
            </c:numRef>
          </c:val>
          <c:extLst>
            <c:ext xmlns:c16="http://schemas.microsoft.com/office/drawing/2014/chart" uri="{C3380CC4-5D6E-409C-BE32-E72D297353CC}">
              <c16:uniqueId val="{00000000-3697-46FC-90B3-688B044442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67.86</c:v>
                </c:pt>
                <c:pt idx="4">
                  <c:v>72.92</c:v>
                </c:pt>
              </c:numCache>
            </c:numRef>
          </c:val>
          <c:smooth val="0"/>
          <c:extLst>
            <c:ext xmlns:c16="http://schemas.microsoft.com/office/drawing/2014/chart" uri="{C3380CC4-5D6E-409C-BE32-E72D297353CC}">
              <c16:uniqueId val="{00000001-3697-46FC-90B3-688B044442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92.19</c:v>
                </c:pt>
                <c:pt idx="4">
                  <c:v>87.37</c:v>
                </c:pt>
              </c:numCache>
            </c:numRef>
          </c:val>
          <c:extLst>
            <c:ext xmlns:c16="http://schemas.microsoft.com/office/drawing/2014/chart" uri="{C3380CC4-5D6E-409C-BE32-E72D297353CC}">
              <c16:uniqueId val="{00000000-E918-4B45-B1D2-0E110E64DE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709.4</c:v>
                </c:pt>
                <c:pt idx="4">
                  <c:v>734.47</c:v>
                </c:pt>
              </c:numCache>
            </c:numRef>
          </c:val>
          <c:smooth val="0"/>
          <c:extLst>
            <c:ext xmlns:c16="http://schemas.microsoft.com/office/drawing/2014/chart" uri="{C3380CC4-5D6E-409C-BE32-E72D297353CC}">
              <c16:uniqueId val="{00000001-E918-4B45-B1D2-0E110E64DE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111.25</c:v>
                </c:pt>
                <c:pt idx="4">
                  <c:v>106.16</c:v>
                </c:pt>
              </c:numCache>
            </c:numRef>
          </c:val>
          <c:extLst>
            <c:ext xmlns:c16="http://schemas.microsoft.com/office/drawing/2014/chart" uri="{C3380CC4-5D6E-409C-BE32-E72D297353CC}">
              <c16:uniqueId val="{00000000-CBA8-46D3-93D2-C10C717575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91.14</c:v>
                </c:pt>
                <c:pt idx="4">
                  <c:v>90.69</c:v>
                </c:pt>
              </c:numCache>
            </c:numRef>
          </c:val>
          <c:smooth val="0"/>
          <c:extLst>
            <c:ext xmlns:c16="http://schemas.microsoft.com/office/drawing/2014/chart" uri="{C3380CC4-5D6E-409C-BE32-E72D297353CC}">
              <c16:uniqueId val="{00000001-CBA8-46D3-93D2-C10C717575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102.88</c:v>
                </c:pt>
                <c:pt idx="4">
                  <c:v>105.3</c:v>
                </c:pt>
              </c:numCache>
            </c:numRef>
          </c:val>
          <c:extLst>
            <c:ext xmlns:c16="http://schemas.microsoft.com/office/drawing/2014/chart" uri="{C3380CC4-5D6E-409C-BE32-E72D297353CC}">
              <c16:uniqueId val="{00000000-9BFE-4279-AB24-ECA599FC34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136.86000000000001</c:v>
                </c:pt>
                <c:pt idx="4">
                  <c:v>138.52000000000001</c:v>
                </c:pt>
              </c:numCache>
            </c:numRef>
          </c:val>
          <c:smooth val="0"/>
          <c:extLst>
            <c:ext xmlns:c16="http://schemas.microsoft.com/office/drawing/2014/chart" uri="{C3380CC4-5D6E-409C-BE32-E72D297353CC}">
              <c16:uniqueId val="{00000001-9BFE-4279-AB24-ECA599FC34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
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
データ!H6</f>
        <v>
東京都　武蔵村山市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
1</v>
      </c>
      <c r="C7" s="57"/>
      <c r="D7" s="57"/>
      <c r="E7" s="57"/>
      <c r="F7" s="57"/>
      <c r="G7" s="57"/>
      <c r="H7" s="57"/>
      <c r="I7" s="57" t="s">
        <v>
2</v>
      </c>
      <c r="J7" s="57"/>
      <c r="K7" s="57"/>
      <c r="L7" s="57"/>
      <c r="M7" s="57"/>
      <c r="N7" s="57"/>
      <c r="O7" s="57"/>
      <c r="P7" s="57" t="s">
        <v>
3</v>
      </c>
      <c r="Q7" s="57"/>
      <c r="R7" s="57"/>
      <c r="S7" s="57"/>
      <c r="T7" s="57"/>
      <c r="U7" s="57"/>
      <c r="V7" s="57"/>
      <c r="W7" s="57" t="s">
        <v>
4</v>
      </c>
      <c r="X7" s="57"/>
      <c r="Y7" s="57"/>
      <c r="Z7" s="57"/>
      <c r="AA7" s="57"/>
      <c r="AB7" s="57"/>
      <c r="AC7" s="57"/>
      <c r="AD7" s="57" t="s">
        <v>
5</v>
      </c>
      <c r="AE7" s="57"/>
      <c r="AF7" s="57"/>
      <c r="AG7" s="57"/>
      <c r="AH7" s="57"/>
      <c r="AI7" s="57"/>
      <c r="AJ7" s="57"/>
      <c r="AK7" s="3"/>
      <c r="AL7" s="57" t="s">
        <v>
6</v>
      </c>
      <c r="AM7" s="57"/>
      <c r="AN7" s="57"/>
      <c r="AO7" s="57"/>
      <c r="AP7" s="57"/>
      <c r="AQ7" s="57"/>
      <c r="AR7" s="57"/>
      <c r="AS7" s="57"/>
      <c r="AT7" s="57" t="s">
        <v>
7</v>
      </c>
      <c r="AU7" s="57"/>
      <c r="AV7" s="57"/>
      <c r="AW7" s="57"/>
      <c r="AX7" s="57"/>
      <c r="AY7" s="57"/>
      <c r="AZ7" s="57"/>
      <c r="BA7" s="57"/>
      <c r="BB7" s="57" t="s">
        <v>
8</v>
      </c>
      <c r="BC7" s="57"/>
      <c r="BD7" s="57"/>
      <c r="BE7" s="57"/>
      <c r="BF7" s="57"/>
      <c r="BG7" s="57"/>
      <c r="BH7" s="57"/>
      <c r="BI7" s="57"/>
      <c r="BJ7" s="3"/>
      <c r="BK7" s="3"/>
      <c r="BL7" s="75" t="s">
        <v>
9</v>
      </c>
      <c r="BM7" s="76"/>
      <c r="BN7" s="76"/>
      <c r="BO7" s="76"/>
      <c r="BP7" s="76"/>
      <c r="BQ7" s="76"/>
      <c r="BR7" s="76"/>
      <c r="BS7" s="76"/>
      <c r="BT7" s="76"/>
      <c r="BU7" s="76"/>
      <c r="BV7" s="76"/>
      <c r="BW7" s="76"/>
      <c r="BX7" s="76"/>
      <c r="BY7" s="77"/>
    </row>
    <row r="8" spans="1:78" ht="18.75" customHeight="1" x14ac:dyDescent="0.15">
      <c r="A8" s="2"/>
      <c r="B8" s="71" t="str">
        <f>
データ!I6</f>
        <v>
法適用</v>
      </c>
      <c r="C8" s="71"/>
      <c r="D8" s="71"/>
      <c r="E8" s="71"/>
      <c r="F8" s="71"/>
      <c r="G8" s="71"/>
      <c r="H8" s="71"/>
      <c r="I8" s="71" t="str">
        <f>
データ!J6</f>
        <v>
下水道事業</v>
      </c>
      <c r="J8" s="71"/>
      <c r="K8" s="71"/>
      <c r="L8" s="71"/>
      <c r="M8" s="71"/>
      <c r="N8" s="71"/>
      <c r="O8" s="71"/>
      <c r="P8" s="71" t="str">
        <f>
データ!K6</f>
        <v>
公共下水道</v>
      </c>
      <c r="Q8" s="71"/>
      <c r="R8" s="71"/>
      <c r="S8" s="71"/>
      <c r="T8" s="71"/>
      <c r="U8" s="71"/>
      <c r="V8" s="71"/>
      <c r="W8" s="71" t="str">
        <f>
データ!L6</f>
        <v>
Bc1</v>
      </c>
      <c r="X8" s="71"/>
      <c r="Y8" s="71"/>
      <c r="Z8" s="71"/>
      <c r="AA8" s="71"/>
      <c r="AB8" s="71"/>
      <c r="AC8" s="71"/>
      <c r="AD8" s="72" t="str">
        <f>
データ!$M$6</f>
        <v>
非設置</v>
      </c>
      <c r="AE8" s="72"/>
      <c r="AF8" s="72"/>
      <c r="AG8" s="72"/>
      <c r="AH8" s="72"/>
      <c r="AI8" s="72"/>
      <c r="AJ8" s="72"/>
      <c r="AK8" s="3"/>
      <c r="AL8" s="51">
        <f>
データ!S6</f>
        <v>
71872</v>
      </c>
      <c r="AM8" s="51"/>
      <c r="AN8" s="51"/>
      <c r="AO8" s="51"/>
      <c r="AP8" s="51"/>
      <c r="AQ8" s="51"/>
      <c r="AR8" s="51"/>
      <c r="AS8" s="51"/>
      <c r="AT8" s="52">
        <f>
データ!T6</f>
        <v>
15.32</v>
      </c>
      <c r="AU8" s="52"/>
      <c r="AV8" s="52"/>
      <c r="AW8" s="52"/>
      <c r="AX8" s="52"/>
      <c r="AY8" s="52"/>
      <c r="AZ8" s="52"/>
      <c r="BA8" s="52"/>
      <c r="BB8" s="52">
        <f>
データ!U6</f>
        <v>
4691.38</v>
      </c>
      <c r="BC8" s="52"/>
      <c r="BD8" s="52"/>
      <c r="BE8" s="52"/>
      <c r="BF8" s="52"/>
      <c r="BG8" s="52"/>
      <c r="BH8" s="52"/>
      <c r="BI8" s="52"/>
      <c r="BJ8" s="3"/>
      <c r="BK8" s="3"/>
      <c r="BL8" s="67" t="s">
        <v>
10</v>
      </c>
      <c r="BM8" s="68"/>
      <c r="BN8" s="69" t="s">
        <v>
11</v>
      </c>
      <c r="BO8" s="69"/>
      <c r="BP8" s="69"/>
      <c r="BQ8" s="69"/>
      <c r="BR8" s="69"/>
      <c r="BS8" s="69"/>
      <c r="BT8" s="69"/>
      <c r="BU8" s="69"/>
      <c r="BV8" s="69"/>
      <c r="BW8" s="69"/>
      <c r="BX8" s="69"/>
      <c r="BY8" s="70"/>
    </row>
    <row r="9" spans="1:78" ht="18.75" customHeight="1" x14ac:dyDescent="0.15">
      <c r="A9" s="2"/>
      <c r="B9" s="57" t="s">
        <v>
12</v>
      </c>
      <c r="C9" s="57"/>
      <c r="D9" s="57"/>
      <c r="E9" s="57"/>
      <c r="F9" s="57"/>
      <c r="G9" s="57"/>
      <c r="H9" s="57"/>
      <c r="I9" s="57" t="s">
        <v>
13</v>
      </c>
      <c r="J9" s="57"/>
      <c r="K9" s="57"/>
      <c r="L9" s="57"/>
      <c r="M9" s="57"/>
      <c r="N9" s="57"/>
      <c r="O9" s="57"/>
      <c r="P9" s="57" t="s">
        <v>
14</v>
      </c>
      <c r="Q9" s="57"/>
      <c r="R9" s="57"/>
      <c r="S9" s="57"/>
      <c r="T9" s="57"/>
      <c r="U9" s="57"/>
      <c r="V9" s="57"/>
      <c r="W9" s="57" t="s">
        <v>
15</v>
      </c>
      <c r="X9" s="57"/>
      <c r="Y9" s="57"/>
      <c r="Z9" s="57"/>
      <c r="AA9" s="57"/>
      <c r="AB9" s="57"/>
      <c r="AC9" s="57"/>
      <c r="AD9" s="57" t="s">
        <v>
16</v>
      </c>
      <c r="AE9" s="57"/>
      <c r="AF9" s="57"/>
      <c r="AG9" s="57"/>
      <c r="AH9" s="57"/>
      <c r="AI9" s="57"/>
      <c r="AJ9" s="57"/>
      <c r="AK9" s="3"/>
      <c r="AL9" s="57" t="s">
        <v>
17</v>
      </c>
      <c r="AM9" s="57"/>
      <c r="AN9" s="57"/>
      <c r="AO9" s="57"/>
      <c r="AP9" s="57"/>
      <c r="AQ9" s="57"/>
      <c r="AR9" s="57"/>
      <c r="AS9" s="57"/>
      <c r="AT9" s="57" t="s">
        <v>
18</v>
      </c>
      <c r="AU9" s="57"/>
      <c r="AV9" s="57"/>
      <c r="AW9" s="57"/>
      <c r="AX9" s="57"/>
      <c r="AY9" s="57"/>
      <c r="AZ9" s="57"/>
      <c r="BA9" s="57"/>
      <c r="BB9" s="57" t="s">
        <v>
19</v>
      </c>
      <c r="BC9" s="57"/>
      <c r="BD9" s="57"/>
      <c r="BE9" s="57"/>
      <c r="BF9" s="57"/>
      <c r="BG9" s="57"/>
      <c r="BH9" s="57"/>
      <c r="BI9" s="57"/>
      <c r="BJ9" s="3"/>
      <c r="BK9" s="3"/>
      <c r="BL9" s="58" t="s">
        <v>
20</v>
      </c>
      <c r="BM9" s="59"/>
      <c r="BN9" s="60" t="s">
        <v>
21</v>
      </c>
      <c r="BO9" s="60"/>
      <c r="BP9" s="60"/>
      <c r="BQ9" s="60"/>
      <c r="BR9" s="60"/>
      <c r="BS9" s="60"/>
      <c r="BT9" s="60"/>
      <c r="BU9" s="60"/>
      <c r="BV9" s="60"/>
      <c r="BW9" s="60"/>
      <c r="BX9" s="60"/>
      <c r="BY9" s="61"/>
    </row>
    <row r="10" spans="1:78" ht="18.75" customHeight="1" x14ac:dyDescent="0.15">
      <c r="A10" s="2"/>
      <c r="B10" s="52" t="str">
        <f>
データ!N6</f>
        <v>
-</v>
      </c>
      <c r="C10" s="52"/>
      <c r="D10" s="52"/>
      <c r="E10" s="52"/>
      <c r="F10" s="52"/>
      <c r="G10" s="52"/>
      <c r="H10" s="52"/>
      <c r="I10" s="52">
        <f>
データ!O6</f>
        <v>
90.86</v>
      </c>
      <c r="J10" s="52"/>
      <c r="K10" s="52"/>
      <c r="L10" s="52"/>
      <c r="M10" s="52"/>
      <c r="N10" s="52"/>
      <c r="O10" s="52"/>
      <c r="P10" s="52">
        <f>
データ!P6</f>
        <v>
99.99</v>
      </c>
      <c r="Q10" s="52"/>
      <c r="R10" s="52"/>
      <c r="S10" s="52"/>
      <c r="T10" s="52"/>
      <c r="U10" s="52"/>
      <c r="V10" s="52"/>
      <c r="W10" s="52">
        <f>
データ!Q6</f>
        <v>
88.09</v>
      </c>
      <c r="X10" s="52"/>
      <c r="Y10" s="52"/>
      <c r="Z10" s="52"/>
      <c r="AA10" s="52"/>
      <c r="AB10" s="52"/>
      <c r="AC10" s="52"/>
      <c r="AD10" s="51">
        <f>
データ!R6</f>
        <v>
1412</v>
      </c>
      <c r="AE10" s="51"/>
      <c r="AF10" s="51"/>
      <c r="AG10" s="51"/>
      <c r="AH10" s="51"/>
      <c r="AI10" s="51"/>
      <c r="AJ10" s="51"/>
      <c r="AK10" s="2"/>
      <c r="AL10" s="51">
        <f>
データ!V6</f>
        <v>
71607</v>
      </c>
      <c r="AM10" s="51"/>
      <c r="AN10" s="51"/>
      <c r="AO10" s="51"/>
      <c r="AP10" s="51"/>
      <c r="AQ10" s="51"/>
      <c r="AR10" s="51"/>
      <c r="AS10" s="51"/>
      <c r="AT10" s="52">
        <f>
データ!W6</f>
        <v>
11.64</v>
      </c>
      <c r="AU10" s="52"/>
      <c r="AV10" s="52"/>
      <c r="AW10" s="52"/>
      <c r="AX10" s="52"/>
      <c r="AY10" s="52"/>
      <c r="AZ10" s="52"/>
      <c r="BA10" s="52"/>
      <c r="BB10" s="52">
        <f>
データ!X6</f>
        <v>
6151.8</v>
      </c>
      <c r="BC10" s="52"/>
      <c r="BD10" s="52"/>
      <c r="BE10" s="52"/>
      <c r="BF10" s="52"/>
      <c r="BG10" s="52"/>
      <c r="BH10" s="52"/>
      <c r="BI10" s="52"/>
      <c r="BJ10" s="2"/>
      <c r="BK10" s="2"/>
      <c r="BL10" s="53" t="s">
        <v>
22</v>
      </c>
      <c r="BM10" s="54"/>
      <c r="BN10" s="55" t="s">
        <v>
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
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
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
116</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
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tC1uxh9DgUYLcAWGT977G81ueIvgqnEnlzUXWytnbHlY4sVJ7M4TC4+26s0T/qydxvX/OGpp6mHMXY8grR3pkw==" saltValue="O3hyK/rmbh5/J49sAbkG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
55</v>
      </c>
      <c r="B4" s="16"/>
      <c r="C4" s="16"/>
      <c r="D4" s="16"/>
      <c r="E4" s="16"/>
      <c r="F4" s="16"/>
      <c r="G4" s="16"/>
      <c r="H4" s="82"/>
      <c r="I4" s="83"/>
      <c r="J4" s="83"/>
      <c r="K4" s="83"/>
      <c r="L4" s="83"/>
      <c r="M4" s="83"/>
      <c r="N4" s="83"/>
      <c r="O4" s="83"/>
      <c r="P4" s="83"/>
      <c r="Q4" s="83"/>
      <c r="R4" s="83"/>
      <c r="S4" s="83"/>
      <c r="T4" s="83"/>
      <c r="U4" s="83"/>
      <c r="V4" s="83"/>
      <c r="W4" s="83"/>
      <c r="X4" s="84"/>
      <c r="Y4" s="78" t="s">
        <v>
56</v>
      </c>
      <c r="Z4" s="78"/>
      <c r="AA4" s="78"/>
      <c r="AB4" s="78"/>
      <c r="AC4" s="78"/>
      <c r="AD4" s="78"/>
      <c r="AE4" s="78"/>
      <c r="AF4" s="78"/>
      <c r="AG4" s="78"/>
      <c r="AH4" s="78"/>
      <c r="AI4" s="78"/>
      <c r="AJ4" s="78" t="s">
        <v>
57</v>
      </c>
      <c r="AK4" s="78"/>
      <c r="AL4" s="78"/>
      <c r="AM4" s="78"/>
      <c r="AN4" s="78"/>
      <c r="AO4" s="78"/>
      <c r="AP4" s="78"/>
      <c r="AQ4" s="78"/>
      <c r="AR4" s="78"/>
      <c r="AS4" s="78"/>
      <c r="AT4" s="78"/>
      <c r="AU4" s="78" t="s">
        <v>
58</v>
      </c>
      <c r="AV4" s="78"/>
      <c r="AW4" s="78"/>
      <c r="AX4" s="78"/>
      <c r="AY4" s="78"/>
      <c r="AZ4" s="78"/>
      <c r="BA4" s="78"/>
      <c r="BB4" s="78"/>
      <c r="BC4" s="78"/>
      <c r="BD4" s="78"/>
      <c r="BE4" s="78"/>
      <c r="BF4" s="78" t="s">
        <v>
59</v>
      </c>
      <c r="BG4" s="78"/>
      <c r="BH4" s="78"/>
      <c r="BI4" s="78"/>
      <c r="BJ4" s="78"/>
      <c r="BK4" s="78"/>
      <c r="BL4" s="78"/>
      <c r="BM4" s="78"/>
      <c r="BN4" s="78"/>
      <c r="BO4" s="78"/>
      <c r="BP4" s="78"/>
      <c r="BQ4" s="78" t="s">
        <v>
60</v>
      </c>
      <c r="BR4" s="78"/>
      <c r="BS4" s="78"/>
      <c r="BT4" s="78"/>
      <c r="BU4" s="78"/>
      <c r="BV4" s="78"/>
      <c r="BW4" s="78"/>
      <c r="BX4" s="78"/>
      <c r="BY4" s="78"/>
      <c r="BZ4" s="78"/>
      <c r="CA4" s="78"/>
      <c r="CB4" s="78" t="s">
        <v>
61</v>
      </c>
      <c r="CC4" s="78"/>
      <c r="CD4" s="78"/>
      <c r="CE4" s="78"/>
      <c r="CF4" s="78"/>
      <c r="CG4" s="78"/>
      <c r="CH4" s="78"/>
      <c r="CI4" s="78"/>
      <c r="CJ4" s="78"/>
      <c r="CK4" s="78"/>
      <c r="CL4" s="78"/>
      <c r="CM4" s="78" t="s">
        <v>
62</v>
      </c>
      <c r="CN4" s="78"/>
      <c r="CO4" s="78"/>
      <c r="CP4" s="78"/>
      <c r="CQ4" s="78"/>
      <c r="CR4" s="78"/>
      <c r="CS4" s="78"/>
      <c r="CT4" s="78"/>
      <c r="CU4" s="78"/>
      <c r="CV4" s="78"/>
      <c r="CW4" s="78"/>
      <c r="CX4" s="78" t="s">
        <v>
63</v>
      </c>
      <c r="CY4" s="78"/>
      <c r="CZ4" s="78"/>
      <c r="DA4" s="78"/>
      <c r="DB4" s="78"/>
      <c r="DC4" s="78"/>
      <c r="DD4" s="78"/>
      <c r="DE4" s="78"/>
      <c r="DF4" s="78"/>
      <c r="DG4" s="78"/>
      <c r="DH4" s="78"/>
      <c r="DI4" s="78" t="s">
        <v>
64</v>
      </c>
      <c r="DJ4" s="78"/>
      <c r="DK4" s="78"/>
      <c r="DL4" s="78"/>
      <c r="DM4" s="78"/>
      <c r="DN4" s="78"/>
      <c r="DO4" s="78"/>
      <c r="DP4" s="78"/>
      <c r="DQ4" s="78"/>
      <c r="DR4" s="78"/>
      <c r="DS4" s="78"/>
      <c r="DT4" s="78" t="s">
        <v>
65</v>
      </c>
      <c r="DU4" s="78"/>
      <c r="DV4" s="78"/>
      <c r="DW4" s="78"/>
      <c r="DX4" s="78"/>
      <c r="DY4" s="78"/>
      <c r="DZ4" s="78"/>
      <c r="EA4" s="78"/>
      <c r="EB4" s="78"/>
      <c r="EC4" s="78"/>
      <c r="ED4" s="78"/>
      <c r="EE4" s="78" t="s">
        <v>
66</v>
      </c>
      <c r="EF4" s="78"/>
      <c r="EG4" s="78"/>
      <c r="EH4" s="78"/>
      <c r="EI4" s="78"/>
      <c r="EJ4" s="78"/>
      <c r="EK4" s="78"/>
      <c r="EL4" s="78"/>
      <c r="EM4" s="78"/>
      <c r="EN4" s="78"/>
      <c r="EO4" s="78"/>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132233</v>
      </c>
      <c r="D6" s="19">
        <f t="shared" si="3"/>
        <v>
46</v>
      </c>
      <c r="E6" s="19">
        <f t="shared" si="3"/>
        <v>
17</v>
      </c>
      <c r="F6" s="19">
        <f t="shared" si="3"/>
        <v>
1</v>
      </c>
      <c r="G6" s="19">
        <f t="shared" si="3"/>
        <v>
0</v>
      </c>
      <c r="H6" s="19" t="str">
        <f t="shared" si="3"/>
        <v>
東京都　武蔵村山市</v>
      </c>
      <c r="I6" s="19" t="str">
        <f t="shared" si="3"/>
        <v>
法適用</v>
      </c>
      <c r="J6" s="19" t="str">
        <f t="shared" si="3"/>
        <v>
下水道事業</v>
      </c>
      <c r="K6" s="19" t="str">
        <f t="shared" si="3"/>
        <v>
公共下水道</v>
      </c>
      <c r="L6" s="19" t="str">
        <f t="shared" si="3"/>
        <v>
Bc1</v>
      </c>
      <c r="M6" s="19" t="str">
        <f t="shared" si="3"/>
        <v>
非設置</v>
      </c>
      <c r="N6" s="20" t="str">
        <f t="shared" si="3"/>
        <v>
-</v>
      </c>
      <c r="O6" s="20">
        <f t="shared" si="3"/>
        <v>
90.86</v>
      </c>
      <c r="P6" s="20">
        <f t="shared" si="3"/>
        <v>
99.99</v>
      </c>
      <c r="Q6" s="20">
        <f t="shared" si="3"/>
        <v>
88.09</v>
      </c>
      <c r="R6" s="20">
        <f t="shared" si="3"/>
        <v>
1412</v>
      </c>
      <c r="S6" s="20">
        <f t="shared" si="3"/>
        <v>
71872</v>
      </c>
      <c r="T6" s="20">
        <f t="shared" si="3"/>
        <v>
15.32</v>
      </c>
      <c r="U6" s="20">
        <f t="shared" si="3"/>
        <v>
4691.38</v>
      </c>
      <c r="V6" s="20">
        <f t="shared" si="3"/>
        <v>
71607</v>
      </c>
      <c r="W6" s="20">
        <f t="shared" si="3"/>
        <v>
11.64</v>
      </c>
      <c r="X6" s="20">
        <f t="shared" si="3"/>
        <v>
6151.8</v>
      </c>
      <c r="Y6" s="21" t="str">
        <f>
IF(Y7="",NA(),Y7)</f>
        <v>
-</v>
      </c>
      <c r="Z6" s="21" t="str">
        <f t="shared" ref="Z6:AH6" si="4">
IF(Z7="",NA(),Z7)</f>
        <v>
-</v>
      </c>
      <c r="AA6" s="21" t="str">
        <f t="shared" si="4"/>
        <v>
-</v>
      </c>
      <c r="AB6" s="21">
        <f t="shared" si="4"/>
        <v>
109.53</v>
      </c>
      <c r="AC6" s="21">
        <f t="shared" si="4"/>
        <v>
106.48</v>
      </c>
      <c r="AD6" s="21" t="str">
        <f t="shared" si="4"/>
        <v>
-</v>
      </c>
      <c r="AE6" s="21" t="str">
        <f t="shared" si="4"/>
        <v>
-</v>
      </c>
      <c r="AF6" s="21" t="str">
        <f t="shared" si="4"/>
        <v>
-</v>
      </c>
      <c r="AG6" s="21">
        <f t="shared" si="4"/>
        <v>
106.67</v>
      </c>
      <c r="AH6" s="21">
        <f t="shared" si="4"/>
        <v>
106.9</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1">
        <f t="shared" si="5"/>
        <v>
3.68</v>
      </c>
      <c r="AS6" s="21">
        <f t="shared" si="5"/>
        <v>
5.3</v>
      </c>
      <c r="AT6" s="20" t="str">
        <f>
IF(AT7="","",IF(AT7="-","【-】","【"&amp;SUBSTITUTE(TEXT(AT7,"#,##0.00"),"-","△")&amp;"】"))</f>
        <v>
【3.09】</v>
      </c>
      <c r="AU6" s="21" t="str">
        <f>
IF(AU7="",NA(),AU7)</f>
        <v>
-</v>
      </c>
      <c r="AV6" s="21" t="str">
        <f t="shared" ref="AV6:BD6" si="6">
IF(AV7="",NA(),AV7)</f>
        <v>
-</v>
      </c>
      <c r="AW6" s="21" t="str">
        <f t="shared" si="6"/>
        <v>
-</v>
      </c>
      <c r="AX6" s="21">
        <f t="shared" si="6"/>
        <v>
112.89</v>
      </c>
      <c r="AY6" s="21">
        <f t="shared" si="6"/>
        <v>
191.2</v>
      </c>
      <c r="AZ6" s="21" t="str">
        <f t="shared" si="6"/>
        <v>
-</v>
      </c>
      <c r="BA6" s="21" t="str">
        <f t="shared" si="6"/>
        <v>
-</v>
      </c>
      <c r="BB6" s="21" t="str">
        <f t="shared" si="6"/>
        <v>
-</v>
      </c>
      <c r="BC6" s="21">
        <f t="shared" si="6"/>
        <v>
67.86</v>
      </c>
      <c r="BD6" s="21">
        <f t="shared" si="6"/>
        <v>
72.92</v>
      </c>
      <c r="BE6" s="20" t="str">
        <f>
IF(BE7="","",IF(BE7="-","【-】","【"&amp;SUBSTITUTE(TEXT(BE7,"#,##0.00"),"-","△")&amp;"】"))</f>
        <v>
【71.39】</v>
      </c>
      <c r="BF6" s="21" t="str">
        <f>
IF(BF7="",NA(),BF7)</f>
        <v>
-</v>
      </c>
      <c r="BG6" s="21" t="str">
        <f t="shared" ref="BG6:BO6" si="7">
IF(BG7="",NA(),BG7)</f>
        <v>
-</v>
      </c>
      <c r="BH6" s="21" t="str">
        <f t="shared" si="7"/>
        <v>
-</v>
      </c>
      <c r="BI6" s="21">
        <f t="shared" si="7"/>
        <v>
92.19</v>
      </c>
      <c r="BJ6" s="21">
        <f t="shared" si="7"/>
        <v>
87.37</v>
      </c>
      <c r="BK6" s="21" t="str">
        <f t="shared" si="7"/>
        <v>
-</v>
      </c>
      <c r="BL6" s="21" t="str">
        <f t="shared" si="7"/>
        <v>
-</v>
      </c>
      <c r="BM6" s="21" t="str">
        <f t="shared" si="7"/>
        <v>
-</v>
      </c>
      <c r="BN6" s="21">
        <f t="shared" si="7"/>
        <v>
709.4</v>
      </c>
      <c r="BO6" s="21">
        <f t="shared" si="7"/>
        <v>
734.47</v>
      </c>
      <c r="BP6" s="20" t="str">
        <f>
IF(BP7="","",IF(BP7="-","【-】","【"&amp;SUBSTITUTE(TEXT(BP7,"#,##0.00"),"-","△")&amp;"】"))</f>
        <v>
【669.11】</v>
      </c>
      <c r="BQ6" s="21" t="str">
        <f>
IF(BQ7="",NA(),BQ7)</f>
        <v>
-</v>
      </c>
      <c r="BR6" s="21" t="str">
        <f t="shared" ref="BR6:BZ6" si="8">
IF(BR7="",NA(),BR7)</f>
        <v>
-</v>
      </c>
      <c r="BS6" s="21" t="str">
        <f t="shared" si="8"/>
        <v>
-</v>
      </c>
      <c r="BT6" s="21">
        <f t="shared" si="8"/>
        <v>
111.25</v>
      </c>
      <c r="BU6" s="21">
        <f t="shared" si="8"/>
        <v>
106.16</v>
      </c>
      <c r="BV6" s="21" t="str">
        <f t="shared" si="8"/>
        <v>
-</v>
      </c>
      <c r="BW6" s="21" t="str">
        <f t="shared" si="8"/>
        <v>
-</v>
      </c>
      <c r="BX6" s="21" t="str">
        <f t="shared" si="8"/>
        <v>
-</v>
      </c>
      <c r="BY6" s="21">
        <f t="shared" si="8"/>
        <v>
91.14</v>
      </c>
      <c r="BZ6" s="21">
        <f t="shared" si="8"/>
        <v>
90.69</v>
      </c>
      <c r="CA6" s="20" t="str">
        <f>
IF(CA7="","",IF(CA7="-","【-】","【"&amp;SUBSTITUTE(TEXT(CA7,"#,##0.00"),"-","△")&amp;"】"))</f>
        <v>
【99.73】</v>
      </c>
      <c r="CB6" s="21" t="str">
        <f>
IF(CB7="",NA(),CB7)</f>
        <v>
-</v>
      </c>
      <c r="CC6" s="21" t="str">
        <f t="shared" ref="CC6:CK6" si="9">
IF(CC7="",NA(),CC7)</f>
        <v>
-</v>
      </c>
      <c r="CD6" s="21" t="str">
        <f t="shared" si="9"/>
        <v>
-</v>
      </c>
      <c r="CE6" s="21">
        <f t="shared" si="9"/>
        <v>
102.88</v>
      </c>
      <c r="CF6" s="21">
        <f t="shared" si="9"/>
        <v>
105.3</v>
      </c>
      <c r="CG6" s="21" t="str">
        <f t="shared" si="9"/>
        <v>
-</v>
      </c>
      <c r="CH6" s="21" t="str">
        <f t="shared" si="9"/>
        <v>
-</v>
      </c>
      <c r="CI6" s="21" t="str">
        <f t="shared" si="9"/>
        <v>
-</v>
      </c>
      <c r="CJ6" s="21">
        <f t="shared" si="9"/>
        <v>
136.86000000000001</v>
      </c>
      <c r="CK6" s="21">
        <f t="shared" si="9"/>
        <v>
138.52000000000001</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60.78</v>
      </c>
      <c r="CV6" s="21">
        <f t="shared" si="10"/>
        <v>
59.96</v>
      </c>
      <c r="CW6" s="20" t="str">
        <f>
IF(CW7="","",IF(CW7="-","【-】","【"&amp;SUBSTITUTE(TEXT(CW7,"#,##0.00"),"-","△")&amp;"】"))</f>
        <v>
【59.99】</v>
      </c>
      <c r="CX6" s="21" t="str">
        <f>
IF(CX7="",NA(),CX7)</f>
        <v>
-</v>
      </c>
      <c r="CY6" s="21" t="str">
        <f t="shared" ref="CY6:DG6" si="11">
IF(CY7="",NA(),CY7)</f>
        <v>
-</v>
      </c>
      <c r="CZ6" s="21" t="str">
        <f t="shared" si="11"/>
        <v>
-</v>
      </c>
      <c r="DA6" s="21">
        <f t="shared" si="11"/>
        <v>
99.65</v>
      </c>
      <c r="DB6" s="21">
        <f t="shared" si="11"/>
        <v>
99.66</v>
      </c>
      <c r="DC6" s="21" t="str">
        <f t="shared" si="11"/>
        <v>
-</v>
      </c>
      <c r="DD6" s="21" t="str">
        <f t="shared" si="11"/>
        <v>
-</v>
      </c>
      <c r="DE6" s="21" t="str">
        <f t="shared" si="11"/>
        <v>
-</v>
      </c>
      <c r="DF6" s="21">
        <f t="shared" si="11"/>
        <v>
94.17</v>
      </c>
      <c r="DG6" s="21">
        <f t="shared" si="11"/>
        <v>
94.27</v>
      </c>
      <c r="DH6" s="20" t="str">
        <f>
IF(DH7="","",IF(DH7="-","【-】","【"&amp;SUBSTITUTE(TEXT(DH7,"#,##0.00"),"-","△")&amp;"】"))</f>
        <v>
【95.72】</v>
      </c>
      <c r="DI6" s="21" t="str">
        <f>
IF(DI7="",NA(),DI7)</f>
        <v>
-</v>
      </c>
      <c r="DJ6" s="21" t="str">
        <f t="shared" ref="DJ6:DR6" si="12">
IF(DJ7="",NA(),DJ7)</f>
        <v>
-</v>
      </c>
      <c r="DK6" s="21" t="str">
        <f t="shared" si="12"/>
        <v>
-</v>
      </c>
      <c r="DL6" s="21">
        <f t="shared" si="12"/>
        <v>
5.16</v>
      </c>
      <c r="DM6" s="21">
        <f t="shared" si="12"/>
        <v>
10.18</v>
      </c>
      <c r="DN6" s="21" t="str">
        <f t="shared" si="12"/>
        <v>
-</v>
      </c>
      <c r="DO6" s="21" t="str">
        <f t="shared" si="12"/>
        <v>
-</v>
      </c>
      <c r="DP6" s="21" t="str">
        <f t="shared" si="12"/>
        <v>
-</v>
      </c>
      <c r="DQ6" s="21">
        <f t="shared" si="12"/>
        <v>
23.25</v>
      </c>
      <c r="DR6" s="21">
        <f t="shared" si="12"/>
        <v>
25.2</v>
      </c>
      <c r="DS6" s="20" t="str">
        <f>
IF(DS7="","",IF(DS7="-","【-】","【"&amp;SUBSTITUTE(TEXT(DS7,"#,##0.00"),"-","△")&amp;"】"))</f>
        <v>
【38.17】</v>
      </c>
      <c r="DT6" s="21" t="str">
        <f>
IF(DT7="",NA(),DT7)</f>
        <v>
-</v>
      </c>
      <c r="DU6" s="21" t="str">
        <f t="shared" ref="DU6:EC6" si="13">
IF(DU7="",NA(),DU7)</f>
        <v>
-</v>
      </c>
      <c r="DV6" s="21" t="str">
        <f t="shared" si="13"/>
        <v>
-</v>
      </c>
      <c r="DW6" s="20">
        <f t="shared" si="13"/>
        <v>
0</v>
      </c>
      <c r="DX6" s="20">
        <f t="shared" si="13"/>
        <v>
0</v>
      </c>
      <c r="DY6" s="21" t="str">
        <f t="shared" si="13"/>
        <v>
-</v>
      </c>
      <c r="DZ6" s="21" t="str">
        <f t="shared" si="13"/>
        <v>
-</v>
      </c>
      <c r="EA6" s="21" t="str">
        <f t="shared" si="13"/>
        <v>
-</v>
      </c>
      <c r="EB6" s="21">
        <f t="shared" si="13"/>
        <v>
1.06</v>
      </c>
      <c r="EC6" s="21">
        <f t="shared" si="13"/>
        <v>
2.02</v>
      </c>
      <c r="ED6" s="20" t="str">
        <f>
IF(ED7="","",IF(ED7="-","【-】","【"&amp;SUBSTITUTE(TEXT(ED7,"#,##0.00"),"-","△")&amp;"】"))</f>
        <v>
【6.54】</v>
      </c>
      <c r="EE6" s="21" t="str">
        <f>
IF(EE7="",NA(),EE7)</f>
        <v>
-</v>
      </c>
      <c r="EF6" s="21" t="str">
        <f t="shared" ref="EF6:EN6" si="14">
IF(EF7="",NA(),EF7)</f>
        <v>
-</v>
      </c>
      <c r="EG6" s="21" t="str">
        <f t="shared" si="14"/>
        <v>
-</v>
      </c>
      <c r="EH6" s="20">
        <f t="shared" si="14"/>
        <v>
0</v>
      </c>
      <c r="EI6" s="21">
        <f t="shared" si="14"/>
        <v>
0.02</v>
      </c>
      <c r="EJ6" s="21" t="str">
        <f t="shared" si="14"/>
        <v>
-</v>
      </c>
      <c r="EK6" s="21" t="str">
        <f t="shared" si="14"/>
        <v>
-</v>
      </c>
      <c r="EL6" s="21" t="str">
        <f t="shared" si="14"/>
        <v>
-</v>
      </c>
      <c r="EM6" s="21">
        <f t="shared" si="14"/>
        <v>
0.08</v>
      </c>
      <c r="EN6" s="21">
        <f t="shared" si="14"/>
        <v>
0.24</v>
      </c>
      <c r="EO6" s="20" t="str">
        <f>
IF(EO7="","",IF(EO7="-","【-】","【"&amp;SUBSTITUTE(TEXT(EO7,"#,##0.00"),"-","△")&amp;"】"))</f>
        <v>
【0.24】</v>
      </c>
    </row>
    <row r="7" spans="1:148" s="22" customFormat="1" x14ac:dyDescent="0.15">
      <c r="A7" s="14"/>
      <c r="B7" s="23">
        <v>
2021</v>
      </c>
      <c r="C7" s="23">
        <v>
132233</v>
      </c>
      <c r="D7" s="23">
        <v>
46</v>
      </c>
      <c r="E7" s="23">
        <v>
17</v>
      </c>
      <c r="F7" s="23">
        <v>
1</v>
      </c>
      <c r="G7" s="23">
        <v>
0</v>
      </c>
      <c r="H7" s="23" t="s">
        <v>
96</v>
      </c>
      <c r="I7" s="23" t="s">
        <v>
97</v>
      </c>
      <c r="J7" s="23" t="s">
        <v>
98</v>
      </c>
      <c r="K7" s="23" t="s">
        <v>
99</v>
      </c>
      <c r="L7" s="23" t="s">
        <v>
100</v>
      </c>
      <c r="M7" s="23" t="s">
        <v>
101</v>
      </c>
      <c r="N7" s="24" t="s">
        <v>
102</v>
      </c>
      <c r="O7" s="24">
        <v>
90.86</v>
      </c>
      <c r="P7" s="24">
        <v>
99.99</v>
      </c>
      <c r="Q7" s="24">
        <v>
88.09</v>
      </c>
      <c r="R7" s="24">
        <v>
1412</v>
      </c>
      <c r="S7" s="24">
        <v>
71872</v>
      </c>
      <c r="T7" s="24">
        <v>
15.32</v>
      </c>
      <c r="U7" s="24">
        <v>
4691.38</v>
      </c>
      <c r="V7" s="24">
        <v>
71607</v>
      </c>
      <c r="W7" s="24">
        <v>
11.64</v>
      </c>
      <c r="X7" s="24">
        <v>
6151.8</v>
      </c>
      <c r="Y7" s="24" t="s">
        <v>
102</v>
      </c>
      <c r="Z7" s="24" t="s">
        <v>
102</v>
      </c>
      <c r="AA7" s="24" t="s">
        <v>
102</v>
      </c>
      <c r="AB7" s="24">
        <v>
109.53</v>
      </c>
      <c r="AC7" s="24">
        <v>
106.48</v>
      </c>
      <c r="AD7" s="24" t="s">
        <v>
102</v>
      </c>
      <c r="AE7" s="24" t="s">
        <v>
102</v>
      </c>
      <c r="AF7" s="24" t="s">
        <v>
102</v>
      </c>
      <c r="AG7" s="24">
        <v>
106.67</v>
      </c>
      <c r="AH7" s="24">
        <v>
106.9</v>
      </c>
      <c r="AI7" s="24">
        <v>
107.02</v>
      </c>
      <c r="AJ7" s="24" t="s">
        <v>
102</v>
      </c>
      <c r="AK7" s="24" t="s">
        <v>
102</v>
      </c>
      <c r="AL7" s="24" t="s">
        <v>
102</v>
      </c>
      <c r="AM7" s="24">
        <v>
0</v>
      </c>
      <c r="AN7" s="24">
        <v>
0</v>
      </c>
      <c r="AO7" s="24" t="s">
        <v>
102</v>
      </c>
      <c r="AP7" s="24" t="s">
        <v>
102</v>
      </c>
      <c r="AQ7" s="24" t="s">
        <v>
102</v>
      </c>
      <c r="AR7" s="24">
        <v>
3.68</v>
      </c>
      <c r="AS7" s="24">
        <v>
5.3</v>
      </c>
      <c r="AT7" s="24">
        <v>
3.09</v>
      </c>
      <c r="AU7" s="24" t="s">
        <v>
102</v>
      </c>
      <c r="AV7" s="24" t="s">
        <v>
102</v>
      </c>
      <c r="AW7" s="24" t="s">
        <v>
102</v>
      </c>
      <c r="AX7" s="24">
        <v>
112.89</v>
      </c>
      <c r="AY7" s="24">
        <v>
191.2</v>
      </c>
      <c r="AZ7" s="24" t="s">
        <v>
102</v>
      </c>
      <c r="BA7" s="24" t="s">
        <v>
102</v>
      </c>
      <c r="BB7" s="24" t="s">
        <v>
102</v>
      </c>
      <c r="BC7" s="24">
        <v>
67.86</v>
      </c>
      <c r="BD7" s="24">
        <v>
72.92</v>
      </c>
      <c r="BE7" s="24">
        <v>
71.39</v>
      </c>
      <c r="BF7" s="24" t="s">
        <v>
102</v>
      </c>
      <c r="BG7" s="24" t="s">
        <v>
102</v>
      </c>
      <c r="BH7" s="24" t="s">
        <v>
102</v>
      </c>
      <c r="BI7" s="24">
        <v>
92.19</v>
      </c>
      <c r="BJ7" s="24">
        <v>
87.37</v>
      </c>
      <c r="BK7" s="24" t="s">
        <v>
102</v>
      </c>
      <c r="BL7" s="24" t="s">
        <v>
102</v>
      </c>
      <c r="BM7" s="24" t="s">
        <v>
102</v>
      </c>
      <c r="BN7" s="24">
        <v>
709.4</v>
      </c>
      <c r="BO7" s="24">
        <v>
734.47</v>
      </c>
      <c r="BP7" s="24">
        <v>
669.11</v>
      </c>
      <c r="BQ7" s="24" t="s">
        <v>
102</v>
      </c>
      <c r="BR7" s="24" t="s">
        <v>
102</v>
      </c>
      <c r="BS7" s="24" t="s">
        <v>
102</v>
      </c>
      <c r="BT7" s="24">
        <v>
111.25</v>
      </c>
      <c r="BU7" s="24">
        <v>
106.16</v>
      </c>
      <c r="BV7" s="24" t="s">
        <v>
102</v>
      </c>
      <c r="BW7" s="24" t="s">
        <v>
102</v>
      </c>
      <c r="BX7" s="24" t="s">
        <v>
102</v>
      </c>
      <c r="BY7" s="24">
        <v>
91.14</v>
      </c>
      <c r="BZ7" s="24">
        <v>
90.69</v>
      </c>
      <c r="CA7" s="24">
        <v>
99.73</v>
      </c>
      <c r="CB7" s="24" t="s">
        <v>
102</v>
      </c>
      <c r="CC7" s="24" t="s">
        <v>
102</v>
      </c>
      <c r="CD7" s="24" t="s">
        <v>
102</v>
      </c>
      <c r="CE7" s="24">
        <v>
102.88</v>
      </c>
      <c r="CF7" s="24">
        <v>
105.3</v>
      </c>
      <c r="CG7" s="24" t="s">
        <v>
102</v>
      </c>
      <c r="CH7" s="24" t="s">
        <v>
102</v>
      </c>
      <c r="CI7" s="24" t="s">
        <v>
102</v>
      </c>
      <c r="CJ7" s="24">
        <v>
136.86000000000001</v>
      </c>
      <c r="CK7" s="24">
        <v>
138.52000000000001</v>
      </c>
      <c r="CL7" s="24">
        <v>
134.97999999999999</v>
      </c>
      <c r="CM7" s="24" t="s">
        <v>
102</v>
      </c>
      <c r="CN7" s="24" t="s">
        <v>
102</v>
      </c>
      <c r="CO7" s="24" t="s">
        <v>
102</v>
      </c>
      <c r="CP7" s="24" t="s">
        <v>
102</v>
      </c>
      <c r="CQ7" s="24" t="s">
        <v>
102</v>
      </c>
      <c r="CR7" s="24" t="s">
        <v>
102</v>
      </c>
      <c r="CS7" s="24" t="s">
        <v>
102</v>
      </c>
      <c r="CT7" s="24" t="s">
        <v>
102</v>
      </c>
      <c r="CU7" s="24">
        <v>
60.78</v>
      </c>
      <c r="CV7" s="24">
        <v>
59.96</v>
      </c>
      <c r="CW7" s="24">
        <v>
59.99</v>
      </c>
      <c r="CX7" s="24" t="s">
        <v>
102</v>
      </c>
      <c r="CY7" s="24" t="s">
        <v>
102</v>
      </c>
      <c r="CZ7" s="24" t="s">
        <v>
102</v>
      </c>
      <c r="DA7" s="24">
        <v>
99.65</v>
      </c>
      <c r="DB7" s="24">
        <v>
99.66</v>
      </c>
      <c r="DC7" s="24" t="s">
        <v>
102</v>
      </c>
      <c r="DD7" s="24" t="s">
        <v>
102</v>
      </c>
      <c r="DE7" s="24" t="s">
        <v>
102</v>
      </c>
      <c r="DF7" s="24">
        <v>
94.17</v>
      </c>
      <c r="DG7" s="24">
        <v>
94.27</v>
      </c>
      <c r="DH7" s="24">
        <v>
95.72</v>
      </c>
      <c r="DI7" s="24" t="s">
        <v>
102</v>
      </c>
      <c r="DJ7" s="24" t="s">
        <v>
102</v>
      </c>
      <c r="DK7" s="24" t="s">
        <v>
102</v>
      </c>
      <c r="DL7" s="24">
        <v>
5.16</v>
      </c>
      <c r="DM7" s="24">
        <v>
10.18</v>
      </c>
      <c r="DN7" s="24" t="s">
        <v>
102</v>
      </c>
      <c r="DO7" s="24" t="s">
        <v>
102</v>
      </c>
      <c r="DP7" s="24" t="s">
        <v>
102</v>
      </c>
      <c r="DQ7" s="24">
        <v>
23.25</v>
      </c>
      <c r="DR7" s="24">
        <v>
25.2</v>
      </c>
      <c r="DS7" s="24">
        <v>
38.17</v>
      </c>
      <c r="DT7" s="24" t="s">
        <v>
102</v>
      </c>
      <c r="DU7" s="24" t="s">
        <v>
102</v>
      </c>
      <c r="DV7" s="24" t="s">
        <v>
102</v>
      </c>
      <c r="DW7" s="24">
        <v>
0</v>
      </c>
      <c r="DX7" s="24">
        <v>
0</v>
      </c>
      <c r="DY7" s="24" t="s">
        <v>
102</v>
      </c>
      <c r="DZ7" s="24" t="s">
        <v>
102</v>
      </c>
      <c r="EA7" s="24" t="s">
        <v>
102</v>
      </c>
      <c r="EB7" s="24">
        <v>
1.06</v>
      </c>
      <c r="EC7" s="24">
        <v>
2.02</v>
      </c>
      <c r="ED7" s="24">
        <v>
6.54</v>
      </c>
      <c r="EE7" s="24" t="s">
        <v>
102</v>
      </c>
      <c r="EF7" s="24" t="s">
        <v>
102</v>
      </c>
      <c r="EG7" s="24" t="s">
        <v>
102</v>
      </c>
      <c r="EH7" s="24">
        <v>
0</v>
      </c>
      <c r="EI7" s="24">
        <v>
0.02</v>
      </c>
      <c r="EJ7" s="24" t="s">
        <v>
102</v>
      </c>
      <c r="EK7" s="24" t="s">
        <v>
102</v>
      </c>
      <c r="EL7" s="24" t="s">
        <v>
102</v>
      </c>
      <c r="EM7" s="24">
        <v>
0.08</v>
      </c>
      <c r="EN7" s="24">
        <v>
0.24</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110</v>
      </c>
      <c r="D13" t="s">
        <v>
111</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ws8593</cp:lastModifiedBy>
  <cp:lastPrinted>2023-01-18T23:48:32Z</cp:lastPrinted>
  <dcterms:created xsi:type="dcterms:W3CDTF">2023-01-12T23:29:17Z</dcterms:created>
  <dcterms:modified xsi:type="dcterms:W3CDTF">2023-01-23T00:48:04Z</dcterms:modified>
  <cp:category/>
</cp:coreProperties>
</file>