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T:\齋藤・下水道課\☆R4\1月\調査・回答\0127〆【東京都市町村課1月27日(金)〆】公営企業に係る経営比較分析表（令和３年度決算）の分析等について（依頼）\"/>
    </mc:Choice>
  </mc:AlternateContent>
  <xr:revisionPtr revIDLastSave="0" documentId="14_{F3966FD9-EEC1-4201-B044-305C5860DB2E}" xr6:coauthVersionLast="36" xr6:coauthVersionMax="36" xr10:uidLastSave="{00000000-0000-0000-0000-000000000000}"/>
  <workbookProtection workbookAlgorithmName="SHA-512" workbookHashValue="aIpHRFVxOXeJnrDIyDHjssHVm8Ljw9hmUb+CwNB2+1Ff8RDYHhd6SzoKcvBoI9+qAC1HLnF1TR2Kfkm45YnpuQ==" workbookSaltValue="eMZvkGbgK+LCXBALMoLOGw==" workbookSpinCount="100000" lockStructure="1"/>
  <bookViews>
    <workbookView xWindow="0" yWindow="0" windowWidth="20490" windowHeight="7545" xr2:uid="{00000000-000D-0000-FFFF-FFFF00000000}"/>
  </bookViews>
  <sheets>
    <sheet name="法適用_下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<sst xmlns="http://schemas.openxmlformats.org/spreadsheetml/2006/main" count="299" uniqueCount="117">
  <si>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</si>
  <si>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</si>
  <si>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</si>
  <si>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</si>
  <si>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</si>
  <si>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</si>
  <si>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</si>
  <si>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</si>
  <si>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</si>
  <si>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</si>
  <si>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</si>
  <si>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</si>
  <si>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</si>
  <si>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</si>
  <si>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</si>
  <si>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</si>
  <si>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</si>
  <si>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</si>
  <si>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</si>
  <si>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</si>
  <si>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</si>
  <si>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</si>
  <si>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</si>
  <si>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</si>
  <si>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</si>
  <si>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</si>
  <si>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</si>
  <si>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</si>
  <si>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</si>
  <si>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</si>
  <si>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</si>
  <si>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</si>
  <si>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</si>
  <si>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</si>
  <si>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</si>
  <si>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</si>
  <si>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</si>
  <si>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</si>
  <si>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</si>
  <si>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</si>
  <si>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</si>
  <si>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</si>
  <si>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</si>
  <si>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</si>
  <si>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</si>
  <si>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</si>
  <si>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</si>
  <si>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</si>
  <si>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</si>
  <si>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</si>
  <si>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</si>
  <si>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</si>
  <si>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</si>
  <si>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</si>
  <si>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</si>
  <si>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</si>
  <si>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</si>
  <si>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</si>
  <si>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</si>
  <si>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</si>
  <si>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</si>
  <si>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</si>
  <si>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</si>
  <si>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</si>
  <si>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</si>
  <si>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</si>
  <si>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</si>
  <si>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</si>
  <si>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</si>
  <si>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</si>
  <si>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</si>
  <si>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</si>
  <si>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</si>
  <si>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</si>
  <si>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</si>
  <si>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</si>
  <si>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</si>
  <si>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</si>
  <si>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</si>
  <si>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</si>
  <si>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</si>
  <si>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</si>
  <si>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</si>
  <si>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</si>
  <si>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</si>
  <si>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</si>
  <si>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</si>
  <si>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</si>
  <si>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</si>
  <si>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</si>
  <si>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</si>
  <si>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</si>
  <si>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</si>
  <si>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</si>
  <si>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</si>
  <si>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</si>
  <si>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瑞穂町</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</si>
  <si>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</si>
  <si>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</si>
  <si>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</si>
  <si>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</si>
  <si>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</si>
  <si>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</si>
  <si>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</si>
  <si>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</si>
  <si>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</si>
  <si>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</si>
  <si>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</si>
  <si>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</si>
  <si>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</si>
  <si>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</si>
  <si>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</si>
  <si>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</si>
  <si>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</si>
  <si>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は法適用2年目のため、類似団体平均値、全国平均と比較して低い水準となっている。実際は昭和49年度から布設を始めた管路施設や昭和59年度に運転を開始したポンプ場など相当な年数を経過しているものがあることを認識している。
③管渠改善率について、管渠の更新等を行わなかったため、前年度比0.02ポイント減の0％となっている。一方、町が管理する下水道施設の平均経過年数は30年を超えており、今後はストックマネジメント計画に基づき、計画的に管渠改善を図っていく必要がある。</t>
    <rPh sb="13" eb="14">
      <t>ホウ</t>
    </rPh>
    <rPh sb="14" eb="16">
      <t>テキヨウ</t>
    </rPh>
    <rPh sb="17" eb="19">
      <t>ネンメ</t>
    </rPh>
    <rPh sb="51" eb="53">
      <t>ジッサイ</t>
    </rPh>
    <rPh sb="132" eb="134">
      <t>カンキョ</t>
    </rPh>
    <rPh sb="135" eb="137">
      <t>コウシン</t>
    </rPh>
    <rPh sb="137" eb="138">
      <t>トウ</t>
    </rPh>
    <rPh sb="139" eb="140">
      <t>オコナ</t>
    </rPh>
    <rPh sb="171" eb="173">
      <t>イッポウ</t>
    </rPh>
    <rPh sb="237" eb="239">
      <t>ヒツヨウ</t>
    </rPh>
    <phoneticPr fontId="4"/>
  </si>
  <si>
    <t>①経常収支比率について、前年度比0.96ポイント減ではあるが、黒字を示す100％以上を維持している。類似団体平均値と比較して、同程度の水準となっているが、一般会計繰入金の基準外繰入に依存している状況である。
③流動資産の増加、流動負債の減少により流動比率は前年度比34.11ポイント増の115.68％となった。
④企業債残高対事業規模比率について、企業債に依存しすぎることはなく、類似団体平均値、全国平均と比較して低い状況である。一方で、今後、雨水幹線整備等の財源として企業債を予定しており、企業債残高は増加する見込みである。
⑤経費回収率について、資本費の減価償却費の汚水処理費の増加により前年度比26.47ポイント減の93.38％となった。類似団体平均値、全国平均と比較してやや低い状況である。今後は施設更新等の費用増加が見込まれるため、計画的な維持管理を行うとともに、下水道使用料の適正化について検討する必要がある。
⑥汚水処理原価について、類似団体平均値、全国平均と比較して効率的な汚水処理が実施されている。更なる有収水量の増加に努めるとともに、費用の平準化を図り計画的に維持管理を行う。
⑧水洗化率について、類似団体平均値、全国平均を上回った状況であるが、引き続き接続率の向上に努め、水洗化率100％を目指す。</t>
    <rPh sb="12" eb="16">
      <t>ゼンネンドヒ</t>
    </rPh>
    <rPh sb="24" eb="25">
      <t>ゲン</t>
    </rPh>
    <rPh sb="50" eb="54">
      <t>ルイジダンタイ</t>
    </rPh>
    <rPh sb="54" eb="57">
      <t>ヘイキンチ</t>
    </rPh>
    <rPh sb="58" eb="60">
      <t>ヒカク</t>
    </rPh>
    <rPh sb="63" eb="66">
      <t>ドウテイド</t>
    </rPh>
    <rPh sb="67" eb="69">
      <t>スイジュン</t>
    </rPh>
    <rPh sb="77" eb="79">
      <t>イッパン</t>
    </rPh>
    <rPh sb="79" eb="81">
      <t>カイケイ</t>
    </rPh>
    <rPh sb="81" eb="83">
      <t>クリイレ</t>
    </rPh>
    <rPh sb="83" eb="84">
      <t>キン</t>
    </rPh>
    <rPh sb="85" eb="87">
      <t>キジュン</t>
    </rPh>
    <rPh sb="87" eb="88">
      <t>ガイ</t>
    </rPh>
    <rPh sb="88" eb="90">
      <t>クリイ</t>
    </rPh>
    <rPh sb="91" eb="93">
      <t>イゾン</t>
    </rPh>
    <rPh sb="97" eb="99">
      <t>ジョウキョウ</t>
    </rPh>
    <rPh sb="105" eb="107">
      <t>リュウドウ</t>
    </rPh>
    <rPh sb="107" eb="109">
      <t>シサン</t>
    </rPh>
    <rPh sb="110" eb="112">
      <t>ゾウカ</t>
    </rPh>
    <rPh sb="113" eb="115">
      <t>リュウドウ</t>
    </rPh>
    <rPh sb="115" eb="117">
      <t>フサイ</t>
    </rPh>
    <rPh sb="118" eb="120">
      <t>ゲンショウ</t>
    </rPh>
    <rPh sb="128" eb="132">
      <t>ゼンネンドヒ</t>
    </rPh>
    <rPh sb="141" eb="142">
      <t>ゾウ</t>
    </rPh>
    <rPh sb="275" eb="277">
      <t>シホン</t>
    </rPh>
    <rPh sb="277" eb="278">
      <t>ヒ</t>
    </rPh>
    <rPh sb="279" eb="281">
      <t>ゲンカ</t>
    </rPh>
    <rPh sb="281" eb="283">
      <t>ショウキャク</t>
    </rPh>
    <rPh sb="283" eb="284">
      <t>ヒ</t>
    </rPh>
    <rPh sb="291" eb="293">
      <t>ゾウカ</t>
    </rPh>
    <rPh sb="296" eb="300">
      <t>ゼンネンドヒ</t>
    </rPh>
    <rPh sb="309" eb="310">
      <t>ゲン</t>
    </rPh>
    <rPh sb="340" eb="341">
      <t>ヒク</t>
    </rPh>
    <rPh sb="404" eb="406">
      <t>ヒツヨウ</t>
    </rPh>
    <phoneticPr fontId="4"/>
  </si>
  <si>
    <t>経営の健全性・効率性について、類似団体平均値、全国平均と比較して概ね健全で効率的な経営を行っている。一方、経費回収率が93.4％となり、下水道使用料収入で汚水処理費を賄えていない状況や施設更新等の維持管理事業に加え、建設改良事業も予定されている状況からも、健全経営を維持していくために更なる経費削減と次回の経営戦略改定時に使用料改定も含めた財源確保を検討していく。</t>
    <rPh sb="53" eb="58">
      <t>ケイヒカイシュウリツ</t>
    </rPh>
    <rPh sb="68" eb="71">
      <t>ゲスイドウ</t>
    </rPh>
    <rPh sb="71" eb="74">
      <t>シヨウリョウ</t>
    </rPh>
    <rPh sb="74" eb="76">
      <t>シュウニュウ</t>
    </rPh>
    <rPh sb="77" eb="79">
      <t>オスイ</t>
    </rPh>
    <rPh sb="79" eb="81">
      <t>ショリ</t>
    </rPh>
    <rPh sb="81" eb="82">
      <t>ヒ</t>
    </rPh>
    <rPh sb="83" eb="84">
      <t>マカナ</t>
    </rPh>
    <rPh sb="89" eb="91">
      <t>ジョウキョウ</t>
    </rPh>
    <rPh sb="122" eb="124">
      <t>ジョウキョウ</t>
    </rPh>
    <rPh sb="150" eb="152">
      <t>ジカイ</t>
    </rPh>
    <rPh sb="153" eb="155">
      <t>ケイエイ</t>
    </rPh>
    <rPh sb="155" eb="157">
      <t>センリャク</t>
    </rPh>
    <rPh sb="157" eb="159">
      <t>カイテイ</t>
    </rPh>
    <rPh sb="159" eb="160">
      <t>ジ</t>
    </rPh>
    <rPh sb="174" eb="177">
      <t>シヨウリョウ</t>
    </rPh>
    <rPh sb="179" eb="181">
      <t>ケントウキホンホウシンキサイジュウジツハカシツタカケイエイセンリャクカイテイケントウヒツヨウ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</si>
</sst>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0.02</c:v>
                </c:pt>
                <c:pt idx="4" formatCode="#,##0.00;&quot;△&quot;#,##0.00">
                  <c:v>0</c:v>
                </c:pt>
              </c:numCache>
            </c:numRef>
          </c:val>
          <c:extLst>
            <c:ext xmlns:c16="http://schemas.microsoft.com/office/drawing/2014/chart" uri="{C3380CC4-5D6E-409C-BE32-E72D297353CC}">
              <c16:uniqueId val="{00000000-A403-4228-8EED-271A88816E90}"/>
            </c:ext>
          </c:extLst>
        </c:ser>
        <c:dLbls>
          <c:showLegendKey val="0"/>
          <c:showVal val="0"/>
          <c:showCatName val="0"/>
          <c:showSerName val="0"/>
          <c:showPercent val="0"/>
          <c:showBubbleSize val="0"/>
        </c:dLbls>
        <c:gapWidth val="150"/>
        <c:axId val="228302896"/>
        <c:axId val="228303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0.09</c:v>
                </c:pt>
                <c:pt idx="4">
                  <c:v>0.17</c:v>
                </c:pt>
              </c:numCache>
            </c:numRef>
          </c:val>
          <c:smooth val="0"/>
          <c:extLst>
            <c:ext xmlns:c16="http://schemas.microsoft.com/office/drawing/2014/chart" uri="{C3380CC4-5D6E-409C-BE32-E72D297353CC}">
              <c16:uniqueId val="{00000001-A403-4228-8EED-271A88816E90}"/>
            </c:ext>
          </c:extLst>
        </c:ser>
        <c:dLbls>
          <c:showLegendKey val="0"/>
          <c:showVal val="0"/>
          <c:showCatName val="0"/>
          <c:showSerName val="0"/>
          <c:showPercent val="0"/>
          <c:showBubbleSize val="0"/>
        </c:dLbls>
        <c:marker val="1"/>
        <c:smooth val="0"/>
        <c:axId val="228302896"/>
        <c:axId val="228303288"/>
      </c:lineChart>
      <c:dateAx>
        <c:axId val="228302896"/>
        <c:scaling>
          <c:orientation val="minMax"/>
        </c:scaling>
        <c:delete val="1"/>
        <c:axPos val="b"/>
        <c:numFmt formatCode="&quot;H&quot;yy" sourceLinked="1"/>
        <c:majorTickMark val="none"/>
        <c:minorTickMark val="none"/>
        <c:tickLblPos val="none"/>
        <c:crossAx val="228303288"/>
        <c:crosses val="autoZero"/>
        <c:auto val="1"/>
        <c:lblOffset val="100"/>
        <c:baseTimeUnit val="years"/>
      </c:dateAx>
      <c:valAx>
        <c:axId val="228303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30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3E-4E34-A007-9F8D3F6413AE}"/>
            </c:ext>
          </c:extLst>
        </c:ser>
        <c:dLbls>
          <c:showLegendKey val="0"/>
          <c:showVal val="0"/>
          <c:showCatName val="0"/>
          <c:showSerName val="0"/>
          <c:showPercent val="0"/>
          <c:showBubbleSize val="0"/>
        </c:dLbls>
        <c:gapWidth val="150"/>
        <c:axId val="228629440"/>
        <c:axId val="228629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65.28</c:v>
                </c:pt>
                <c:pt idx="4">
                  <c:v>64.92</c:v>
                </c:pt>
              </c:numCache>
            </c:numRef>
          </c:val>
          <c:smooth val="0"/>
          <c:extLst>
            <c:ext xmlns:c16="http://schemas.microsoft.com/office/drawing/2014/chart" uri="{C3380CC4-5D6E-409C-BE32-E72D297353CC}">
              <c16:uniqueId val="{00000001-493E-4E34-A007-9F8D3F6413AE}"/>
            </c:ext>
          </c:extLst>
        </c:ser>
        <c:dLbls>
          <c:showLegendKey val="0"/>
          <c:showVal val="0"/>
          <c:showCatName val="0"/>
          <c:showSerName val="0"/>
          <c:showPercent val="0"/>
          <c:showBubbleSize val="0"/>
        </c:dLbls>
        <c:marker val="1"/>
        <c:smooth val="0"/>
        <c:axId val="228629440"/>
        <c:axId val="228629832"/>
      </c:lineChart>
      <c:dateAx>
        <c:axId val="228629440"/>
        <c:scaling>
          <c:orientation val="minMax"/>
        </c:scaling>
        <c:delete val="1"/>
        <c:axPos val="b"/>
        <c:numFmt formatCode="&quot;H&quot;yy" sourceLinked="1"/>
        <c:majorTickMark val="none"/>
        <c:minorTickMark val="none"/>
        <c:tickLblPos val="none"/>
        <c:crossAx val="228629832"/>
        <c:crosses val="autoZero"/>
        <c:auto val="1"/>
        <c:lblOffset val="100"/>
        <c:baseTimeUnit val="years"/>
      </c:dateAx>
      <c:valAx>
        <c:axId val="228629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62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97.18</c:v>
                </c:pt>
                <c:pt idx="4">
                  <c:v>97.39</c:v>
                </c:pt>
              </c:numCache>
            </c:numRef>
          </c:val>
          <c:extLst>
            <c:ext xmlns:c16="http://schemas.microsoft.com/office/drawing/2014/chart" uri="{C3380CC4-5D6E-409C-BE32-E72D297353CC}">
              <c16:uniqueId val="{00000000-268F-4457-8151-0879777D9208}"/>
            </c:ext>
          </c:extLst>
        </c:ser>
        <c:dLbls>
          <c:showLegendKey val="0"/>
          <c:showVal val="0"/>
          <c:showCatName val="0"/>
          <c:showSerName val="0"/>
          <c:showPercent val="0"/>
          <c:showBubbleSize val="0"/>
        </c:dLbls>
        <c:gapWidth val="150"/>
        <c:axId val="229040144"/>
        <c:axId val="229040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92.72</c:v>
                </c:pt>
                <c:pt idx="4">
                  <c:v>92.88</c:v>
                </c:pt>
              </c:numCache>
            </c:numRef>
          </c:val>
          <c:smooth val="0"/>
          <c:extLst>
            <c:ext xmlns:c16="http://schemas.microsoft.com/office/drawing/2014/chart" uri="{C3380CC4-5D6E-409C-BE32-E72D297353CC}">
              <c16:uniqueId val="{00000001-268F-4457-8151-0879777D9208}"/>
            </c:ext>
          </c:extLst>
        </c:ser>
        <c:dLbls>
          <c:showLegendKey val="0"/>
          <c:showVal val="0"/>
          <c:showCatName val="0"/>
          <c:showSerName val="0"/>
          <c:showPercent val="0"/>
          <c:showBubbleSize val="0"/>
        </c:dLbls>
        <c:marker val="1"/>
        <c:smooth val="0"/>
        <c:axId val="229040144"/>
        <c:axId val="229040536"/>
      </c:lineChart>
      <c:dateAx>
        <c:axId val="229040144"/>
        <c:scaling>
          <c:orientation val="minMax"/>
        </c:scaling>
        <c:delete val="1"/>
        <c:axPos val="b"/>
        <c:numFmt formatCode="&quot;H&quot;yy" sourceLinked="1"/>
        <c:majorTickMark val="none"/>
        <c:minorTickMark val="none"/>
        <c:tickLblPos val="none"/>
        <c:crossAx val="229040536"/>
        <c:crosses val="autoZero"/>
        <c:auto val="1"/>
        <c:lblOffset val="100"/>
        <c:baseTimeUnit val="years"/>
      </c:dateAx>
      <c:valAx>
        <c:axId val="229040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04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107.28</c:v>
                </c:pt>
                <c:pt idx="4">
                  <c:v>106.32</c:v>
                </c:pt>
              </c:numCache>
            </c:numRef>
          </c:val>
          <c:extLst>
            <c:ext xmlns:c16="http://schemas.microsoft.com/office/drawing/2014/chart" uri="{C3380CC4-5D6E-409C-BE32-E72D297353CC}">
              <c16:uniqueId val="{00000000-8135-4041-986B-2828AB6270CD}"/>
            </c:ext>
          </c:extLst>
        </c:ser>
        <c:dLbls>
          <c:showLegendKey val="0"/>
          <c:showVal val="0"/>
          <c:showCatName val="0"/>
          <c:showSerName val="0"/>
          <c:showPercent val="0"/>
          <c:showBubbleSize val="0"/>
        </c:dLbls>
        <c:gapWidth val="150"/>
        <c:axId val="228304464"/>
        <c:axId val="228304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107.85</c:v>
                </c:pt>
                <c:pt idx="4">
                  <c:v>108.04</c:v>
                </c:pt>
              </c:numCache>
            </c:numRef>
          </c:val>
          <c:smooth val="0"/>
          <c:extLst>
            <c:ext xmlns:c16="http://schemas.microsoft.com/office/drawing/2014/chart" uri="{C3380CC4-5D6E-409C-BE32-E72D297353CC}">
              <c16:uniqueId val="{00000001-8135-4041-986B-2828AB6270CD}"/>
            </c:ext>
          </c:extLst>
        </c:ser>
        <c:dLbls>
          <c:showLegendKey val="0"/>
          <c:showVal val="0"/>
          <c:showCatName val="0"/>
          <c:showSerName val="0"/>
          <c:showPercent val="0"/>
          <c:showBubbleSize val="0"/>
        </c:dLbls>
        <c:marker val="1"/>
        <c:smooth val="0"/>
        <c:axId val="228304464"/>
        <c:axId val="228304856"/>
      </c:lineChart>
      <c:dateAx>
        <c:axId val="228304464"/>
        <c:scaling>
          <c:orientation val="minMax"/>
        </c:scaling>
        <c:delete val="1"/>
        <c:axPos val="b"/>
        <c:numFmt formatCode="&quot;H&quot;yy" sourceLinked="1"/>
        <c:majorTickMark val="none"/>
        <c:minorTickMark val="none"/>
        <c:tickLblPos val="none"/>
        <c:crossAx val="228304856"/>
        <c:crosses val="autoZero"/>
        <c:auto val="1"/>
        <c:lblOffset val="100"/>
        <c:baseTimeUnit val="years"/>
      </c:dateAx>
      <c:valAx>
        <c:axId val="228304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30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4.47</c:v>
                </c:pt>
                <c:pt idx="4">
                  <c:v>8.82</c:v>
                </c:pt>
              </c:numCache>
            </c:numRef>
          </c:val>
          <c:extLst>
            <c:ext xmlns:c16="http://schemas.microsoft.com/office/drawing/2014/chart" uri="{C3380CC4-5D6E-409C-BE32-E72D297353CC}">
              <c16:uniqueId val="{00000000-C5E6-40F9-8174-30C5A747BFFD}"/>
            </c:ext>
          </c:extLst>
        </c:ser>
        <c:dLbls>
          <c:showLegendKey val="0"/>
          <c:showVal val="0"/>
          <c:showCatName val="0"/>
          <c:showSerName val="0"/>
          <c:showPercent val="0"/>
          <c:showBubbleSize val="0"/>
        </c:dLbls>
        <c:gapWidth val="150"/>
        <c:axId val="228306032"/>
        <c:axId val="228306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23.79</c:v>
                </c:pt>
                <c:pt idx="4">
                  <c:v>25.66</c:v>
                </c:pt>
              </c:numCache>
            </c:numRef>
          </c:val>
          <c:smooth val="0"/>
          <c:extLst>
            <c:ext xmlns:c16="http://schemas.microsoft.com/office/drawing/2014/chart" uri="{C3380CC4-5D6E-409C-BE32-E72D297353CC}">
              <c16:uniqueId val="{00000001-C5E6-40F9-8174-30C5A747BFFD}"/>
            </c:ext>
          </c:extLst>
        </c:ser>
        <c:dLbls>
          <c:showLegendKey val="0"/>
          <c:showVal val="0"/>
          <c:showCatName val="0"/>
          <c:showSerName val="0"/>
          <c:showPercent val="0"/>
          <c:showBubbleSize val="0"/>
        </c:dLbls>
        <c:marker val="1"/>
        <c:smooth val="0"/>
        <c:axId val="228306032"/>
        <c:axId val="228306424"/>
      </c:lineChart>
      <c:dateAx>
        <c:axId val="228306032"/>
        <c:scaling>
          <c:orientation val="minMax"/>
        </c:scaling>
        <c:delete val="1"/>
        <c:axPos val="b"/>
        <c:numFmt formatCode="&quot;H&quot;yy" sourceLinked="1"/>
        <c:majorTickMark val="none"/>
        <c:minorTickMark val="none"/>
        <c:tickLblPos val="none"/>
        <c:crossAx val="228306424"/>
        <c:crosses val="autoZero"/>
        <c:auto val="1"/>
        <c:lblOffset val="100"/>
        <c:baseTimeUnit val="years"/>
      </c:dateAx>
      <c:valAx>
        <c:axId val="228306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30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56D-4ADF-B1D2-599A7B2AF373}"/>
            </c:ext>
          </c:extLst>
        </c:ser>
        <c:dLbls>
          <c:showLegendKey val="0"/>
          <c:showVal val="0"/>
          <c:showCatName val="0"/>
          <c:showSerName val="0"/>
          <c:showPercent val="0"/>
          <c:showBubbleSize val="0"/>
        </c:dLbls>
        <c:gapWidth val="150"/>
        <c:axId val="228751720"/>
        <c:axId val="22875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1.22</c:v>
                </c:pt>
                <c:pt idx="4">
                  <c:v>1.61</c:v>
                </c:pt>
              </c:numCache>
            </c:numRef>
          </c:val>
          <c:smooth val="0"/>
          <c:extLst>
            <c:ext xmlns:c16="http://schemas.microsoft.com/office/drawing/2014/chart" uri="{C3380CC4-5D6E-409C-BE32-E72D297353CC}">
              <c16:uniqueId val="{00000001-456D-4ADF-B1D2-599A7B2AF373}"/>
            </c:ext>
          </c:extLst>
        </c:ser>
        <c:dLbls>
          <c:showLegendKey val="0"/>
          <c:showVal val="0"/>
          <c:showCatName val="0"/>
          <c:showSerName val="0"/>
          <c:showPercent val="0"/>
          <c:showBubbleSize val="0"/>
        </c:dLbls>
        <c:marker val="1"/>
        <c:smooth val="0"/>
        <c:axId val="228751720"/>
        <c:axId val="228752112"/>
      </c:lineChart>
      <c:dateAx>
        <c:axId val="228751720"/>
        <c:scaling>
          <c:orientation val="minMax"/>
        </c:scaling>
        <c:delete val="1"/>
        <c:axPos val="b"/>
        <c:numFmt formatCode="&quot;H&quot;yy" sourceLinked="1"/>
        <c:majorTickMark val="none"/>
        <c:minorTickMark val="none"/>
        <c:tickLblPos val="none"/>
        <c:crossAx val="228752112"/>
        <c:crosses val="autoZero"/>
        <c:auto val="1"/>
        <c:lblOffset val="100"/>
        <c:baseTimeUnit val="years"/>
      </c:dateAx>
      <c:valAx>
        <c:axId val="22875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751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594-4876-9314-3F7C475307B0}"/>
            </c:ext>
          </c:extLst>
        </c:ser>
        <c:dLbls>
          <c:showLegendKey val="0"/>
          <c:showVal val="0"/>
          <c:showCatName val="0"/>
          <c:showSerName val="0"/>
          <c:showPercent val="0"/>
          <c:showBubbleSize val="0"/>
        </c:dLbls>
        <c:gapWidth val="150"/>
        <c:axId val="228863040"/>
        <c:axId val="228863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4.72</c:v>
                </c:pt>
                <c:pt idx="4">
                  <c:v>4.49</c:v>
                </c:pt>
              </c:numCache>
            </c:numRef>
          </c:val>
          <c:smooth val="0"/>
          <c:extLst>
            <c:ext xmlns:c16="http://schemas.microsoft.com/office/drawing/2014/chart" uri="{C3380CC4-5D6E-409C-BE32-E72D297353CC}">
              <c16:uniqueId val="{00000001-7594-4876-9314-3F7C475307B0}"/>
            </c:ext>
          </c:extLst>
        </c:ser>
        <c:dLbls>
          <c:showLegendKey val="0"/>
          <c:showVal val="0"/>
          <c:showCatName val="0"/>
          <c:showSerName val="0"/>
          <c:showPercent val="0"/>
          <c:showBubbleSize val="0"/>
        </c:dLbls>
        <c:marker val="1"/>
        <c:smooth val="0"/>
        <c:axId val="228863040"/>
        <c:axId val="228863432"/>
      </c:lineChart>
      <c:dateAx>
        <c:axId val="228863040"/>
        <c:scaling>
          <c:orientation val="minMax"/>
        </c:scaling>
        <c:delete val="1"/>
        <c:axPos val="b"/>
        <c:numFmt formatCode="&quot;H&quot;yy" sourceLinked="1"/>
        <c:majorTickMark val="none"/>
        <c:minorTickMark val="none"/>
        <c:tickLblPos val="none"/>
        <c:crossAx val="228863432"/>
        <c:crosses val="autoZero"/>
        <c:auto val="1"/>
        <c:lblOffset val="100"/>
        <c:baseTimeUnit val="years"/>
      </c:dateAx>
      <c:valAx>
        <c:axId val="228863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86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81.569999999999993</c:v>
                </c:pt>
                <c:pt idx="4">
                  <c:v>115.68</c:v>
                </c:pt>
              </c:numCache>
            </c:numRef>
          </c:val>
          <c:extLst>
            <c:ext xmlns:c16="http://schemas.microsoft.com/office/drawing/2014/chart" uri="{C3380CC4-5D6E-409C-BE32-E72D297353CC}">
              <c16:uniqueId val="{00000000-E958-4891-9D35-AC58FDC1737B}"/>
            </c:ext>
          </c:extLst>
        </c:ser>
        <c:dLbls>
          <c:showLegendKey val="0"/>
          <c:showVal val="0"/>
          <c:showCatName val="0"/>
          <c:showSerName val="0"/>
          <c:showPercent val="0"/>
          <c:showBubbleSize val="0"/>
        </c:dLbls>
        <c:gapWidth val="150"/>
        <c:axId val="228754464"/>
        <c:axId val="228754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67.930000000000007</c:v>
                </c:pt>
                <c:pt idx="4">
                  <c:v>68.53</c:v>
                </c:pt>
              </c:numCache>
            </c:numRef>
          </c:val>
          <c:smooth val="0"/>
          <c:extLst>
            <c:ext xmlns:c16="http://schemas.microsoft.com/office/drawing/2014/chart" uri="{C3380CC4-5D6E-409C-BE32-E72D297353CC}">
              <c16:uniqueId val="{00000001-E958-4891-9D35-AC58FDC1737B}"/>
            </c:ext>
          </c:extLst>
        </c:ser>
        <c:dLbls>
          <c:showLegendKey val="0"/>
          <c:showVal val="0"/>
          <c:showCatName val="0"/>
          <c:showSerName val="0"/>
          <c:showPercent val="0"/>
          <c:showBubbleSize val="0"/>
        </c:dLbls>
        <c:marker val="1"/>
        <c:smooth val="0"/>
        <c:axId val="228754464"/>
        <c:axId val="228754072"/>
      </c:lineChart>
      <c:dateAx>
        <c:axId val="228754464"/>
        <c:scaling>
          <c:orientation val="minMax"/>
        </c:scaling>
        <c:delete val="1"/>
        <c:axPos val="b"/>
        <c:numFmt formatCode="&quot;H&quot;yy" sourceLinked="1"/>
        <c:majorTickMark val="none"/>
        <c:minorTickMark val="none"/>
        <c:tickLblPos val="none"/>
        <c:crossAx val="228754072"/>
        <c:crosses val="autoZero"/>
        <c:auto val="1"/>
        <c:lblOffset val="100"/>
        <c:baseTimeUnit val="years"/>
      </c:dateAx>
      <c:valAx>
        <c:axId val="228754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75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282.41000000000003</c:v>
                </c:pt>
                <c:pt idx="4">
                  <c:v>382.8</c:v>
                </c:pt>
              </c:numCache>
            </c:numRef>
          </c:val>
          <c:extLst>
            <c:ext xmlns:c16="http://schemas.microsoft.com/office/drawing/2014/chart" uri="{C3380CC4-5D6E-409C-BE32-E72D297353CC}">
              <c16:uniqueId val="{00000000-CB76-4108-8A08-BCBDDA9C5948}"/>
            </c:ext>
          </c:extLst>
        </c:ser>
        <c:dLbls>
          <c:showLegendKey val="0"/>
          <c:showVal val="0"/>
          <c:showCatName val="0"/>
          <c:showSerName val="0"/>
          <c:showPercent val="0"/>
          <c:showBubbleSize val="0"/>
        </c:dLbls>
        <c:gapWidth val="150"/>
        <c:axId val="228864608"/>
        <c:axId val="228865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857.88</c:v>
                </c:pt>
                <c:pt idx="4">
                  <c:v>825.1</c:v>
                </c:pt>
              </c:numCache>
            </c:numRef>
          </c:val>
          <c:smooth val="0"/>
          <c:extLst>
            <c:ext xmlns:c16="http://schemas.microsoft.com/office/drawing/2014/chart" uri="{C3380CC4-5D6E-409C-BE32-E72D297353CC}">
              <c16:uniqueId val="{00000001-CB76-4108-8A08-BCBDDA9C5948}"/>
            </c:ext>
          </c:extLst>
        </c:ser>
        <c:dLbls>
          <c:showLegendKey val="0"/>
          <c:showVal val="0"/>
          <c:showCatName val="0"/>
          <c:showSerName val="0"/>
          <c:showPercent val="0"/>
          <c:showBubbleSize val="0"/>
        </c:dLbls>
        <c:marker val="1"/>
        <c:smooth val="0"/>
        <c:axId val="228864608"/>
        <c:axId val="228865000"/>
      </c:lineChart>
      <c:dateAx>
        <c:axId val="228864608"/>
        <c:scaling>
          <c:orientation val="minMax"/>
        </c:scaling>
        <c:delete val="1"/>
        <c:axPos val="b"/>
        <c:numFmt formatCode="&quot;H&quot;yy" sourceLinked="1"/>
        <c:majorTickMark val="none"/>
        <c:minorTickMark val="none"/>
        <c:tickLblPos val="none"/>
        <c:crossAx val="228865000"/>
        <c:crosses val="autoZero"/>
        <c:auto val="1"/>
        <c:lblOffset val="100"/>
        <c:baseTimeUnit val="years"/>
      </c:dateAx>
      <c:valAx>
        <c:axId val="228865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86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119.85</c:v>
                </c:pt>
                <c:pt idx="4">
                  <c:v>93.38</c:v>
                </c:pt>
              </c:numCache>
            </c:numRef>
          </c:val>
          <c:extLst>
            <c:ext xmlns:c16="http://schemas.microsoft.com/office/drawing/2014/chart" uri="{C3380CC4-5D6E-409C-BE32-E72D297353CC}">
              <c16:uniqueId val="{00000000-C58A-4C50-AA4E-3ACC300F1406}"/>
            </c:ext>
          </c:extLst>
        </c:ser>
        <c:dLbls>
          <c:showLegendKey val="0"/>
          <c:showVal val="0"/>
          <c:showCatName val="0"/>
          <c:showSerName val="0"/>
          <c:showPercent val="0"/>
          <c:showBubbleSize val="0"/>
        </c:dLbls>
        <c:gapWidth val="150"/>
        <c:axId val="228866176"/>
        <c:axId val="228866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94.97</c:v>
                </c:pt>
                <c:pt idx="4">
                  <c:v>97.07</c:v>
                </c:pt>
              </c:numCache>
            </c:numRef>
          </c:val>
          <c:smooth val="0"/>
          <c:extLst>
            <c:ext xmlns:c16="http://schemas.microsoft.com/office/drawing/2014/chart" uri="{C3380CC4-5D6E-409C-BE32-E72D297353CC}">
              <c16:uniqueId val="{00000001-C58A-4C50-AA4E-3ACC300F1406}"/>
            </c:ext>
          </c:extLst>
        </c:ser>
        <c:dLbls>
          <c:showLegendKey val="0"/>
          <c:showVal val="0"/>
          <c:showCatName val="0"/>
          <c:showSerName val="0"/>
          <c:showPercent val="0"/>
          <c:showBubbleSize val="0"/>
        </c:dLbls>
        <c:marker val="1"/>
        <c:smooth val="0"/>
        <c:axId val="228866176"/>
        <c:axId val="228866568"/>
      </c:lineChart>
      <c:dateAx>
        <c:axId val="228866176"/>
        <c:scaling>
          <c:orientation val="minMax"/>
        </c:scaling>
        <c:delete val="1"/>
        <c:axPos val="b"/>
        <c:numFmt formatCode="&quot;H&quot;yy" sourceLinked="1"/>
        <c:majorTickMark val="none"/>
        <c:minorTickMark val="none"/>
        <c:tickLblPos val="none"/>
        <c:crossAx val="228866568"/>
        <c:crosses val="autoZero"/>
        <c:auto val="1"/>
        <c:lblOffset val="100"/>
        <c:baseTimeUnit val="years"/>
      </c:dateAx>
      <c:valAx>
        <c:axId val="228866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86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92.93</c:v>
                </c:pt>
                <c:pt idx="4">
                  <c:v>122.57</c:v>
                </c:pt>
              </c:numCache>
            </c:numRef>
          </c:val>
          <c:extLst>
            <c:ext xmlns:c16="http://schemas.microsoft.com/office/drawing/2014/chart" uri="{C3380CC4-5D6E-409C-BE32-E72D297353CC}">
              <c16:uniqueId val="{00000000-CF3E-4DF6-B047-A9EBB7D75B84}"/>
            </c:ext>
          </c:extLst>
        </c:ser>
        <c:dLbls>
          <c:showLegendKey val="0"/>
          <c:showVal val="0"/>
          <c:showCatName val="0"/>
          <c:showSerName val="0"/>
          <c:showPercent val="0"/>
          <c:showBubbleSize val="0"/>
        </c:dLbls>
        <c:gapWidth val="150"/>
        <c:axId val="228627872"/>
        <c:axId val="228628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159.49</c:v>
                </c:pt>
                <c:pt idx="4">
                  <c:v>157.81</c:v>
                </c:pt>
              </c:numCache>
            </c:numRef>
          </c:val>
          <c:smooth val="0"/>
          <c:extLst>
            <c:ext xmlns:c16="http://schemas.microsoft.com/office/drawing/2014/chart" uri="{C3380CC4-5D6E-409C-BE32-E72D297353CC}">
              <c16:uniqueId val="{00000001-CF3E-4DF6-B047-A9EBB7D75B84}"/>
            </c:ext>
          </c:extLst>
        </c:ser>
        <c:dLbls>
          <c:showLegendKey val="0"/>
          <c:showVal val="0"/>
          <c:showCatName val="0"/>
          <c:showSerName val="0"/>
          <c:showPercent val="0"/>
          <c:showBubbleSize val="0"/>
        </c:dLbls>
        <c:marker val="1"/>
        <c:smooth val="0"/>
        <c:axId val="228627872"/>
        <c:axId val="228628264"/>
      </c:lineChart>
      <c:dateAx>
        <c:axId val="228627872"/>
        <c:scaling>
          <c:orientation val="minMax"/>
        </c:scaling>
        <c:delete val="1"/>
        <c:axPos val="b"/>
        <c:numFmt formatCode="&quot;H&quot;yy" sourceLinked="1"/>
        <c:majorTickMark val="none"/>
        <c:minorTickMark val="none"/>
        <c:tickLblPos val="none"/>
        <c:crossAx val="228628264"/>
        <c:crosses val="autoZero"/>
        <c:auto val="1"/>
        <c:lblOffset val="100"/>
        <c:baseTimeUnit val="years"/>
      </c:dateAx>
      <c:valAx>
        <c:axId val="228628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62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4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
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
データ!H6</f>
        <v>
東京都　瑞穂町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
1</v>
      </c>
      <c r="C7" s="31"/>
      <c r="D7" s="31"/>
      <c r="E7" s="31"/>
      <c r="F7" s="31"/>
      <c r="G7" s="31"/>
      <c r="H7" s="31"/>
      <c r="I7" s="31" t="s">
        <v>
2</v>
      </c>
      <c r="J7" s="31"/>
      <c r="K7" s="31"/>
      <c r="L7" s="31"/>
      <c r="M7" s="31"/>
      <c r="N7" s="31"/>
      <c r="O7" s="31"/>
      <c r="P7" s="31" t="s">
        <v>
3</v>
      </c>
      <c r="Q7" s="31"/>
      <c r="R7" s="31"/>
      <c r="S7" s="31"/>
      <c r="T7" s="31"/>
      <c r="U7" s="31"/>
      <c r="V7" s="31"/>
      <c r="W7" s="31" t="s">
        <v>
4</v>
      </c>
      <c r="X7" s="31"/>
      <c r="Y7" s="31"/>
      <c r="Z7" s="31"/>
      <c r="AA7" s="31"/>
      <c r="AB7" s="31"/>
      <c r="AC7" s="31"/>
      <c r="AD7" s="31" t="s">
        <v>
5</v>
      </c>
      <c r="AE7" s="31"/>
      <c r="AF7" s="31"/>
      <c r="AG7" s="31"/>
      <c r="AH7" s="31"/>
      <c r="AI7" s="31"/>
      <c r="AJ7" s="31"/>
      <c r="AK7" s="3"/>
      <c r="AL7" s="31" t="s">
        <v>
6</v>
      </c>
      <c r="AM7" s="31"/>
      <c r="AN7" s="31"/>
      <c r="AO7" s="31"/>
      <c r="AP7" s="31"/>
      <c r="AQ7" s="31"/>
      <c r="AR7" s="31"/>
      <c r="AS7" s="31"/>
      <c r="AT7" s="31" t="s">
        <v>
7</v>
      </c>
      <c r="AU7" s="31"/>
      <c r="AV7" s="31"/>
      <c r="AW7" s="31"/>
      <c r="AX7" s="31"/>
      <c r="AY7" s="31"/>
      <c r="AZ7" s="31"/>
      <c r="BA7" s="31"/>
      <c r="BB7" s="31" t="s">
        <v>
8</v>
      </c>
      <c r="BC7" s="31"/>
      <c r="BD7" s="31"/>
      <c r="BE7" s="31"/>
      <c r="BF7" s="31"/>
      <c r="BG7" s="31"/>
      <c r="BH7" s="31"/>
      <c r="BI7" s="31"/>
      <c r="BJ7" s="3"/>
      <c r="BK7" s="3"/>
      <c r="BL7" s="32" t="s">
        <v>
9</v>
      </c>
      <c r="BM7" s="33"/>
      <c r="BN7" s="33"/>
      <c r="BO7" s="33"/>
      <c r="BP7" s="33"/>
      <c r="BQ7" s="33"/>
      <c r="BR7" s="33"/>
      <c r="BS7" s="33"/>
      <c r="BT7" s="33"/>
      <c r="BU7" s="33"/>
      <c r="BV7" s="33"/>
      <c r="BW7" s="33"/>
      <c r="BX7" s="33"/>
      <c r="BY7" s="34"/>
    </row>
    <row r="8" spans="1:78" ht="18.75" customHeight="1" x14ac:dyDescent="0.15">
      <c r="A8" s="2"/>
      <c r="B8" s="40" t="str">
        <f>
データ!I6</f>
        <v>
法適用</v>
      </c>
      <c r="C8" s="40"/>
      <c r="D8" s="40"/>
      <c r="E8" s="40"/>
      <c r="F8" s="40"/>
      <c r="G8" s="40"/>
      <c r="H8" s="40"/>
      <c r="I8" s="40" t="str">
        <f>
データ!J6</f>
        <v>
下水道事業</v>
      </c>
      <c r="J8" s="40"/>
      <c r="K8" s="40"/>
      <c r="L8" s="40"/>
      <c r="M8" s="40"/>
      <c r="N8" s="40"/>
      <c r="O8" s="40"/>
      <c r="P8" s="40" t="str">
        <f>
データ!K6</f>
        <v>
公共下水道</v>
      </c>
      <c r="Q8" s="40"/>
      <c r="R8" s="40"/>
      <c r="S8" s="40"/>
      <c r="T8" s="40"/>
      <c r="U8" s="40"/>
      <c r="V8" s="40"/>
      <c r="W8" s="40" t="str">
        <f>
データ!L6</f>
        <v>
Bd1</v>
      </c>
      <c r="X8" s="40"/>
      <c r="Y8" s="40"/>
      <c r="Z8" s="40"/>
      <c r="AA8" s="40"/>
      <c r="AB8" s="40"/>
      <c r="AC8" s="40"/>
      <c r="AD8" s="41" t="str">
        <f>
データ!$M$6</f>
        <v>
非設置</v>
      </c>
      <c r="AE8" s="41"/>
      <c r="AF8" s="41"/>
      <c r="AG8" s="41"/>
      <c r="AH8" s="41"/>
      <c r="AI8" s="41"/>
      <c r="AJ8" s="41"/>
      <c r="AK8" s="3"/>
      <c r="AL8" s="42">
        <f>
データ!S6</f>
        <v>
32328</v>
      </c>
      <c r="AM8" s="42"/>
      <c r="AN8" s="42"/>
      <c r="AO8" s="42"/>
      <c r="AP8" s="42"/>
      <c r="AQ8" s="42"/>
      <c r="AR8" s="42"/>
      <c r="AS8" s="42"/>
      <c r="AT8" s="35">
        <f>
データ!T6</f>
        <v>
16.850000000000001</v>
      </c>
      <c r="AU8" s="35"/>
      <c r="AV8" s="35"/>
      <c r="AW8" s="35"/>
      <c r="AX8" s="35"/>
      <c r="AY8" s="35"/>
      <c r="AZ8" s="35"/>
      <c r="BA8" s="35"/>
      <c r="BB8" s="35">
        <f>
データ!U6</f>
        <v>
1918.58</v>
      </c>
      <c r="BC8" s="35"/>
      <c r="BD8" s="35"/>
      <c r="BE8" s="35"/>
      <c r="BF8" s="35"/>
      <c r="BG8" s="35"/>
      <c r="BH8" s="35"/>
      <c r="BI8" s="35"/>
      <c r="BJ8" s="3"/>
      <c r="BK8" s="3"/>
      <c r="BL8" s="36" t="s">
        <v>
10</v>
      </c>
      <c r="BM8" s="37"/>
      <c r="BN8" s="38" t="s">
        <v>
11</v>
      </c>
      <c r="BO8" s="38"/>
      <c r="BP8" s="38"/>
      <c r="BQ8" s="38"/>
      <c r="BR8" s="38"/>
      <c r="BS8" s="38"/>
      <c r="BT8" s="38"/>
      <c r="BU8" s="38"/>
      <c r="BV8" s="38"/>
      <c r="BW8" s="38"/>
      <c r="BX8" s="38"/>
      <c r="BY8" s="39"/>
    </row>
    <row r="9" spans="1:78" ht="18.75" customHeight="1" x14ac:dyDescent="0.15">
      <c r="A9" s="2"/>
      <c r="B9" s="31" t="s">
        <v>
12</v>
      </c>
      <c r="C9" s="31"/>
      <c r="D9" s="31"/>
      <c r="E9" s="31"/>
      <c r="F9" s="31"/>
      <c r="G9" s="31"/>
      <c r="H9" s="31"/>
      <c r="I9" s="31" t="s">
        <v>
13</v>
      </c>
      <c r="J9" s="31"/>
      <c r="K9" s="31"/>
      <c r="L9" s="31"/>
      <c r="M9" s="31"/>
      <c r="N9" s="31"/>
      <c r="O9" s="31"/>
      <c r="P9" s="31" t="s">
        <v>
14</v>
      </c>
      <c r="Q9" s="31"/>
      <c r="R9" s="31"/>
      <c r="S9" s="31"/>
      <c r="T9" s="31"/>
      <c r="U9" s="31"/>
      <c r="V9" s="31"/>
      <c r="W9" s="31" t="s">
        <v>
15</v>
      </c>
      <c r="X9" s="31"/>
      <c r="Y9" s="31"/>
      <c r="Z9" s="31"/>
      <c r="AA9" s="31"/>
      <c r="AB9" s="31"/>
      <c r="AC9" s="31"/>
      <c r="AD9" s="31" t="s">
        <v>
16</v>
      </c>
      <c r="AE9" s="31"/>
      <c r="AF9" s="31"/>
      <c r="AG9" s="31"/>
      <c r="AH9" s="31"/>
      <c r="AI9" s="31"/>
      <c r="AJ9" s="31"/>
      <c r="AK9" s="3"/>
      <c r="AL9" s="31" t="s">
        <v>
17</v>
      </c>
      <c r="AM9" s="31"/>
      <c r="AN9" s="31"/>
      <c r="AO9" s="31"/>
      <c r="AP9" s="31"/>
      <c r="AQ9" s="31"/>
      <c r="AR9" s="31"/>
      <c r="AS9" s="31"/>
      <c r="AT9" s="31" t="s">
        <v>
18</v>
      </c>
      <c r="AU9" s="31"/>
      <c r="AV9" s="31"/>
      <c r="AW9" s="31"/>
      <c r="AX9" s="31"/>
      <c r="AY9" s="31"/>
      <c r="AZ9" s="31"/>
      <c r="BA9" s="31"/>
      <c r="BB9" s="31" t="s">
        <v>
19</v>
      </c>
      <c r="BC9" s="31"/>
      <c r="BD9" s="31"/>
      <c r="BE9" s="31"/>
      <c r="BF9" s="31"/>
      <c r="BG9" s="31"/>
      <c r="BH9" s="31"/>
      <c r="BI9" s="31"/>
      <c r="BJ9" s="3"/>
      <c r="BK9" s="3"/>
      <c r="BL9" s="43" t="s">
        <v>
20</v>
      </c>
      <c r="BM9" s="44"/>
      <c r="BN9" s="51" t="s">
        <v>
21</v>
      </c>
      <c r="BO9" s="51"/>
      <c r="BP9" s="51"/>
      <c r="BQ9" s="51"/>
      <c r="BR9" s="51"/>
      <c r="BS9" s="51"/>
      <c r="BT9" s="51"/>
      <c r="BU9" s="51"/>
      <c r="BV9" s="51"/>
      <c r="BW9" s="51"/>
      <c r="BX9" s="51"/>
      <c r="BY9" s="52"/>
    </row>
    <row r="10" spans="1:78" ht="18.75" customHeight="1" x14ac:dyDescent="0.15">
      <c r="A10" s="2"/>
      <c r="B10" s="35" t="str">
        <f>
データ!N6</f>
        <v>
-</v>
      </c>
      <c r="C10" s="35"/>
      <c r="D10" s="35"/>
      <c r="E10" s="35"/>
      <c r="F10" s="35"/>
      <c r="G10" s="35"/>
      <c r="H10" s="35"/>
      <c r="I10" s="35">
        <f>
データ!O6</f>
        <v>
82.66</v>
      </c>
      <c r="J10" s="35"/>
      <c r="K10" s="35"/>
      <c r="L10" s="35"/>
      <c r="M10" s="35"/>
      <c r="N10" s="35"/>
      <c r="O10" s="35"/>
      <c r="P10" s="35">
        <f>
データ!P6</f>
        <v>
98.18</v>
      </c>
      <c r="Q10" s="35"/>
      <c r="R10" s="35"/>
      <c r="S10" s="35"/>
      <c r="T10" s="35"/>
      <c r="U10" s="35"/>
      <c r="V10" s="35"/>
      <c r="W10" s="35">
        <f>
データ!Q6</f>
        <v>
86.93</v>
      </c>
      <c r="X10" s="35"/>
      <c r="Y10" s="35"/>
      <c r="Z10" s="35"/>
      <c r="AA10" s="35"/>
      <c r="AB10" s="35"/>
      <c r="AC10" s="35"/>
      <c r="AD10" s="42">
        <f>
データ!R6</f>
        <v>
1600</v>
      </c>
      <c r="AE10" s="42"/>
      <c r="AF10" s="42"/>
      <c r="AG10" s="42"/>
      <c r="AH10" s="42"/>
      <c r="AI10" s="42"/>
      <c r="AJ10" s="42"/>
      <c r="AK10" s="2"/>
      <c r="AL10" s="42">
        <f>
データ!V6</f>
        <v>
31704</v>
      </c>
      <c r="AM10" s="42"/>
      <c r="AN10" s="42"/>
      <c r="AO10" s="42"/>
      <c r="AP10" s="42"/>
      <c r="AQ10" s="42"/>
      <c r="AR10" s="42"/>
      <c r="AS10" s="42"/>
      <c r="AT10" s="35">
        <f>
データ!W6</f>
        <v>
8.2200000000000006</v>
      </c>
      <c r="AU10" s="35"/>
      <c r="AV10" s="35"/>
      <c r="AW10" s="35"/>
      <c r="AX10" s="35"/>
      <c r="AY10" s="35"/>
      <c r="AZ10" s="35"/>
      <c r="BA10" s="35"/>
      <c r="BB10" s="35">
        <f>
データ!X6</f>
        <v>
3856.93</v>
      </c>
      <c r="BC10" s="35"/>
      <c r="BD10" s="35"/>
      <c r="BE10" s="35"/>
      <c r="BF10" s="35"/>
      <c r="BG10" s="35"/>
      <c r="BH10" s="35"/>
      <c r="BI10" s="35"/>
      <c r="BJ10" s="2"/>
      <c r="BK10" s="2"/>
      <c r="BL10" s="67" t="s">
        <v>
22</v>
      </c>
      <c r="BM10" s="68"/>
      <c r="BN10" s="69" t="s">
        <v>
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
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
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
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
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
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
114</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
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
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
116</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
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
31</v>
      </c>
      <c r="C84" s="12"/>
      <c r="D84" s="12"/>
      <c r="E84" s="12" t="s">
        <v>
32</v>
      </c>
      <c r="F84" s="12" t="s">
        <v>
33</v>
      </c>
      <c r="G84" s="12" t="s">
        <v>
34</v>
      </c>
      <c r="H84" s="12" t="s">
        <v>
35</v>
      </c>
      <c r="I84" s="12" t="s">
        <v>
36</v>
      </c>
      <c r="J84" s="12" t="s">
        <v>
37</v>
      </c>
      <c r="K84" s="12" t="s">
        <v>
38</v>
      </c>
      <c r="L84" s="12" t="s">
        <v>
39</v>
      </c>
      <c r="M84" s="12" t="s">
        <v>
40</v>
      </c>
      <c r="N84" s="12" t="s">
        <v>
41</v>
      </c>
      <c r="O84" s="12" t="s">
        <v>
42</v>
      </c>
    </row>
    <row r="85" spans="1:78" hidden="1" x14ac:dyDescent="0.15">
      <c r="B85" s="12"/>
      <c r="C85" s="12"/>
      <c r="D85" s="12"/>
      <c r="E85" s="12" t="str">
        <f>
データ!AI6</f>
        <v>
【107.02】</v>
      </c>
      <c r="F85" s="12" t="str">
        <f>
データ!AT6</f>
        <v>
【3.09】</v>
      </c>
      <c r="G85" s="12" t="str">
        <f>
データ!BE6</f>
        <v>
【71.39】</v>
      </c>
      <c r="H85" s="12" t="str">
        <f>
データ!BP6</f>
        <v>
【669.12】</v>
      </c>
      <c r="I85" s="12" t="str">
        <f>
データ!CA6</f>
        <v>
【99.73】</v>
      </c>
      <c r="J85" s="12" t="str">
        <f>
データ!CL6</f>
        <v>
【134.98】</v>
      </c>
      <c r="K85" s="12" t="str">
        <f>
データ!CW6</f>
        <v>
【59.99】</v>
      </c>
      <c r="L85" s="12" t="str">
        <f>
データ!DH6</f>
        <v>
【95.72】</v>
      </c>
      <c r="M85" s="12" t="str">
        <f>
データ!DS6</f>
        <v>
【38.17】</v>
      </c>
      <c r="N85" s="12" t="str">
        <f>
データ!ED6</f>
        <v>
【6.54】</v>
      </c>
      <c r="O85" s="12" t="str">
        <f>
データ!EO6</f>
        <v>
【0.24】</v>
      </c>
    </row>
  </sheetData>
  <sheetProtection algorithmName="SHA-512" hashValue="Vr8jPYfktooPrl35OS3S9CNgSLKlRDabkFMc4GV5bdAstsw9BgR0WSLsAjMw0aGnrOx0X/ea5VbypaauZTx1Fw==" saltValue="ZFFhNreieZlcKokGRE9q4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
43</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8" x14ac:dyDescent="0.15">
      <c r="A2" s="14" t="s">
        <v>
44</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8" x14ac:dyDescent="0.15">
      <c r="A3" s="14" t="s">
        <v>
45</v>
      </c>
      <c r="B3" s="15" t="s">
        <v>
46</v>
      </c>
      <c r="C3" s="15" t="s">
        <v>
47</v>
      </c>
      <c r="D3" s="15" t="s">
        <v>
48</v>
      </c>
      <c r="E3" s="15" t="s">
        <v>
49</v>
      </c>
      <c r="F3" s="15" t="s">
        <v>
50</v>
      </c>
      <c r="G3" s="15" t="s">
        <v>
51</v>
      </c>
      <c r="H3" s="73" t="s">
        <v>
52</v>
      </c>
      <c r="I3" s="74"/>
      <c r="J3" s="74"/>
      <c r="K3" s="74"/>
      <c r="L3" s="74"/>
      <c r="M3" s="74"/>
      <c r="N3" s="74"/>
      <c r="O3" s="74"/>
      <c r="P3" s="74"/>
      <c r="Q3" s="74"/>
      <c r="R3" s="74"/>
      <c r="S3" s="74"/>
      <c r="T3" s="74"/>
      <c r="U3" s="74"/>
      <c r="V3" s="74"/>
      <c r="W3" s="74"/>
      <c r="X3" s="75"/>
      <c r="Y3" s="79" t="s">
        <v>
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
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
55</v>
      </c>
      <c r="B4" s="16"/>
      <c r="C4" s="16"/>
      <c r="D4" s="16"/>
      <c r="E4" s="16"/>
      <c r="F4" s="16"/>
      <c r="G4" s="16"/>
      <c r="H4" s="76"/>
      <c r="I4" s="77"/>
      <c r="J4" s="77"/>
      <c r="K4" s="77"/>
      <c r="L4" s="77"/>
      <c r="M4" s="77"/>
      <c r="N4" s="77"/>
      <c r="O4" s="77"/>
      <c r="P4" s="77"/>
      <c r="Q4" s="77"/>
      <c r="R4" s="77"/>
      <c r="S4" s="77"/>
      <c r="T4" s="77"/>
      <c r="U4" s="77"/>
      <c r="V4" s="77"/>
      <c r="W4" s="77"/>
      <c r="X4" s="78"/>
      <c r="Y4" s="72" t="s">
        <v>
56</v>
      </c>
      <c r="Z4" s="72"/>
      <c r="AA4" s="72"/>
      <c r="AB4" s="72"/>
      <c r="AC4" s="72"/>
      <c r="AD4" s="72"/>
      <c r="AE4" s="72"/>
      <c r="AF4" s="72"/>
      <c r="AG4" s="72"/>
      <c r="AH4" s="72"/>
      <c r="AI4" s="72"/>
      <c r="AJ4" s="72" t="s">
        <v>
57</v>
      </c>
      <c r="AK4" s="72"/>
      <c r="AL4" s="72"/>
      <c r="AM4" s="72"/>
      <c r="AN4" s="72"/>
      <c r="AO4" s="72"/>
      <c r="AP4" s="72"/>
      <c r="AQ4" s="72"/>
      <c r="AR4" s="72"/>
      <c r="AS4" s="72"/>
      <c r="AT4" s="72"/>
      <c r="AU4" s="72" t="s">
        <v>
58</v>
      </c>
      <c r="AV4" s="72"/>
      <c r="AW4" s="72"/>
      <c r="AX4" s="72"/>
      <c r="AY4" s="72"/>
      <c r="AZ4" s="72"/>
      <c r="BA4" s="72"/>
      <c r="BB4" s="72"/>
      <c r="BC4" s="72"/>
      <c r="BD4" s="72"/>
      <c r="BE4" s="72"/>
      <c r="BF4" s="72" t="s">
        <v>
59</v>
      </c>
      <c r="BG4" s="72"/>
      <c r="BH4" s="72"/>
      <c r="BI4" s="72"/>
      <c r="BJ4" s="72"/>
      <c r="BK4" s="72"/>
      <c r="BL4" s="72"/>
      <c r="BM4" s="72"/>
      <c r="BN4" s="72"/>
      <c r="BO4" s="72"/>
      <c r="BP4" s="72"/>
      <c r="BQ4" s="72" t="s">
        <v>
60</v>
      </c>
      <c r="BR4" s="72"/>
      <c r="BS4" s="72"/>
      <c r="BT4" s="72"/>
      <c r="BU4" s="72"/>
      <c r="BV4" s="72"/>
      <c r="BW4" s="72"/>
      <c r="BX4" s="72"/>
      <c r="BY4" s="72"/>
      <c r="BZ4" s="72"/>
      <c r="CA4" s="72"/>
      <c r="CB4" s="72" t="s">
        <v>
61</v>
      </c>
      <c r="CC4" s="72"/>
      <c r="CD4" s="72"/>
      <c r="CE4" s="72"/>
      <c r="CF4" s="72"/>
      <c r="CG4" s="72"/>
      <c r="CH4" s="72"/>
      <c r="CI4" s="72"/>
      <c r="CJ4" s="72"/>
      <c r="CK4" s="72"/>
      <c r="CL4" s="72"/>
      <c r="CM4" s="72" t="s">
        <v>
62</v>
      </c>
      <c r="CN4" s="72"/>
      <c r="CO4" s="72"/>
      <c r="CP4" s="72"/>
      <c r="CQ4" s="72"/>
      <c r="CR4" s="72"/>
      <c r="CS4" s="72"/>
      <c r="CT4" s="72"/>
      <c r="CU4" s="72"/>
      <c r="CV4" s="72"/>
      <c r="CW4" s="72"/>
      <c r="CX4" s="72" t="s">
        <v>
63</v>
      </c>
      <c r="CY4" s="72"/>
      <c r="CZ4" s="72"/>
      <c r="DA4" s="72"/>
      <c r="DB4" s="72"/>
      <c r="DC4" s="72"/>
      <c r="DD4" s="72"/>
      <c r="DE4" s="72"/>
      <c r="DF4" s="72"/>
      <c r="DG4" s="72"/>
      <c r="DH4" s="72"/>
      <c r="DI4" s="72" t="s">
        <v>
64</v>
      </c>
      <c r="DJ4" s="72"/>
      <c r="DK4" s="72"/>
      <c r="DL4" s="72"/>
      <c r="DM4" s="72"/>
      <c r="DN4" s="72"/>
      <c r="DO4" s="72"/>
      <c r="DP4" s="72"/>
      <c r="DQ4" s="72"/>
      <c r="DR4" s="72"/>
      <c r="DS4" s="72"/>
      <c r="DT4" s="72" t="s">
        <v>
65</v>
      </c>
      <c r="DU4" s="72"/>
      <c r="DV4" s="72"/>
      <c r="DW4" s="72"/>
      <c r="DX4" s="72"/>
      <c r="DY4" s="72"/>
      <c r="DZ4" s="72"/>
      <c r="EA4" s="72"/>
      <c r="EB4" s="72"/>
      <c r="EC4" s="72"/>
      <c r="ED4" s="72"/>
      <c r="EE4" s="72" t="s">
        <v>
66</v>
      </c>
      <c r="EF4" s="72"/>
      <c r="EG4" s="72"/>
      <c r="EH4" s="72"/>
      <c r="EI4" s="72"/>
      <c r="EJ4" s="72"/>
      <c r="EK4" s="72"/>
      <c r="EL4" s="72"/>
      <c r="EM4" s="72"/>
      <c r="EN4" s="72"/>
      <c r="EO4" s="72"/>
    </row>
    <row r="5" spans="1:148" x14ac:dyDescent="0.15">
      <c r="A5" s="14" t="s">
        <v>
67</v>
      </c>
      <c r="B5" s="17"/>
      <c r="C5" s="17"/>
      <c r="D5" s="17"/>
      <c r="E5" s="17"/>
      <c r="F5" s="17"/>
      <c r="G5" s="17"/>
      <c r="H5" s="18" t="s">
        <v>
68</v>
      </c>
      <c r="I5" s="18" t="s">
        <v>
69</v>
      </c>
      <c r="J5" s="18" t="s">
        <v>
70</v>
      </c>
      <c r="K5" s="18" t="s">
        <v>
71</v>
      </c>
      <c r="L5" s="18" t="s">
        <v>
72</v>
      </c>
      <c r="M5" s="18" t="s">
        <v>
5</v>
      </c>
      <c r="N5" s="18" t="s">
        <v>
73</v>
      </c>
      <c r="O5" s="18" t="s">
        <v>
74</v>
      </c>
      <c r="P5" s="18" t="s">
        <v>
75</v>
      </c>
      <c r="Q5" s="18" t="s">
        <v>
76</v>
      </c>
      <c r="R5" s="18" t="s">
        <v>
77</v>
      </c>
      <c r="S5" s="18" t="s">
        <v>
78</v>
      </c>
      <c r="T5" s="18" t="s">
        <v>
79</v>
      </c>
      <c r="U5" s="18" t="s">
        <v>
80</v>
      </c>
      <c r="V5" s="18" t="s">
        <v>
81</v>
      </c>
      <c r="W5" s="18" t="s">
        <v>
82</v>
      </c>
      <c r="X5" s="18" t="s">
        <v>
83</v>
      </c>
      <c r="Y5" s="18" t="s">
        <v>
84</v>
      </c>
      <c r="Z5" s="18" t="s">
        <v>
85</v>
      </c>
      <c r="AA5" s="18" t="s">
        <v>
86</v>
      </c>
      <c r="AB5" s="18" t="s">
        <v>
87</v>
      </c>
      <c r="AC5" s="18" t="s">
        <v>
88</v>
      </c>
      <c r="AD5" s="18" t="s">
        <v>
89</v>
      </c>
      <c r="AE5" s="18" t="s">
        <v>
90</v>
      </c>
      <c r="AF5" s="18" t="s">
        <v>
91</v>
      </c>
      <c r="AG5" s="18" t="s">
        <v>
92</v>
      </c>
      <c r="AH5" s="18" t="s">
        <v>
93</v>
      </c>
      <c r="AI5" s="18" t="s">
        <v>
31</v>
      </c>
      <c r="AJ5" s="18" t="s">
        <v>
84</v>
      </c>
      <c r="AK5" s="18" t="s">
        <v>
85</v>
      </c>
      <c r="AL5" s="18" t="s">
        <v>
86</v>
      </c>
      <c r="AM5" s="18" t="s">
        <v>
87</v>
      </c>
      <c r="AN5" s="18" t="s">
        <v>
88</v>
      </c>
      <c r="AO5" s="18" t="s">
        <v>
89</v>
      </c>
      <c r="AP5" s="18" t="s">
        <v>
90</v>
      </c>
      <c r="AQ5" s="18" t="s">
        <v>
91</v>
      </c>
      <c r="AR5" s="18" t="s">
        <v>
92</v>
      </c>
      <c r="AS5" s="18" t="s">
        <v>
93</v>
      </c>
      <c r="AT5" s="18" t="s">
        <v>
94</v>
      </c>
      <c r="AU5" s="18" t="s">
        <v>
84</v>
      </c>
      <c r="AV5" s="18" t="s">
        <v>
85</v>
      </c>
      <c r="AW5" s="18" t="s">
        <v>
86</v>
      </c>
      <c r="AX5" s="18" t="s">
        <v>
87</v>
      </c>
      <c r="AY5" s="18" t="s">
        <v>
88</v>
      </c>
      <c r="AZ5" s="18" t="s">
        <v>
89</v>
      </c>
      <c r="BA5" s="18" t="s">
        <v>
90</v>
      </c>
      <c r="BB5" s="18" t="s">
        <v>
91</v>
      </c>
      <c r="BC5" s="18" t="s">
        <v>
92</v>
      </c>
      <c r="BD5" s="18" t="s">
        <v>
93</v>
      </c>
      <c r="BE5" s="18" t="s">
        <v>
94</v>
      </c>
      <c r="BF5" s="18" t="s">
        <v>
84</v>
      </c>
      <c r="BG5" s="18" t="s">
        <v>
85</v>
      </c>
      <c r="BH5" s="18" t="s">
        <v>
86</v>
      </c>
      <c r="BI5" s="18" t="s">
        <v>
87</v>
      </c>
      <c r="BJ5" s="18" t="s">
        <v>
88</v>
      </c>
      <c r="BK5" s="18" t="s">
        <v>
89</v>
      </c>
      <c r="BL5" s="18" t="s">
        <v>
90</v>
      </c>
      <c r="BM5" s="18" t="s">
        <v>
91</v>
      </c>
      <c r="BN5" s="18" t="s">
        <v>
92</v>
      </c>
      <c r="BO5" s="18" t="s">
        <v>
93</v>
      </c>
      <c r="BP5" s="18" t="s">
        <v>
94</v>
      </c>
      <c r="BQ5" s="18" t="s">
        <v>
84</v>
      </c>
      <c r="BR5" s="18" t="s">
        <v>
85</v>
      </c>
      <c r="BS5" s="18" t="s">
        <v>
86</v>
      </c>
      <c r="BT5" s="18" t="s">
        <v>
87</v>
      </c>
      <c r="BU5" s="18" t="s">
        <v>
88</v>
      </c>
      <c r="BV5" s="18" t="s">
        <v>
89</v>
      </c>
      <c r="BW5" s="18" t="s">
        <v>
90</v>
      </c>
      <c r="BX5" s="18" t="s">
        <v>
91</v>
      </c>
      <c r="BY5" s="18" t="s">
        <v>
92</v>
      </c>
      <c r="BZ5" s="18" t="s">
        <v>
93</v>
      </c>
      <c r="CA5" s="18" t="s">
        <v>
94</v>
      </c>
      <c r="CB5" s="18" t="s">
        <v>
84</v>
      </c>
      <c r="CC5" s="18" t="s">
        <v>
85</v>
      </c>
      <c r="CD5" s="18" t="s">
        <v>
86</v>
      </c>
      <c r="CE5" s="18" t="s">
        <v>
87</v>
      </c>
      <c r="CF5" s="18" t="s">
        <v>
88</v>
      </c>
      <c r="CG5" s="18" t="s">
        <v>
89</v>
      </c>
      <c r="CH5" s="18" t="s">
        <v>
90</v>
      </c>
      <c r="CI5" s="18" t="s">
        <v>
91</v>
      </c>
      <c r="CJ5" s="18" t="s">
        <v>
92</v>
      </c>
      <c r="CK5" s="18" t="s">
        <v>
93</v>
      </c>
      <c r="CL5" s="18" t="s">
        <v>
94</v>
      </c>
      <c r="CM5" s="18" t="s">
        <v>
84</v>
      </c>
      <c r="CN5" s="18" t="s">
        <v>
85</v>
      </c>
      <c r="CO5" s="18" t="s">
        <v>
86</v>
      </c>
      <c r="CP5" s="18" t="s">
        <v>
87</v>
      </c>
      <c r="CQ5" s="18" t="s">
        <v>
88</v>
      </c>
      <c r="CR5" s="18" t="s">
        <v>
89</v>
      </c>
      <c r="CS5" s="18" t="s">
        <v>
90</v>
      </c>
      <c r="CT5" s="18" t="s">
        <v>
91</v>
      </c>
      <c r="CU5" s="18" t="s">
        <v>
92</v>
      </c>
      <c r="CV5" s="18" t="s">
        <v>
93</v>
      </c>
      <c r="CW5" s="18" t="s">
        <v>
94</v>
      </c>
      <c r="CX5" s="18" t="s">
        <v>
84</v>
      </c>
      <c r="CY5" s="18" t="s">
        <v>
85</v>
      </c>
      <c r="CZ5" s="18" t="s">
        <v>
86</v>
      </c>
      <c r="DA5" s="18" t="s">
        <v>
87</v>
      </c>
      <c r="DB5" s="18" t="s">
        <v>
88</v>
      </c>
      <c r="DC5" s="18" t="s">
        <v>
89</v>
      </c>
      <c r="DD5" s="18" t="s">
        <v>
90</v>
      </c>
      <c r="DE5" s="18" t="s">
        <v>
91</v>
      </c>
      <c r="DF5" s="18" t="s">
        <v>
92</v>
      </c>
      <c r="DG5" s="18" t="s">
        <v>
93</v>
      </c>
      <c r="DH5" s="18" t="s">
        <v>
94</v>
      </c>
      <c r="DI5" s="18" t="s">
        <v>
84</v>
      </c>
      <c r="DJ5" s="18" t="s">
        <v>
85</v>
      </c>
      <c r="DK5" s="18" t="s">
        <v>
86</v>
      </c>
      <c r="DL5" s="18" t="s">
        <v>
87</v>
      </c>
      <c r="DM5" s="18" t="s">
        <v>
88</v>
      </c>
      <c r="DN5" s="18" t="s">
        <v>
89</v>
      </c>
      <c r="DO5" s="18" t="s">
        <v>
90</v>
      </c>
      <c r="DP5" s="18" t="s">
        <v>
91</v>
      </c>
      <c r="DQ5" s="18" t="s">
        <v>
92</v>
      </c>
      <c r="DR5" s="18" t="s">
        <v>
93</v>
      </c>
      <c r="DS5" s="18" t="s">
        <v>
94</v>
      </c>
      <c r="DT5" s="18" t="s">
        <v>
84</v>
      </c>
      <c r="DU5" s="18" t="s">
        <v>
85</v>
      </c>
      <c r="DV5" s="18" t="s">
        <v>
86</v>
      </c>
      <c r="DW5" s="18" t="s">
        <v>
87</v>
      </c>
      <c r="DX5" s="18" t="s">
        <v>
88</v>
      </c>
      <c r="DY5" s="18" t="s">
        <v>
89</v>
      </c>
      <c r="DZ5" s="18" t="s">
        <v>
90</v>
      </c>
      <c r="EA5" s="18" t="s">
        <v>
91</v>
      </c>
      <c r="EB5" s="18" t="s">
        <v>
92</v>
      </c>
      <c r="EC5" s="18" t="s">
        <v>
93</v>
      </c>
      <c r="ED5" s="18" t="s">
        <v>
94</v>
      </c>
      <c r="EE5" s="18" t="s">
        <v>
84</v>
      </c>
      <c r="EF5" s="18" t="s">
        <v>
85</v>
      </c>
      <c r="EG5" s="18" t="s">
        <v>
86</v>
      </c>
      <c r="EH5" s="18" t="s">
        <v>
87</v>
      </c>
      <c r="EI5" s="18" t="s">
        <v>
88</v>
      </c>
      <c r="EJ5" s="18" t="s">
        <v>
89</v>
      </c>
      <c r="EK5" s="18" t="s">
        <v>
90</v>
      </c>
      <c r="EL5" s="18" t="s">
        <v>
91</v>
      </c>
      <c r="EM5" s="18" t="s">
        <v>
92</v>
      </c>
      <c r="EN5" s="18" t="s">
        <v>
93</v>
      </c>
      <c r="EO5" s="18" t="s">
        <v>
94</v>
      </c>
    </row>
    <row r="6" spans="1:148" s="22" customFormat="1" x14ac:dyDescent="0.15">
      <c r="A6" s="14" t="s">
        <v>
95</v>
      </c>
      <c r="B6" s="19">
        <f>
B7</f>
        <v>
2021</v>
      </c>
      <c r="C6" s="19">
        <f t="shared" ref="C6:X6" si="3">
C7</f>
        <v>
133035</v>
      </c>
      <c r="D6" s="19">
        <f t="shared" si="3"/>
        <v>
46</v>
      </c>
      <c r="E6" s="19">
        <f t="shared" si="3"/>
        <v>
17</v>
      </c>
      <c r="F6" s="19">
        <f t="shared" si="3"/>
        <v>
1</v>
      </c>
      <c r="G6" s="19">
        <f t="shared" si="3"/>
        <v>
0</v>
      </c>
      <c r="H6" s="19" t="str">
        <f t="shared" si="3"/>
        <v>
東京都　瑞穂町</v>
      </c>
      <c r="I6" s="19" t="str">
        <f t="shared" si="3"/>
        <v>
法適用</v>
      </c>
      <c r="J6" s="19" t="str">
        <f t="shared" si="3"/>
        <v>
下水道事業</v>
      </c>
      <c r="K6" s="19" t="str">
        <f t="shared" si="3"/>
        <v>
公共下水道</v>
      </c>
      <c r="L6" s="19" t="str">
        <f t="shared" si="3"/>
        <v>
Bd1</v>
      </c>
      <c r="M6" s="19" t="str">
        <f t="shared" si="3"/>
        <v>
非設置</v>
      </c>
      <c r="N6" s="20" t="str">
        <f t="shared" si="3"/>
        <v>
-</v>
      </c>
      <c r="O6" s="20">
        <f t="shared" si="3"/>
        <v>
82.66</v>
      </c>
      <c r="P6" s="20">
        <f t="shared" si="3"/>
        <v>
98.18</v>
      </c>
      <c r="Q6" s="20">
        <f t="shared" si="3"/>
        <v>
86.93</v>
      </c>
      <c r="R6" s="20">
        <f t="shared" si="3"/>
        <v>
1600</v>
      </c>
      <c r="S6" s="20">
        <f t="shared" si="3"/>
        <v>
32328</v>
      </c>
      <c r="T6" s="20">
        <f t="shared" si="3"/>
        <v>
16.850000000000001</v>
      </c>
      <c r="U6" s="20">
        <f t="shared" si="3"/>
        <v>
1918.58</v>
      </c>
      <c r="V6" s="20">
        <f t="shared" si="3"/>
        <v>
31704</v>
      </c>
      <c r="W6" s="20">
        <f t="shared" si="3"/>
        <v>
8.2200000000000006</v>
      </c>
      <c r="X6" s="20">
        <f t="shared" si="3"/>
        <v>
3856.93</v>
      </c>
      <c r="Y6" s="21" t="str">
        <f>
IF(Y7="",NA(),Y7)</f>
        <v>
-</v>
      </c>
      <c r="Z6" s="21" t="str">
        <f t="shared" ref="Z6:AH6" si="4">
IF(Z7="",NA(),Z7)</f>
        <v>
-</v>
      </c>
      <c r="AA6" s="21" t="str">
        <f t="shared" si="4"/>
        <v>
-</v>
      </c>
      <c r="AB6" s="21">
        <f t="shared" si="4"/>
        <v>
107.28</v>
      </c>
      <c r="AC6" s="21">
        <f t="shared" si="4"/>
        <v>
106.32</v>
      </c>
      <c r="AD6" s="21" t="str">
        <f t="shared" si="4"/>
        <v>
-</v>
      </c>
      <c r="AE6" s="21" t="str">
        <f t="shared" si="4"/>
        <v>
-</v>
      </c>
      <c r="AF6" s="21" t="str">
        <f t="shared" si="4"/>
        <v>
-</v>
      </c>
      <c r="AG6" s="21">
        <f t="shared" si="4"/>
        <v>
107.85</v>
      </c>
      <c r="AH6" s="21">
        <f t="shared" si="4"/>
        <v>
108.04</v>
      </c>
      <c r="AI6" s="20" t="str">
        <f>
IF(AI7="","",IF(AI7="-","【-】","【"&amp;SUBSTITUTE(TEXT(AI7,"#,##0.00"),"-","△")&amp;"】"))</f>
        <v>
【107.02】</v>
      </c>
      <c r="AJ6" s="21" t="str">
        <f>
IF(AJ7="",NA(),AJ7)</f>
        <v>
-</v>
      </c>
      <c r="AK6" s="21" t="str">
        <f t="shared" ref="AK6:AS6" si="5">
IF(AK7="",NA(),AK7)</f>
        <v>
-</v>
      </c>
      <c r="AL6" s="21" t="str">
        <f t="shared" si="5"/>
        <v>
-</v>
      </c>
      <c r="AM6" s="20">
        <f t="shared" si="5"/>
        <v>
0</v>
      </c>
      <c r="AN6" s="20">
        <f t="shared" si="5"/>
        <v>
0</v>
      </c>
      <c r="AO6" s="21" t="str">
        <f t="shared" si="5"/>
        <v>
-</v>
      </c>
      <c r="AP6" s="21" t="str">
        <f t="shared" si="5"/>
        <v>
-</v>
      </c>
      <c r="AQ6" s="21" t="str">
        <f t="shared" si="5"/>
        <v>
-</v>
      </c>
      <c r="AR6" s="21">
        <f t="shared" si="5"/>
        <v>
4.72</v>
      </c>
      <c r="AS6" s="21">
        <f t="shared" si="5"/>
        <v>
4.49</v>
      </c>
      <c r="AT6" s="20" t="str">
        <f>
IF(AT7="","",IF(AT7="-","【-】","【"&amp;SUBSTITUTE(TEXT(AT7,"#,##0.00"),"-","△")&amp;"】"))</f>
        <v>
【3.09】</v>
      </c>
      <c r="AU6" s="21" t="str">
        <f>
IF(AU7="",NA(),AU7)</f>
        <v>
-</v>
      </c>
      <c r="AV6" s="21" t="str">
        <f t="shared" ref="AV6:BD6" si="6">
IF(AV7="",NA(),AV7)</f>
        <v>
-</v>
      </c>
      <c r="AW6" s="21" t="str">
        <f t="shared" si="6"/>
        <v>
-</v>
      </c>
      <c r="AX6" s="21">
        <f t="shared" si="6"/>
        <v>
81.569999999999993</v>
      </c>
      <c r="AY6" s="21">
        <f t="shared" si="6"/>
        <v>
115.68</v>
      </c>
      <c r="AZ6" s="21" t="str">
        <f t="shared" si="6"/>
        <v>
-</v>
      </c>
      <c r="BA6" s="21" t="str">
        <f t="shared" si="6"/>
        <v>
-</v>
      </c>
      <c r="BB6" s="21" t="str">
        <f t="shared" si="6"/>
        <v>
-</v>
      </c>
      <c r="BC6" s="21">
        <f t="shared" si="6"/>
        <v>
67.930000000000007</v>
      </c>
      <c r="BD6" s="21">
        <f t="shared" si="6"/>
        <v>
68.53</v>
      </c>
      <c r="BE6" s="20" t="str">
        <f>
IF(BE7="","",IF(BE7="-","【-】","【"&amp;SUBSTITUTE(TEXT(BE7,"#,##0.00"),"-","△")&amp;"】"))</f>
        <v>
【71.39】</v>
      </c>
      <c r="BF6" s="21" t="str">
        <f>
IF(BF7="",NA(),BF7)</f>
        <v>
-</v>
      </c>
      <c r="BG6" s="21" t="str">
        <f t="shared" ref="BG6:BO6" si="7">
IF(BG7="",NA(),BG7)</f>
        <v>
-</v>
      </c>
      <c r="BH6" s="21" t="str">
        <f t="shared" si="7"/>
        <v>
-</v>
      </c>
      <c r="BI6" s="21">
        <f t="shared" si="7"/>
        <v>
282.41000000000003</v>
      </c>
      <c r="BJ6" s="21">
        <f t="shared" si="7"/>
        <v>
382.8</v>
      </c>
      <c r="BK6" s="21" t="str">
        <f t="shared" si="7"/>
        <v>
-</v>
      </c>
      <c r="BL6" s="21" t="str">
        <f t="shared" si="7"/>
        <v>
-</v>
      </c>
      <c r="BM6" s="21" t="str">
        <f t="shared" si="7"/>
        <v>
-</v>
      </c>
      <c r="BN6" s="21">
        <f t="shared" si="7"/>
        <v>
857.88</v>
      </c>
      <c r="BO6" s="21">
        <f t="shared" si="7"/>
        <v>
825.1</v>
      </c>
      <c r="BP6" s="20" t="str">
        <f>
IF(BP7="","",IF(BP7="-","【-】","【"&amp;SUBSTITUTE(TEXT(BP7,"#,##0.00"),"-","△")&amp;"】"))</f>
        <v>
【669.12】</v>
      </c>
      <c r="BQ6" s="21" t="str">
        <f>
IF(BQ7="",NA(),BQ7)</f>
        <v>
-</v>
      </c>
      <c r="BR6" s="21" t="str">
        <f t="shared" ref="BR6:BZ6" si="8">
IF(BR7="",NA(),BR7)</f>
        <v>
-</v>
      </c>
      <c r="BS6" s="21" t="str">
        <f t="shared" si="8"/>
        <v>
-</v>
      </c>
      <c r="BT6" s="21">
        <f t="shared" si="8"/>
        <v>
119.85</v>
      </c>
      <c r="BU6" s="21">
        <f t="shared" si="8"/>
        <v>
93.38</v>
      </c>
      <c r="BV6" s="21" t="str">
        <f t="shared" si="8"/>
        <v>
-</v>
      </c>
      <c r="BW6" s="21" t="str">
        <f t="shared" si="8"/>
        <v>
-</v>
      </c>
      <c r="BX6" s="21" t="str">
        <f t="shared" si="8"/>
        <v>
-</v>
      </c>
      <c r="BY6" s="21">
        <f t="shared" si="8"/>
        <v>
94.97</v>
      </c>
      <c r="BZ6" s="21">
        <f t="shared" si="8"/>
        <v>
97.07</v>
      </c>
      <c r="CA6" s="20" t="str">
        <f>
IF(CA7="","",IF(CA7="-","【-】","【"&amp;SUBSTITUTE(TEXT(CA7,"#,##0.00"),"-","△")&amp;"】"))</f>
        <v>
【99.73】</v>
      </c>
      <c r="CB6" s="21" t="str">
        <f>
IF(CB7="",NA(),CB7)</f>
        <v>
-</v>
      </c>
      <c r="CC6" s="21" t="str">
        <f t="shared" ref="CC6:CK6" si="9">
IF(CC7="",NA(),CC7)</f>
        <v>
-</v>
      </c>
      <c r="CD6" s="21" t="str">
        <f t="shared" si="9"/>
        <v>
-</v>
      </c>
      <c r="CE6" s="21">
        <f t="shared" si="9"/>
        <v>
92.93</v>
      </c>
      <c r="CF6" s="21">
        <f t="shared" si="9"/>
        <v>
122.57</v>
      </c>
      <c r="CG6" s="21" t="str">
        <f t="shared" si="9"/>
        <v>
-</v>
      </c>
      <c r="CH6" s="21" t="str">
        <f t="shared" si="9"/>
        <v>
-</v>
      </c>
      <c r="CI6" s="21" t="str">
        <f t="shared" si="9"/>
        <v>
-</v>
      </c>
      <c r="CJ6" s="21">
        <f t="shared" si="9"/>
        <v>
159.49</v>
      </c>
      <c r="CK6" s="21">
        <f t="shared" si="9"/>
        <v>
157.81</v>
      </c>
      <c r="CL6" s="20" t="str">
        <f>
IF(CL7="","",IF(CL7="-","【-】","【"&amp;SUBSTITUTE(TEXT(CL7,"#,##0.00"),"-","△")&amp;"】"))</f>
        <v>
【134.98】</v>
      </c>
      <c r="CM6" s="21" t="str">
        <f>
IF(CM7="",NA(),CM7)</f>
        <v>
-</v>
      </c>
      <c r="CN6" s="21" t="str">
        <f t="shared" ref="CN6:CV6" si="10">
IF(CN7="",NA(),CN7)</f>
        <v>
-</v>
      </c>
      <c r="CO6" s="21" t="str">
        <f t="shared" si="10"/>
        <v>
-</v>
      </c>
      <c r="CP6" s="21" t="str">
        <f t="shared" si="10"/>
        <v>
-</v>
      </c>
      <c r="CQ6" s="21" t="str">
        <f t="shared" si="10"/>
        <v>
-</v>
      </c>
      <c r="CR6" s="21" t="str">
        <f t="shared" si="10"/>
        <v>
-</v>
      </c>
      <c r="CS6" s="21" t="str">
        <f t="shared" si="10"/>
        <v>
-</v>
      </c>
      <c r="CT6" s="21" t="str">
        <f t="shared" si="10"/>
        <v>
-</v>
      </c>
      <c r="CU6" s="21">
        <f t="shared" si="10"/>
        <v>
65.28</v>
      </c>
      <c r="CV6" s="21">
        <f t="shared" si="10"/>
        <v>
64.92</v>
      </c>
      <c r="CW6" s="20" t="str">
        <f>
IF(CW7="","",IF(CW7="-","【-】","【"&amp;SUBSTITUTE(TEXT(CW7,"#,##0.00"),"-","△")&amp;"】"))</f>
        <v>
【59.99】</v>
      </c>
      <c r="CX6" s="21" t="str">
        <f>
IF(CX7="",NA(),CX7)</f>
        <v>
-</v>
      </c>
      <c r="CY6" s="21" t="str">
        <f t="shared" ref="CY6:DG6" si="11">
IF(CY7="",NA(),CY7)</f>
        <v>
-</v>
      </c>
      <c r="CZ6" s="21" t="str">
        <f t="shared" si="11"/>
        <v>
-</v>
      </c>
      <c r="DA6" s="21">
        <f t="shared" si="11"/>
        <v>
97.18</v>
      </c>
      <c r="DB6" s="21">
        <f t="shared" si="11"/>
        <v>
97.39</v>
      </c>
      <c r="DC6" s="21" t="str">
        <f t="shared" si="11"/>
        <v>
-</v>
      </c>
      <c r="DD6" s="21" t="str">
        <f t="shared" si="11"/>
        <v>
-</v>
      </c>
      <c r="DE6" s="21" t="str">
        <f t="shared" si="11"/>
        <v>
-</v>
      </c>
      <c r="DF6" s="21">
        <f t="shared" si="11"/>
        <v>
92.72</v>
      </c>
      <c r="DG6" s="21">
        <f t="shared" si="11"/>
        <v>
92.88</v>
      </c>
      <c r="DH6" s="20" t="str">
        <f>
IF(DH7="","",IF(DH7="-","【-】","【"&amp;SUBSTITUTE(TEXT(DH7,"#,##0.00"),"-","△")&amp;"】"))</f>
        <v>
【95.72】</v>
      </c>
      <c r="DI6" s="21" t="str">
        <f>
IF(DI7="",NA(),DI7)</f>
        <v>
-</v>
      </c>
      <c r="DJ6" s="21" t="str">
        <f t="shared" ref="DJ6:DR6" si="12">
IF(DJ7="",NA(),DJ7)</f>
        <v>
-</v>
      </c>
      <c r="DK6" s="21" t="str">
        <f t="shared" si="12"/>
        <v>
-</v>
      </c>
      <c r="DL6" s="21">
        <f t="shared" si="12"/>
        <v>
4.47</v>
      </c>
      <c r="DM6" s="21">
        <f t="shared" si="12"/>
        <v>
8.82</v>
      </c>
      <c r="DN6" s="21" t="str">
        <f t="shared" si="12"/>
        <v>
-</v>
      </c>
      <c r="DO6" s="21" t="str">
        <f t="shared" si="12"/>
        <v>
-</v>
      </c>
      <c r="DP6" s="21" t="str">
        <f t="shared" si="12"/>
        <v>
-</v>
      </c>
      <c r="DQ6" s="21">
        <f t="shared" si="12"/>
        <v>
23.79</v>
      </c>
      <c r="DR6" s="21">
        <f t="shared" si="12"/>
        <v>
25.66</v>
      </c>
      <c r="DS6" s="20" t="str">
        <f>
IF(DS7="","",IF(DS7="-","【-】","【"&amp;SUBSTITUTE(TEXT(DS7,"#,##0.00"),"-","△")&amp;"】"))</f>
        <v>
【38.17】</v>
      </c>
      <c r="DT6" s="21" t="str">
        <f>
IF(DT7="",NA(),DT7)</f>
        <v>
-</v>
      </c>
      <c r="DU6" s="21" t="str">
        <f t="shared" ref="DU6:EC6" si="13">
IF(DU7="",NA(),DU7)</f>
        <v>
-</v>
      </c>
      <c r="DV6" s="21" t="str">
        <f t="shared" si="13"/>
        <v>
-</v>
      </c>
      <c r="DW6" s="20">
        <f t="shared" si="13"/>
        <v>
0</v>
      </c>
      <c r="DX6" s="20">
        <f t="shared" si="13"/>
        <v>
0</v>
      </c>
      <c r="DY6" s="21" t="str">
        <f t="shared" si="13"/>
        <v>
-</v>
      </c>
      <c r="DZ6" s="21" t="str">
        <f t="shared" si="13"/>
        <v>
-</v>
      </c>
      <c r="EA6" s="21" t="str">
        <f t="shared" si="13"/>
        <v>
-</v>
      </c>
      <c r="EB6" s="21">
        <f t="shared" si="13"/>
        <v>
1.22</v>
      </c>
      <c r="EC6" s="21">
        <f t="shared" si="13"/>
        <v>
1.61</v>
      </c>
      <c r="ED6" s="20" t="str">
        <f>
IF(ED7="","",IF(ED7="-","【-】","【"&amp;SUBSTITUTE(TEXT(ED7,"#,##0.00"),"-","△")&amp;"】"))</f>
        <v>
【6.54】</v>
      </c>
      <c r="EE6" s="21" t="str">
        <f>
IF(EE7="",NA(),EE7)</f>
        <v>
-</v>
      </c>
      <c r="EF6" s="21" t="str">
        <f t="shared" ref="EF6:EN6" si="14">
IF(EF7="",NA(),EF7)</f>
        <v>
-</v>
      </c>
      <c r="EG6" s="21" t="str">
        <f t="shared" si="14"/>
        <v>
-</v>
      </c>
      <c r="EH6" s="21">
        <f t="shared" si="14"/>
        <v>
0.02</v>
      </c>
      <c r="EI6" s="20">
        <f t="shared" si="14"/>
        <v>
0</v>
      </c>
      <c r="EJ6" s="21" t="str">
        <f t="shared" si="14"/>
        <v>
-</v>
      </c>
      <c r="EK6" s="21" t="str">
        <f t="shared" si="14"/>
        <v>
-</v>
      </c>
      <c r="EL6" s="21" t="str">
        <f t="shared" si="14"/>
        <v>
-</v>
      </c>
      <c r="EM6" s="21">
        <f t="shared" si="14"/>
        <v>
0.09</v>
      </c>
      <c r="EN6" s="21">
        <f t="shared" si="14"/>
        <v>
0.17</v>
      </c>
      <c r="EO6" s="20" t="str">
        <f>
IF(EO7="","",IF(EO7="-","【-】","【"&amp;SUBSTITUTE(TEXT(EO7,"#,##0.00"),"-","△")&amp;"】"))</f>
        <v>
【0.24】</v>
      </c>
    </row>
    <row r="7" spans="1:148" s="22" customFormat="1" x14ac:dyDescent="0.15">
      <c r="A7" s="14"/>
      <c r="B7" s="23">
        <v>
2021</v>
      </c>
      <c r="C7" s="23">
        <v>
133035</v>
      </c>
      <c r="D7" s="23">
        <v>
46</v>
      </c>
      <c r="E7" s="23">
        <v>
17</v>
      </c>
      <c r="F7" s="23">
        <v>
1</v>
      </c>
      <c r="G7" s="23">
        <v>
0</v>
      </c>
      <c r="H7" s="23" t="s">
        <v>
96</v>
      </c>
      <c r="I7" s="23" t="s">
        <v>
97</v>
      </c>
      <c r="J7" s="23" t="s">
        <v>
98</v>
      </c>
      <c r="K7" s="23" t="s">
        <v>
99</v>
      </c>
      <c r="L7" s="23" t="s">
        <v>
100</v>
      </c>
      <c r="M7" s="23" t="s">
        <v>
101</v>
      </c>
      <c r="N7" s="24" t="s">
        <v>
102</v>
      </c>
      <c r="O7" s="24">
        <v>
82.66</v>
      </c>
      <c r="P7" s="24">
        <v>
98.18</v>
      </c>
      <c r="Q7" s="24">
        <v>
86.93</v>
      </c>
      <c r="R7" s="24">
        <v>
1600</v>
      </c>
      <c r="S7" s="24">
        <v>
32328</v>
      </c>
      <c r="T7" s="24">
        <v>
16.850000000000001</v>
      </c>
      <c r="U7" s="24">
        <v>
1918.58</v>
      </c>
      <c r="V7" s="24">
        <v>
31704</v>
      </c>
      <c r="W7" s="24">
        <v>
8.2200000000000006</v>
      </c>
      <c r="X7" s="24">
        <v>
3856.93</v>
      </c>
      <c r="Y7" s="24" t="s">
        <v>
102</v>
      </c>
      <c r="Z7" s="24" t="s">
        <v>
102</v>
      </c>
      <c r="AA7" s="24" t="s">
        <v>
102</v>
      </c>
      <c r="AB7" s="24">
        <v>
107.28</v>
      </c>
      <c r="AC7" s="24">
        <v>
106.32</v>
      </c>
      <c r="AD7" s="24" t="s">
        <v>
102</v>
      </c>
      <c r="AE7" s="24" t="s">
        <v>
102</v>
      </c>
      <c r="AF7" s="24" t="s">
        <v>
102</v>
      </c>
      <c r="AG7" s="24">
        <v>
107.85</v>
      </c>
      <c r="AH7" s="24">
        <v>
108.04</v>
      </c>
      <c r="AI7" s="24">
        <v>
107.02</v>
      </c>
      <c r="AJ7" s="24" t="s">
        <v>
102</v>
      </c>
      <c r="AK7" s="24" t="s">
        <v>
102</v>
      </c>
      <c r="AL7" s="24" t="s">
        <v>
102</v>
      </c>
      <c r="AM7" s="24">
        <v>
0</v>
      </c>
      <c r="AN7" s="24">
        <v>
0</v>
      </c>
      <c r="AO7" s="24" t="s">
        <v>
102</v>
      </c>
      <c r="AP7" s="24" t="s">
        <v>
102</v>
      </c>
      <c r="AQ7" s="24" t="s">
        <v>
102</v>
      </c>
      <c r="AR7" s="24">
        <v>
4.72</v>
      </c>
      <c r="AS7" s="24">
        <v>
4.49</v>
      </c>
      <c r="AT7" s="24">
        <v>
3.09</v>
      </c>
      <c r="AU7" s="24" t="s">
        <v>
102</v>
      </c>
      <c r="AV7" s="24" t="s">
        <v>
102</v>
      </c>
      <c r="AW7" s="24" t="s">
        <v>
102</v>
      </c>
      <c r="AX7" s="24">
        <v>
81.569999999999993</v>
      </c>
      <c r="AY7" s="24">
        <v>
115.68</v>
      </c>
      <c r="AZ7" s="24" t="s">
        <v>
102</v>
      </c>
      <c r="BA7" s="24" t="s">
        <v>
102</v>
      </c>
      <c r="BB7" s="24" t="s">
        <v>
102</v>
      </c>
      <c r="BC7" s="24">
        <v>
67.930000000000007</v>
      </c>
      <c r="BD7" s="24">
        <v>
68.53</v>
      </c>
      <c r="BE7" s="24">
        <v>
71.39</v>
      </c>
      <c r="BF7" s="24" t="s">
        <v>
102</v>
      </c>
      <c r="BG7" s="24" t="s">
        <v>
102</v>
      </c>
      <c r="BH7" s="24" t="s">
        <v>
102</v>
      </c>
      <c r="BI7" s="24">
        <v>
282.41000000000003</v>
      </c>
      <c r="BJ7" s="24">
        <v>
382.8</v>
      </c>
      <c r="BK7" s="24" t="s">
        <v>
102</v>
      </c>
      <c r="BL7" s="24" t="s">
        <v>
102</v>
      </c>
      <c r="BM7" s="24" t="s">
        <v>
102</v>
      </c>
      <c r="BN7" s="24">
        <v>
857.88</v>
      </c>
      <c r="BO7" s="24">
        <v>
825.1</v>
      </c>
      <c r="BP7" s="24">
        <v>
669.12</v>
      </c>
      <c r="BQ7" s="24" t="s">
        <v>
102</v>
      </c>
      <c r="BR7" s="24" t="s">
        <v>
102</v>
      </c>
      <c r="BS7" s="24" t="s">
        <v>
102</v>
      </c>
      <c r="BT7" s="24">
        <v>
119.85</v>
      </c>
      <c r="BU7" s="24">
        <v>
93.38</v>
      </c>
      <c r="BV7" s="24" t="s">
        <v>
102</v>
      </c>
      <c r="BW7" s="24" t="s">
        <v>
102</v>
      </c>
      <c r="BX7" s="24" t="s">
        <v>
102</v>
      </c>
      <c r="BY7" s="24">
        <v>
94.97</v>
      </c>
      <c r="BZ7" s="24">
        <v>
97.07</v>
      </c>
      <c r="CA7" s="24">
        <v>
99.73</v>
      </c>
      <c r="CB7" s="24" t="s">
        <v>
102</v>
      </c>
      <c r="CC7" s="24" t="s">
        <v>
102</v>
      </c>
      <c r="CD7" s="24" t="s">
        <v>
102</v>
      </c>
      <c r="CE7" s="24">
        <v>
92.93</v>
      </c>
      <c r="CF7" s="24">
        <v>
122.57</v>
      </c>
      <c r="CG7" s="24" t="s">
        <v>
102</v>
      </c>
      <c r="CH7" s="24" t="s">
        <v>
102</v>
      </c>
      <c r="CI7" s="24" t="s">
        <v>
102</v>
      </c>
      <c r="CJ7" s="24">
        <v>
159.49</v>
      </c>
      <c r="CK7" s="24">
        <v>
157.81</v>
      </c>
      <c r="CL7" s="24">
        <v>
134.97999999999999</v>
      </c>
      <c r="CM7" s="24" t="s">
        <v>
102</v>
      </c>
      <c r="CN7" s="24" t="s">
        <v>
102</v>
      </c>
      <c r="CO7" s="24" t="s">
        <v>
102</v>
      </c>
      <c r="CP7" s="24" t="s">
        <v>
102</v>
      </c>
      <c r="CQ7" s="24" t="s">
        <v>
102</v>
      </c>
      <c r="CR7" s="24" t="s">
        <v>
102</v>
      </c>
      <c r="CS7" s="24" t="s">
        <v>
102</v>
      </c>
      <c r="CT7" s="24" t="s">
        <v>
102</v>
      </c>
      <c r="CU7" s="24">
        <v>
65.28</v>
      </c>
      <c r="CV7" s="24">
        <v>
64.92</v>
      </c>
      <c r="CW7" s="24">
        <v>
59.99</v>
      </c>
      <c r="CX7" s="24" t="s">
        <v>
102</v>
      </c>
      <c r="CY7" s="24" t="s">
        <v>
102</v>
      </c>
      <c r="CZ7" s="24" t="s">
        <v>
102</v>
      </c>
      <c r="DA7" s="24">
        <v>
97.18</v>
      </c>
      <c r="DB7" s="24">
        <v>
97.39</v>
      </c>
      <c r="DC7" s="24" t="s">
        <v>
102</v>
      </c>
      <c r="DD7" s="24" t="s">
        <v>
102</v>
      </c>
      <c r="DE7" s="24" t="s">
        <v>
102</v>
      </c>
      <c r="DF7" s="24">
        <v>
92.72</v>
      </c>
      <c r="DG7" s="24">
        <v>
92.88</v>
      </c>
      <c r="DH7" s="24">
        <v>
95.72</v>
      </c>
      <c r="DI7" s="24" t="s">
        <v>
102</v>
      </c>
      <c r="DJ7" s="24" t="s">
        <v>
102</v>
      </c>
      <c r="DK7" s="24" t="s">
        <v>
102</v>
      </c>
      <c r="DL7" s="24">
        <v>
4.47</v>
      </c>
      <c r="DM7" s="24">
        <v>
8.82</v>
      </c>
      <c r="DN7" s="24" t="s">
        <v>
102</v>
      </c>
      <c r="DO7" s="24" t="s">
        <v>
102</v>
      </c>
      <c r="DP7" s="24" t="s">
        <v>
102</v>
      </c>
      <c r="DQ7" s="24">
        <v>
23.79</v>
      </c>
      <c r="DR7" s="24">
        <v>
25.66</v>
      </c>
      <c r="DS7" s="24">
        <v>
38.17</v>
      </c>
      <c r="DT7" s="24" t="s">
        <v>
102</v>
      </c>
      <c r="DU7" s="24" t="s">
        <v>
102</v>
      </c>
      <c r="DV7" s="24" t="s">
        <v>
102</v>
      </c>
      <c r="DW7" s="24">
        <v>
0</v>
      </c>
      <c r="DX7" s="24">
        <v>
0</v>
      </c>
      <c r="DY7" s="24" t="s">
        <v>
102</v>
      </c>
      <c r="DZ7" s="24" t="s">
        <v>
102</v>
      </c>
      <c r="EA7" s="24" t="s">
        <v>
102</v>
      </c>
      <c r="EB7" s="24">
        <v>
1.22</v>
      </c>
      <c r="EC7" s="24">
        <v>
1.61</v>
      </c>
      <c r="ED7" s="24">
        <v>
6.54</v>
      </c>
      <c r="EE7" s="24" t="s">
        <v>
102</v>
      </c>
      <c r="EF7" s="24" t="s">
        <v>
102</v>
      </c>
      <c r="EG7" s="24" t="s">
        <v>
102</v>
      </c>
      <c r="EH7" s="24">
        <v>
0.02</v>
      </c>
      <c r="EI7" s="24">
        <v>
0</v>
      </c>
      <c r="EJ7" s="24" t="s">
        <v>
102</v>
      </c>
      <c r="EK7" s="24" t="s">
        <v>
102</v>
      </c>
      <c r="EL7" s="24" t="s">
        <v>
102</v>
      </c>
      <c r="EM7" s="24">
        <v>
0.09</v>
      </c>
      <c r="EN7" s="24">
        <v>
0.17</v>
      </c>
      <c r="EO7" s="24">
        <v>
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
103</v>
      </c>
      <c r="C9" s="26" t="s">
        <v>
104</v>
      </c>
      <c r="D9" s="26" t="s">
        <v>
105</v>
      </c>
      <c r="E9" s="26" t="s">
        <v>
106</v>
      </c>
      <c r="F9" s="26" t="s">
        <v>
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
46</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8" x14ac:dyDescent="0.15">
      <c r="B11">
        <v>
4</v>
      </c>
      <c r="C11">
        <v>
3</v>
      </c>
      <c r="D11">
        <v>
2</v>
      </c>
      <c r="E11">
        <v>
1</v>
      </c>
      <c r="F11">
        <v>
0</v>
      </c>
      <c r="G11" t="s">
        <v>
108</v>
      </c>
    </row>
    <row r="12" spans="1:148" x14ac:dyDescent="0.15">
      <c r="B12">
        <v>
1</v>
      </c>
      <c r="C12">
        <v>
1</v>
      </c>
      <c r="D12">
        <v>
1</v>
      </c>
      <c r="E12">
        <v>
2</v>
      </c>
      <c r="F12">
        <v>
3</v>
      </c>
      <c r="G12" t="s">
        <v>
109</v>
      </c>
    </row>
    <row r="13" spans="1:148" x14ac:dyDescent="0.15">
      <c r="B13" t="s">
        <v>
110</v>
      </c>
      <c r="C13" t="s">
        <v>
110</v>
      </c>
      <c r="D13" t="s">
        <v>
111</v>
      </c>
      <c r="E13" t="s">
        <v>
111</v>
      </c>
      <c r="F13" t="s">
        <v>
112</v>
      </c>
      <c r="G13" t="s">
        <v>
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2023-02-03T09:13:16Z</cp:lastPrinted>
  <dcterms:created xsi:type="dcterms:W3CDTF">2022-12-01T01:16:36Z</dcterms:created>
  <dcterms:modified xsi:type="dcterms:W3CDTF">2023-02-03T12:30:49Z</dcterms:modified>
  <cp:category/>
</cp:coreProperties>
</file>