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ykdcs02\共有\観光産業課\企業係\公営企業\企業課\一般\行政部\R2\【東京都市町村課：１月29日〆】公営企業に係る経営比較分析表（令和元年度決算）の分析等について（依頼）\経営比較分析表（三宅村）\経営比較分析表（三宅村）\"/>
    </mc:Choice>
  </mc:AlternateContent>
  <workbookProtection workbookAlgorithmName="SHA-512" workbookHashValue="8nM2tUbJAjZlsNCcbuN5p3qpXELnodPsJI9YRQyLi7KN58Ho/mhJhyZXLHQNMOsIeGP4D9SfjOtWMXm4syLctA==" workbookSaltValue="F2c45IeP/vzqDJwbYgHpXA==" workbookSpinCount="100000" lockStructure="1"/>
  <bookViews>
    <workbookView xWindow="0" yWindow="0" windowWidth="15360" windowHeight="7635"/>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21" i="5" l="1"/>
  <c r="CF20" i="5"/>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D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D14" i="5"/>
  <c r="CD21" i="5" s="1"/>
  <c r="CC14" i="5"/>
  <c r="CC21" i="5" s="1"/>
  <c r="CG13" i="5"/>
  <c r="CG20" i="5" s="1"/>
  <c r="CF13" i="5"/>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C11" i="5"/>
  <c r="CC18" i="5" s="1"/>
  <c r="BV11" i="5"/>
  <c r="BU11" i="5"/>
  <c r="BT11" i="5"/>
  <c r="BS11" i="5"/>
  <c r="BR11" i="5"/>
  <c r="BK11" i="5"/>
  <c r="BJ11" i="5"/>
  <c r="BI11" i="5"/>
  <c r="BH11" i="5"/>
  <c r="BG11" i="5"/>
  <c r="AZ11" i="5"/>
  <c r="AY11" i="5"/>
  <c r="AX11" i="5"/>
  <c r="AW11" i="5"/>
  <c r="AV11" i="5"/>
  <c r="K10" i="5"/>
  <c r="EM16" i="5" s="1"/>
  <c r="FD8" i="5"/>
  <c r="ET8" i="5"/>
  <c r="EJ8" i="5"/>
  <c r="DZ8" i="5"/>
  <c r="DP8" i="5"/>
  <c r="DF8" i="5"/>
  <c r="CV8" i="5"/>
  <c r="CB8" i="5"/>
  <c r="BQ8" i="5"/>
  <c r="BF8" i="5"/>
  <c r="AU8" i="5"/>
  <c r="AJ8" i="5"/>
  <c r="AK6" i="5"/>
  <c r="AJ6" i="5"/>
  <c r="AI6" i="5"/>
  <c r="AH6" i="5"/>
  <c r="AG6" i="5"/>
  <c r="AF6" i="5"/>
  <c r="AE6" i="5"/>
  <c r="AD6" i="5"/>
  <c r="AC6" i="5"/>
  <c r="AB6" i="5"/>
  <c r="AA6" i="5"/>
  <c r="Z6" i="5"/>
  <c r="Y6" i="5"/>
  <c r="X6" i="5"/>
  <c r="B12" i="4" s="1"/>
  <c r="W6" i="5"/>
  <c r="V6" i="5"/>
  <c r="U6" i="5"/>
  <c r="T6" i="5"/>
  <c r="B10" i="4" s="1"/>
  <c r="S6" i="5"/>
  <c r="R6" i="5"/>
  <c r="Q6" i="5"/>
  <c r="P6" i="5"/>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R12" i="4"/>
  <c r="J12" i="4"/>
  <c r="Z10" i="4"/>
  <c r="R10" i="4"/>
  <c r="J10" i="4"/>
  <c r="BK9" i="4"/>
  <c r="BF9" i="4"/>
  <c r="BA9" i="4"/>
  <c r="AV9" i="4"/>
  <c r="AQ9" i="4"/>
  <c r="BK8" i="4"/>
  <c r="BF8" i="4"/>
  <c r="BA8" i="4"/>
  <c r="AV8" i="4"/>
  <c r="AQ8" i="4"/>
  <c r="Z8" i="4"/>
  <c r="R8" i="4"/>
  <c r="J8" i="4"/>
  <c r="B8" i="4"/>
  <c r="B6" i="4"/>
  <c r="FI16" i="5" l="1"/>
  <c r="DU16" i="5"/>
  <c r="BK16" i="5"/>
  <c r="AO11" i="5"/>
  <c r="EE10" i="5"/>
  <c r="CG10" i="5"/>
  <c r="DA16" i="5"/>
  <c r="EY10" i="5"/>
  <c r="EY16" i="5"/>
  <c r="DK16" i="5"/>
  <c r="AZ16" i="5"/>
  <c r="FI10" i="5"/>
  <c r="DU10" i="5"/>
  <c r="BV10" i="5"/>
  <c r="DK10" i="5"/>
  <c r="BK10" i="5"/>
  <c r="CG17" i="5"/>
  <c r="AO17" i="5"/>
  <c r="EE16" i="5"/>
  <c r="BV16" i="5"/>
  <c r="EO10" i="5"/>
  <c r="DA10" i="5"/>
  <c r="AZ10" i="5"/>
  <c r="BK7" i="4"/>
  <c r="EO16" i="5"/>
  <c r="FG16" i="5"/>
  <c r="J10" i="5"/>
  <c r="BT10" i="5"/>
  <c r="DS10" i="5"/>
  <c r="FG10" i="5"/>
  <c r="AX16" i="5"/>
  <c r="DI16" i="5"/>
  <c r="EW16" i="5"/>
  <c r="DS16" i="5"/>
  <c r="BA7" i="4"/>
  <c r="L10" i="5"/>
  <c r="AX10" i="5"/>
  <c r="CY10" i="5"/>
  <c r="EM10" i="5"/>
  <c r="BT16" i="5"/>
  <c r="EC16" i="5"/>
  <c r="AM17" i="5"/>
  <c r="CE17" i="5"/>
  <c r="CE10" i="5"/>
  <c r="EC10" i="5"/>
  <c r="AM11" i="5"/>
  <c r="BI16" i="5"/>
  <c r="I10" i="5"/>
  <c r="BI10" i="5"/>
  <c r="DI10" i="5"/>
  <c r="EW10" i="5"/>
  <c r="CY16" i="5"/>
  <c r="FE16" i="5" l="1"/>
  <c r="DQ16" i="5"/>
  <c r="BG16" i="5"/>
  <c r="AK11" i="5"/>
  <c r="EA10" i="5"/>
  <c r="CC10" i="5"/>
  <c r="BG10" i="5"/>
  <c r="EU16" i="5"/>
  <c r="DG16" i="5"/>
  <c r="AV16" i="5"/>
  <c r="FE10" i="5"/>
  <c r="DQ10" i="5"/>
  <c r="BR10" i="5"/>
  <c r="EK16" i="5"/>
  <c r="CW16" i="5"/>
  <c r="CC17" i="5"/>
  <c r="AK17" i="5"/>
  <c r="EA16" i="5"/>
  <c r="BR16" i="5"/>
  <c r="EK10" i="5"/>
  <c r="CW10" i="5"/>
  <c r="AV10" i="5"/>
  <c r="AQ7" i="4"/>
  <c r="EU10" i="5"/>
  <c r="DG10" i="5"/>
  <c r="CF17" i="5"/>
  <c r="AN17" i="5"/>
  <c r="ED16" i="5"/>
  <c r="BU16" i="5"/>
  <c r="EN10" i="5"/>
  <c r="CZ10" i="5"/>
  <c r="AY10" i="5"/>
  <c r="EX16" i="5"/>
  <c r="FH16" i="5"/>
  <c r="DT16" i="5"/>
  <c r="BJ16" i="5"/>
  <c r="AN11" i="5"/>
  <c r="ED10" i="5"/>
  <c r="CF10" i="5"/>
  <c r="AY16" i="5"/>
  <c r="FH10" i="5"/>
  <c r="EN16" i="5"/>
  <c r="CZ16" i="5"/>
  <c r="EX10" i="5"/>
  <c r="DJ10" i="5"/>
  <c r="BJ10" i="5"/>
  <c r="BF7" i="4"/>
  <c r="DJ16" i="5"/>
  <c r="DT10" i="5"/>
  <c r="BU10" i="5"/>
  <c r="EV16" i="5"/>
  <c r="DH16" i="5"/>
  <c r="AW16" i="5"/>
  <c r="FF10" i="5"/>
  <c r="DR10" i="5"/>
  <c r="BS10" i="5"/>
  <c r="CD17" i="5"/>
  <c r="EB16" i="5"/>
  <c r="AV7" i="4"/>
  <c r="EL16" i="5"/>
  <c r="CX16" i="5"/>
  <c r="EV10" i="5"/>
  <c r="DH10" i="5"/>
  <c r="BH10" i="5"/>
  <c r="AL17" i="5"/>
  <c r="EL10" i="5"/>
  <c r="CX10" i="5"/>
  <c r="AW10" i="5"/>
  <c r="FF16" i="5"/>
  <c r="DR16" i="5"/>
  <c r="BH16" i="5"/>
  <c r="AL11" i="5"/>
  <c r="EB10" i="5"/>
  <c r="CD10" i="5"/>
  <c r="BS16" i="5"/>
</calcChain>
</file>

<file path=xl/sharedStrings.xml><?xml version="1.0" encoding="utf-8"?>
<sst xmlns="http://schemas.openxmlformats.org/spreadsheetml/2006/main" count="317" uniqueCount="125">
  <si>
    <t>経営比較分析表（令和元年度決算）</t>
    <rPh sb="8" eb="10">
      <t>レイワ</t>
    </rPh>
    <rPh sb="10" eb="12">
      <t>ガンネン</t>
    </rPh>
    <phoneticPr fontId="3"/>
  </si>
  <si>
    <t>業務名</t>
    <rPh sb="2" eb="3">
      <t>メイ</t>
    </rPh>
    <phoneticPr fontId="3"/>
  </si>
  <si>
    <t>業種名</t>
    <rPh sb="2" eb="3">
      <t>メイ</t>
    </rPh>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</si>
  <si>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</si>
  <si>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</si>
  <si>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</si>
  <si>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</si>
  <si>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</si>
  <si>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</si>
  <si>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</si>
  <si>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</si>
  <si>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</si>
  <si>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</si>
  <si>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rPh sb="0" eb="2">
      <t>ミンカン</t>
    </rPh>
    <rPh sb="2" eb="4">
      <t>ジギョウ</t>
    </rPh>
    <rPh sb="4" eb="5">
      <t>シャ</t>
    </rPh>
    <rPh sb="6" eb="8">
      <t>ウム</t>
    </rPh>
    <phoneticPr fontId="3"/>
  </si>
  <si>
    <t>地域公共交通網形成計画策定の有無</t>
    <rPh sb="11" eb="13">
      <t>サクテイ</t>
    </rPh>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</si>
  <si>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</si>
  <si>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</si>
  <si>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</si>
  <si>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</si>
  <si>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2. 経営の効率性について</t>
    <rPh sb="3" eb="5">
      <t>ケイエイ</t>
    </rPh>
    <rPh sb="6" eb="9">
      <t>コウリツセイ</t>
    </rPh>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</si>
  <si>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</si>
  <si>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</si>
  <si>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</si>
  <si>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</si>
  <si>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</si>
  <si>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</si>
  <si>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</si>
  <si>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</si>
  <si>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</si>
  <si>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</si>
  <si>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</si>
  <si>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</si>
  <si>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4"/>
  </si>
  <si>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</si>
  <si>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</si>
  <si>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</si>
  <si>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</si>
  <si>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</si>
  <si>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</si>
  <si>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</si>
  <si>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</si>
  <si>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</si>
  <si>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</si>
  <si>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</si>
  <si>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</si>
  <si>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</si>
  <si>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</si>
  <si>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</si>
  <si>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</si>
  <si>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</si>
  <si>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</si>
  <si>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</si>
  <si>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</si>
  <si>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</si>
  <si>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4"/>
  </si>
  <si>
    <t>業務名</t>
    <rPh sb="0" eb="2">
      <t>ギョウム</t>
    </rPh>
    <rPh sb="2" eb="3">
      <t>メイ</t>
    </rPh>
    <phoneticPr fontId="14"/>
  </si>
  <si>
    <t>業種名</t>
    <rPh sb="0" eb="2">
      <t>ギョウシュ</t>
    </rPh>
    <phoneticPr fontId="14"/>
  </si>
  <si>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</si>
  <si>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</si>
  <si>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</si>
  <si>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</si>
  <si>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</si>
  <si>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</si>
  <si>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</si>
  <si>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</si>
  <si>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</si>
  <si>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</si>
  <si>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</si>
  <si>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</si>
  <si>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</si>
  <si>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</si>
  <si>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</si>
  <si>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</si>
  <si>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</si>
  <si>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</si>
  <si>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</si>
  <si>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</si>
  <si>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</si>
  <si>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</si>
  <si>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</si>
  <si>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</si>
  <si>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</si>
  <si>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</si>
  <si>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</si>
  <si>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</si>
  <si>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</si>
  <si>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</si>
  <si>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</si>
  <si>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2019</t>
  </si>
  <si>
    <t>133817</t>
  </si>
  <si>
    <t>46</t>
  </si>
  <si>
    <t>03</t>
  </si>
  <si>
    <t>3</t>
  </si>
  <si>
    <t>000</t>
  </si>
  <si>
    <t>東京都　三宅村</t>
  </si>
  <si>
    <t>法適用</t>
  </si>
  <si>
    <t>交通事業</t>
  </si>
  <si>
    <t>自動車運送事業</t>
  </si>
  <si>
    <t>非設置</t>
  </si>
  <si>
    <t>-</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</si>
  <si>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</si>
  <si>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</si>
  <si>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</si>
  <si>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</si>
  <si>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</si>
  <si>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</si>
  <si>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</si>
  <si>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</si>
  <si>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</si>
  <si>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</si>
  <si>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</si>
  <si>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当該値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</si>
  <si>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</si>
  <si>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</si>
  <si>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</si>
  <si>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</si>
  <si>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</si>
  <si>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</si>
  <si>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r>
      <rPr>
        <sz val="9"/>
        <color rgb="FF3366FF"/>
        <rFont val="ＭＳ ゴシック"/>
        <family val="3"/>
        <charset val="128"/>
      </rPr>
      <t>■</t>
    </r>
    <r>
      <rPr>
        <sz val="9"/>
        <color theme="1"/>
        <rFont val="ＭＳ ゴシック"/>
        <family val="3"/>
        <charset val="128"/>
      </rPr>
      <t>当該値⑤</t>
    </r>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</si>
  <si>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</si>
  <si>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</si>
  <si>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r>
      <rPr>
        <sz val="9"/>
        <color rgb="FFFF00FF"/>
        <rFont val="ＭＳ ゴシック"/>
        <family val="3"/>
        <charset val="128"/>
      </rPr>
      <t>■</t>
    </r>
    <r>
      <rPr>
        <sz val="9"/>
        <color theme="1"/>
        <rFont val="ＭＳ ゴシック"/>
        <family val="3"/>
        <charset val="128"/>
      </rPr>
      <t>平均値⑥</t>
    </r>
    <phoneticPr fontId="3"/>
  </si>
  <si>
    <t>①経常収支比率は100％を超えているものの、営業収益で営業費用を賄えておらず、②営業収支比率が低い。
④累積欠損金比率は令和元年度に欠損金が生じている。
⑥利用者1回あたりの運航経費は輸送人員が少ないため平均値よりも高くなり、それを他会計からの補助金により補填しているため⑤利用者1回あたり他会計負担額及び⑦他会計負担比率は平均値よりも高くなっている。
⑨有形固定資産減価償却率は、実際の耐用年数が法定耐用年数を上回っており、高い水準となっている。
経営面においては、人口減少の中で路線バス料金の収入増加を見込むことが難しい。貸切バス収入は、島内イベントに左右される部分が大きいので、観光部門と共同し、収益を増加させる取り組みが必要である。
また、車両更新の際は中古バスを買わざるを得ない状況であるが、修繕等に多くの費用がかかることのないよう隔年等での新車への更新を進めていく。</t>
    <rPh sb="60" eb="63">
      <t>レイワゲン</t>
    </rPh>
    <rPh sb="70" eb="71">
      <t>ショウ</t>
    </rPh>
    <rPh sb="372" eb="374">
      <t>カクネン</t>
    </rPh>
    <rPh sb="374" eb="375">
      <t>トウ</t>
    </rPh>
    <rPh sb="377" eb="379">
      <t>シンシャ</t>
    </rPh>
    <phoneticPr fontId="3"/>
  </si>
  <si>
    <t>②走行キロ当たりの輸送原価は民間事業者平均値をこえており、③走行キロ当たりの人件費について利用者が少ないことにより①走行キロ当たりの収入は民間事業者平均値とほぼ同じだが、④乗車効率は低くなっている。
既存の路線は通院や登下校に即した生活路線となっているため、運行本数を減少させることは現実的ではない。バス利用を促進するために、住民のニーズを把握し利用状況を分析し、効率が上がるように努める。</t>
    <rPh sb="80" eb="81">
      <t>オナ</t>
    </rPh>
    <phoneticPr fontId="3"/>
  </si>
  <si>
    <t>離島という環境では民営化や外部委託等は困難であり、今後も実質的な赤字が見込まれることから、一般会計からの補助金に頼らざるを得ない状況が続くと予想される。地域の交通手段としてなくてはならないものであるため、今後策定を予定している経営戦略の中で、利用者を増やす取り組みと効率的な運航体系を検討していく。</t>
    <rPh sb="35" eb="37">
      <t>ミコ</t>
    </rPh>
    <rPh sb="102" eb="104">
      <t>コンゴ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</si>
</sst>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00;&quot;△&quot;#,##0.00"/>
    <numFmt numFmtId="178" formatCode="gee"/>
    <numFmt numFmtId="179" formatCode="ge"/>
    <numFmt numFmtId="180" formatCode="#,##0;&quot;▲ &quot;#,##0"/>
    <numFmt numFmtId="181" formatCode="#,##0.0;&quot;▲ &quot;#,##0.0"/>
    <numFmt numFmtId="182" formatCode="#,##0.0;&quot;△ &quot;#,##0.0"/>
    <numFmt numFmtId="183"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Border="1" applyAlignment="1"/>
    <xf numFmtId="177" fontId="9" fillId="0" borderId="6" xfId="0" applyNumberFormat="1" applyFont="1" applyFill="1" applyBorder="1" applyAlignment="1" applyProtection="1">
      <alignment vertical="center"/>
      <protection hidden="1"/>
    </xf>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left" vertical="center"/>
    </xf>
    <xf numFmtId="0" fontId="4" fillId="0" borderId="12" xfId="0" applyFont="1" applyBorder="1">
      <alignment vertical="center"/>
    </xf>
    <xf numFmtId="0" fontId="4" fillId="0" borderId="0" xfId="0" applyFont="1" applyBorder="1">
      <alignment vertical="center"/>
    </xf>
    <xf numFmtId="0" fontId="4" fillId="0" borderId="13" xfId="0" applyFont="1" applyBorder="1">
      <alignment vertical="center"/>
    </xf>
    <xf numFmtId="0" fontId="11" fillId="0" borderId="0"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9" fillId="0" borderId="0" xfId="0" applyFont="1">
      <alignment vertical="center"/>
    </xf>
    <xf numFmtId="0" fontId="13" fillId="0" borderId="0" xfId="0" applyFont="1">
      <alignment vertical="center"/>
    </xf>
    <xf numFmtId="0" fontId="4" fillId="3" borderId="5" xfId="0" applyFont="1" applyFill="1" applyBorder="1">
      <alignment vertical="center"/>
    </xf>
    <xf numFmtId="0" fontId="4" fillId="3" borderId="24"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25" xfId="0" applyFont="1" applyFill="1" applyBorder="1">
      <alignment vertical="center"/>
    </xf>
    <xf numFmtId="0" fontId="4" fillId="3" borderId="14" xfId="0" applyFont="1" applyFill="1" applyBorder="1">
      <alignment vertical="center"/>
    </xf>
    <xf numFmtId="0" fontId="4" fillId="3" borderId="1" xfId="0" applyFont="1" applyFill="1" applyBorder="1" applyAlignment="1">
      <alignment vertical="center"/>
    </xf>
    <xf numFmtId="0" fontId="4" fillId="3" borderId="26" xfId="0" applyFont="1" applyFill="1" applyBorder="1">
      <alignment vertical="center"/>
    </xf>
    <xf numFmtId="0" fontId="4" fillId="3" borderId="5" xfId="0" applyFont="1" applyFill="1" applyBorder="1" applyAlignment="1">
      <alignment vertical="center" shrinkToFit="1"/>
    </xf>
    <xf numFmtId="0" fontId="4" fillId="4" borderId="5" xfId="0" applyNumberFormat="1" applyFont="1" applyFill="1" applyBorder="1" applyAlignment="1">
      <alignment vertical="center" shrinkToFit="1"/>
    </xf>
    <xf numFmtId="49" fontId="4" fillId="4" borderId="5" xfId="0" applyNumberFormat="1" applyFont="1" applyFill="1" applyBorder="1" applyAlignment="1">
      <alignment vertical="center" shrinkToFit="1"/>
    </xf>
    <xf numFmtId="181" fontId="4" fillId="4" borderId="5" xfId="0" applyNumberFormat="1" applyFont="1" applyFill="1" applyBorder="1" applyAlignment="1">
      <alignment vertical="center" shrinkToFit="1"/>
    </xf>
    <xf numFmtId="180" fontId="4" fillId="4" borderId="5" xfId="0" applyNumberFormat="1" applyFont="1" applyFill="1" applyBorder="1" applyAlignment="1">
      <alignment vertical="center" shrinkToFit="1"/>
    </xf>
    <xf numFmtId="0" fontId="4" fillId="5"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49" fontId="0" fillId="0" borderId="0" xfId="0" applyNumberFormat="1" applyAlignment="1">
      <alignment vertical="center" shrinkToFit="1"/>
    </xf>
    <xf numFmtId="49" fontId="4" fillId="0" borderId="5" xfId="0" applyNumberFormat="1" applyFont="1" applyBorder="1" applyAlignment="1">
      <alignment vertical="center" shrinkToFit="1"/>
    </xf>
    <xf numFmtId="181" fontId="4" fillId="0" borderId="5" xfId="0" applyNumberFormat="1" applyFont="1" applyBorder="1" applyAlignment="1">
      <alignment vertical="center" shrinkToFit="1"/>
    </xf>
    <xf numFmtId="180" fontId="4" fillId="0" borderId="5" xfId="0" applyNumberFormat="1" applyFont="1" applyBorder="1" applyAlignment="1">
      <alignment vertical="center" shrinkToFit="1"/>
    </xf>
    <xf numFmtId="183" fontId="4" fillId="0" borderId="5" xfId="0" applyNumberFormat="1" applyFont="1" applyBorder="1" applyAlignment="1">
      <alignment vertical="center" shrinkToFit="1"/>
    </xf>
    <xf numFmtId="40" fontId="4" fillId="0" borderId="0" xfId="0" applyNumberFormat="1" applyFont="1">
      <alignment vertical="center"/>
    </xf>
    <xf numFmtId="0" fontId="4" fillId="6" borderId="5" xfId="0" applyFont="1" applyFill="1" applyBorder="1">
      <alignment vertical="center"/>
    </xf>
    <xf numFmtId="0" fontId="4" fillId="0" borderId="0" xfId="0" applyNumberFormat="1" applyFont="1">
      <alignment vertical="center"/>
    </xf>
    <xf numFmtId="178" fontId="4" fillId="0" borderId="5"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27" xfId="0" applyNumberFormat="1" applyFont="1" applyBorder="1" applyAlignment="1">
      <alignment horizontal="center" vertical="center" shrinkToFit="1"/>
    </xf>
    <xf numFmtId="40" fontId="11" fillId="0" borderId="27" xfId="0" applyNumberFormat="1" applyFont="1" applyBorder="1" applyAlignment="1">
      <alignment horizontal="center" vertical="center" shrinkToFit="1"/>
    </xf>
    <xf numFmtId="181" fontId="11" fillId="0" borderId="27" xfId="0" applyNumberFormat="1" applyFont="1" applyBorder="1" applyAlignment="1">
      <alignment horizontal="center" vertical="center" shrinkToFit="1"/>
    </xf>
    <xf numFmtId="183" fontId="11" fillId="0" borderId="27" xfId="0" applyNumberFormat="1" applyFont="1" applyBorder="1" applyAlignment="1">
      <alignment horizontal="center" vertical="center" shrinkToFit="1"/>
    </xf>
    <xf numFmtId="178" fontId="4" fillId="0" borderId="27" xfId="0" applyNumberFormat="1" applyFont="1" applyBorder="1" applyAlignment="1">
      <alignment horizontal="center" vertical="center"/>
    </xf>
    <xf numFmtId="40" fontId="4" fillId="0" borderId="27" xfId="0" applyNumberFormat="1" applyFont="1" applyBorder="1" applyAlignment="1">
      <alignment horizontal="center" vertical="center"/>
    </xf>
    <xf numFmtId="181" fontId="4" fillId="0" borderId="27" xfId="0" applyNumberFormat="1" applyFont="1" applyBorder="1" applyAlignment="1">
      <alignment horizontal="center" vertical="center" wrapText="1"/>
    </xf>
    <xf numFmtId="183" fontId="4" fillId="0" borderId="27" xfId="0" applyNumberFormat="1" applyFont="1" applyBorder="1" applyAlignment="1">
      <alignment horizontal="center" vertical="center" wrapText="1"/>
    </xf>
    <xf numFmtId="40" fontId="11" fillId="0" borderId="27" xfId="0" applyNumberFormat="1" applyFont="1" applyBorder="1" applyAlignment="1">
      <alignment horizontal="center" vertical="center"/>
    </xf>
    <xf numFmtId="181" fontId="4" fillId="0" borderId="27" xfId="0" applyNumberFormat="1" applyFont="1" applyBorder="1" applyAlignment="1">
      <alignment horizontal="center" vertical="center"/>
    </xf>
    <xf numFmtId="0" fontId="19" fillId="0" borderId="0" xfId="0" applyFont="1">
      <alignment vertical="center"/>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4" fillId="0" borderId="10"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2" fillId="0" borderId="0" xfId="0" applyFont="1" applyBorder="1" applyAlignment="1">
      <alignment horizontal="center" vertical="center"/>
    </xf>
    <xf numFmtId="0" fontId="6" fillId="0" borderId="18"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2" fontId="4" fillId="0" borderId="5"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181" fontId="4" fillId="0" borderId="3" xfId="0" applyNumberFormat="1" applyFont="1" applyBorder="1" applyAlignment="1" applyProtection="1">
      <alignment horizontal="center" vertical="center" shrinkToFit="1"/>
      <protection hidden="1"/>
    </xf>
    <xf numFmtId="181" fontId="4" fillId="0" borderId="4" xfId="0" applyNumberFormat="1" applyFont="1" applyBorder="1" applyAlignment="1" applyProtection="1">
      <alignment horizontal="center" vertical="center" shrinkToFit="1"/>
      <protection hidden="1"/>
    </xf>
    <xf numFmtId="181" fontId="4" fillId="0" borderId="5"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0" fontId="4" fillId="0" borderId="2" xfId="0" applyNumberFormat="1" applyFont="1" applyFill="1" applyBorder="1" applyAlignment="1" applyProtection="1">
      <alignment horizontal="center" vertical="center" shrinkToFit="1"/>
      <protection hidden="1"/>
    </xf>
    <xf numFmtId="180" fontId="4" fillId="0" borderId="3" xfId="0" applyNumberFormat="1" applyFont="1" applyFill="1" applyBorder="1" applyAlignment="1" applyProtection="1">
      <alignment horizontal="center" vertical="center" shrinkToFit="1"/>
      <protection hidden="1"/>
    </xf>
    <xf numFmtId="180" fontId="4" fillId="0" borderId="4" xfId="0" applyNumberFormat="1" applyFont="1" applyFill="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179" fontId="2" fillId="2" borderId="3" xfId="0" applyNumberFormat="1" applyFont="1" applyFill="1" applyBorder="1" applyAlignment="1">
      <alignment horizontal="center" vertical="center" shrinkToFit="1"/>
    </xf>
    <xf numFmtId="179" fontId="2" fillId="2" borderId="4" xfId="0" applyNumberFormat="1" applyFont="1" applyFill="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0" fontId="5" fillId="0" borderId="0" xfId="0" applyFont="1" applyAlignment="1">
      <alignment horizontal="center" vertical="center"/>
    </xf>
    <xf numFmtId="0" fontId="2" fillId="0" borderId="1" xfId="0" applyNumberFormat="1" applyFont="1" applyBorder="1" applyAlignment="1" applyProtection="1">
      <alignment horizontal="left" vertical="center"/>
      <protection hidden="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H27</c:v>
                </c:pt>
                <c:pt idx="1">
                  <c:v>H28</c:v>
                </c:pt>
                <c:pt idx="2">
                  <c:v>H29</c:v>
                </c:pt>
                <c:pt idx="3">
                  <c:v>H30</c:v>
                </c:pt>
                <c:pt idx="4">
                  <c:v>R01</c:v>
                </c:pt>
              </c:strCache>
            </c:strRef>
          </c:cat>
          <c:val>
            <c:numRef>
              <c:f>データ!$AK$18:$AO$18</c:f>
              <c:numCache>
                <c:formatCode>#,##0.0;"▲ "#,##0.0</c:formatCode>
                <c:ptCount val="5"/>
                <c:pt idx="0">
                  <c:v>103.9</c:v>
                </c:pt>
                <c:pt idx="1">
                  <c:v>103</c:v>
                </c:pt>
                <c:pt idx="2">
                  <c:v>100.1</c:v>
                </c:pt>
                <c:pt idx="3">
                  <c:v>101.1</c:v>
                </c:pt>
                <c:pt idx="4">
                  <c:v>93.1</c:v>
                </c:pt>
              </c:numCache>
            </c:numRef>
          </c:val>
          <c:extLst>
            <c:ext xmlns:c16="http://schemas.microsoft.com/office/drawing/2014/chart" uri="{C3380CC4-5D6E-409C-BE32-E72D297353CC}">
              <c16:uniqueId val="{00000000-B233-49B1-AE4A-3163B54F4DF3}"/>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H27</c:v>
                </c:pt>
                <c:pt idx="1">
                  <c:v>H28</c:v>
                </c:pt>
                <c:pt idx="2">
                  <c:v>H29</c:v>
                </c:pt>
                <c:pt idx="3">
                  <c:v>H30</c:v>
                </c:pt>
                <c:pt idx="4">
                  <c:v>R01</c:v>
                </c:pt>
              </c:strCache>
            </c:strRef>
          </c:cat>
          <c:val>
            <c:numRef>
              <c:f>データ!$AK$19:$AO$19</c:f>
              <c:numCache>
                <c:formatCode>#,##0.0;"▲ "#,##0.0</c:formatCode>
                <c:ptCount val="5"/>
                <c:pt idx="0">
                  <c:v>104.1</c:v>
                </c:pt>
                <c:pt idx="1">
                  <c:v>103.5</c:v>
                </c:pt>
                <c:pt idx="2">
                  <c:v>103.3</c:v>
                </c:pt>
                <c:pt idx="3">
                  <c:v>102.4</c:v>
                </c:pt>
                <c:pt idx="4">
                  <c:v>98.5</c:v>
                </c:pt>
              </c:numCache>
            </c:numRef>
          </c:val>
          <c:smooth val="0"/>
          <c:extLst>
            <c:ext xmlns:c16="http://schemas.microsoft.com/office/drawing/2014/chart" uri="{C3380CC4-5D6E-409C-BE32-E72D297353CC}">
              <c16:uniqueId val="{00000001-B233-49B1-AE4A-3163B54F4DF3}"/>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H27</c:v>
                </c:pt>
                <c:pt idx="1">
                  <c:v>H28</c:v>
                </c:pt>
                <c:pt idx="2">
                  <c:v>H29</c:v>
                </c:pt>
                <c:pt idx="3">
                  <c:v>H30</c:v>
                </c:pt>
                <c:pt idx="4">
                  <c:v>R01</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233-49B1-AE4A-3163B54F4DF3}"/>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H27</c:v>
                </c:pt>
                <c:pt idx="1">
                  <c:v>H28</c:v>
                </c:pt>
                <c:pt idx="2">
                  <c:v>H29</c:v>
                </c:pt>
                <c:pt idx="3">
                  <c:v>H30</c:v>
                </c:pt>
                <c:pt idx="4">
                  <c:v>R01</c:v>
                </c:pt>
              </c:strCache>
            </c:strRef>
          </c:cat>
          <c:val>
            <c:numRef>
              <c:f>データ!$EA$17:$EE$17</c:f>
              <c:numCache>
                <c:formatCode>#,##0.00;"▲ "#,##0.00</c:formatCode>
                <c:ptCount val="5"/>
                <c:pt idx="0">
                  <c:v>377.99</c:v>
                </c:pt>
                <c:pt idx="1">
                  <c:v>362.86</c:v>
                </c:pt>
                <c:pt idx="2">
                  <c:v>631</c:v>
                </c:pt>
                <c:pt idx="3">
                  <c:v>345.27</c:v>
                </c:pt>
                <c:pt idx="4">
                  <c:v>723.53</c:v>
                </c:pt>
              </c:numCache>
            </c:numRef>
          </c:val>
          <c:extLst>
            <c:ext xmlns:c16="http://schemas.microsoft.com/office/drawing/2014/chart" uri="{C3380CC4-5D6E-409C-BE32-E72D297353CC}">
              <c16:uniqueId val="{00000000-EF6E-4360-8891-267DC4261A34}"/>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H27</c:v>
                </c:pt>
                <c:pt idx="1">
                  <c:v>H28</c:v>
                </c:pt>
                <c:pt idx="2">
                  <c:v>H29</c:v>
                </c:pt>
                <c:pt idx="3">
                  <c:v>H30</c:v>
                </c:pt>
                <c:pt idx="4">
                  <c:v>R01</c:v>
                </c:pt>
              </c:strCache>
            </c:strRef>
          </c:cat>
          <c:val>
            <c:numRef>
              <c:f>データ!$EA$18:$EE$18</c:f>
              <c:numCache>
                <c:formatCode>#,##0.00;"▲ "#,##0.00</c:formatCode>
                <c:ptCount val="5"/>
                <c:pt idx="0">
                  <c:v>684.85</c:v>
                </c:pt>
                <c:pt idx="1">
                  <c:v>699.75</c:v>
                </c:pt>
                <c:pt idx="2">
                  <c:v>710.2</c:v>
                </c:pt>
                <c:pt idx="3">
                  <c:v>726.81</c:v>
                </c:pt>
                <c:pt idx="4">
                  <c:v>732.4</c:v>
                </c:pt>
              </c:numCache>
            </c:numRef>
          </c:val>
          <c:smooth val="0"/>
          <c:extLst>
            <c:ext xmlns:c16="http://schemas.microsoft.com/office/drawing/2014/chart" uri="{C3380CC4-5D6E-409C-BE32-E72D297353CC}">
              <c16:uniqueId val="{00000001-EF6E-4360-8891-267DC4261A34}"/>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H27</c:v>
                </c:pt>
                <c:pt idx="1">
                  <c:v>H28</c:v>
                </c:pt>
                <c:pt idx="2">
                  <c:v>H29</c:v>
                </c:pt>
                <c:pt idx="3">
                  <c:v>H30</c:v>
                </c:pt>
                <c:pt idx="4">
                  <c:v>R01</c:v>
                </c:pt>
              </c:strCache>
            </c:strRef>
          </c:cat>
          <c:val>
            <c:numRef>
              <c:f>データ!$FE$17:$FI$17</c:f>
              <c:numCache>
                <c:formatCode>#,##0.0;"▲ "#,##0.0</c:formatCode>
                <c:ptCount val="5"/>
                <c:pt idx="0">
                  <c:v>2.7</c:v>
                </c:pt>
                <c:pt idx="1">
                  <c:v>2.6</c:v>
                </c:pt>
                <c:pt idx="2">
                  <c:v>2.2999999999999998</c:v>
                </c:pt>
                <c:pt idx="3">
                  <c:v>2.4</c:v>
                </c:pt>
                <c:pt idx="4">
                  <c:v>2.4</c:v>
                </c:pt>
              </c:numCache>
            </c:numRef>
          </c:val>
          <c:extLst>
            <c:ext xmlns:c16="http://schemas.microsoft.com/office/drawing/2014/chart" uri="{C3380CC4-5D6E-409C-BE32-E72D297353CC}">
              <c16:uniqueId val="{00000000-8052-4C07-B1FF-D62626A038EC}"/>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H27</c:v>
                </c:pt>
                <c:pt idx="1">
                  <c:v>H28</c:v>
                </c:pt>
                <c:pt idx="2">
                  <c:v>H29</c:v>
                </c:pt>
                <c:pt idx="3">
                  <c:v>H30</c:v>
                </c:pt>
                <c:pt idx="4">
                  <c:v>R01</c:v>
                </c:pt>
              </c:strCache>
            </c:strRef>
          </c:cat>
          <c:val>
            <c:numRef>
              <c:f>データ!$FE$18:$FI$18</c:f>
              <c:numCache>
                <c:formatCode>#,##0.0;"▲ "#,##0.0</c:formatCode>
                <c:ptCount val="5"/>
                <c:pt idx="0">
                  <c:v>17.7</c:v>
                </c:pt>
                <c:pt idx="1">
                  <c:v>18</c:v>
                </c:pt>
                <c:pt idx="2">
                  <c:v>18.399999999999999</c:v>
                </c:pt>
                <c:pt idx="3">
                  <c:v>18.3</c:v>
                </c:pt>
                <c:pt idx="4">
                  <c:v>18.100000000000001</c:v>
                </c:pt>
              </c:numCache>
            </c:numRef>
          </c:val>
          <c:smooth val="0"/>
          <c:extLst>
            <c:ext xmlns:c16="http://schemas.microsoft.com/office/drawing/2014/chart" uri="{C3380CC4-5D6E-409C-BE32-E72D297353CC}">
              <c16:uniqueId val="{00000001-8052-4C07-B1FF-D62626A038EC}"/>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H27</c:v>
                </c:pt>
                <c:pt idx="1">
                  <c:v>H28</c:v>
                </c:pt>
                <c:pt idx="2">
                  <c:v>H29</c:v>
                </c:pt>
                <c:pt idx="3">
                  <c:v>H30</c:v>
                </c:pt>
                <c:pt idx="4">
                  <c:v>R01</c:v>
                </c:pt>
              </c:strCache>
            </c:strRef>
          </c:cat>
          <c:val>
            <c:numRef>
              <c:f>データ!$BR$17:$BV$17</c:f>
              <c:numCache>
                <c:formatCode>#,##0.0;"▲ "#,##0.0</c:formatCode>
                <c:ptCount val="5"/>
                <c:pt idx="0">
                  <c:v>23.6</c:v>
                </c:pt>
                <c:pt idx="1">
                  <c:v>0</c:v>
                </c:pt>
                <c:pt idx="2">
                  <c:v>0</c:v>
                </c:pt>
                <c:pt idx="3">
                  <c:v>0</c:v>
                </c:pt>
                <c:pt idx="4">
                  <c:v>14.2</c:v>
                </c:pt>
              </c:numCache>
            </c:numRef>
          </c:val>
          <c:extLst>
            <c:ext xmlns:c16="http://schemas.microsoft.com/office/drawing/2014/chart" uri="{C3380CC4-5D6E-409C-BE32-E72D297353CC}">
              <c16:uniqueId val="{00000000-B36B-49DD-ACFE-3E209CCD9133}"/>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H27</c:v>
                </c:pt>
                <c:pt idx="1">
                  <c:v>H28</c:v>
                </c:pt>
                <c:pt idx="2">
                  <c:v>H29</c:v>
                </c:pt>
                <c:pt idx="3">
                  <c:v>H30</c:v>
                </c:pt>
                <c:pt idx="4">
                  <c:v>R01</c:v>
                </c:pt>
              </c:strCache>
            </c:strRef>
          </c:cat>
          <c:val>
            <c:numRef>
              <c:f>データ!$BR$18:$BV$18</c:f>
              <c:numCache>
                <c:formatCode>#,##0.0;"▲ "#,##0.0</c:formatCode>
                <c:ptCount val="5"/>
                <c:pt idx="0">
                  <c:v>90.4</c:v>
                </c:pt>
                <c:pt idx="1">
                  <c:v>86.1</c:v>
                </c:pt>
                <c:pt idx="2">
                  <c:v>62.9</c:v>
                </c:pt>
                <c:pt idx="3">
                  <c:v>34.799999999999997</c:v>
                </c:pt>
                <c:pt idx="4">
                  <c:v>35.1</c:v>
                </c:pt>
              </c:numCache>
            </c:numRef>
          </c:val>
          <c:smooth val="0"/>
          <c:extLst>
            <c:ext xmlns:c16="http://schemas.microsoft.com/office/drawing/2014/chart" uri="{C3380CC4-5D6E-409C-BE32-E72D297353CC}">
              <c16:uniqueId val="{00000001-B36B-49DD-ACFE-3E209CCD9133}"/>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H27</c:v>
                </c:pt>
                <c:pt idx="1">
                  <c:v>H28</c:v>
                </c:pt>
                <c:pt idx="2">
                  <c:v>H29</c:v>
                </c:pt>
                <c:pt idx="3">
                  <c:v>H30</c:v>
                </c:pt>
                <c:pt idx="4">
                  <c:v>R01</c:v>
                </c:pt>
              </c:strCache>
            </c:strRef>
          </c:cat>
          <c:val>
            <c:numRef>
              <c:f>データ!$AV$17:$AZ$17</c:f>
              <c:numCache>
                <c:formatCode>#,##0.0;"▲ "#,##0.0</c:formatCode>
                <c:ptCount val="5"/>
                <c:pt idx="0">
                  <c:v>65.900000000000006</c:v>
                </c:pt>
                <c:pt idx="1">
                  <c:v>64.7</c:v>
                </c:pt>
                <c:pt idx="2">
                  <c:v>62.7</c:v>
                </c:pt>
                <c:pt idx="3">
                  <c:v>63.8</c:v>
                </c:pt>
                <c:pt idx="4">
                  <c:v>48.9</c:v>
                </c:pt>
              </c:numCache>
            </c:numRef>
          </c:val>
          <c:extLst>
            <c:ext xmlns:c16="http://schemas.microsoft.com/office/drawing/2014/chart" uri="{C3380CC4-5D6E-409C-BE32-E72D297353CC}">
              <c16:uniqueId val="{00000000-A471-48AA-8807-6B0A60D970B9}"/>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H27</c:v>
                </c:pt>
                <c:pt idx="1">
                  <c:v>H28</c:v>
                </c:pt>
                <c:pt idx="2">
                  <c:v>H29</c:v>
                </c:pt>
                <c:pt idx="3">
                  <c:v>H30</c:v>
                </c:pt>
                <c:pt idx="4">
                  <c:v>R01</c:v>
                </c:pt>
              </c:strCache>
            </c:strRef>
          </c:cat>
          <c:val>
            <c:numRef>
              <c:f>データ!$AV$18:$AZ$18</c:f>
              <c:numCache>
                <c:formatCode>#,##0.0;"▲ "#,##0.0</c:formatCode>
                <c:ptCount val="5"/>
                <c:pt idx="0">
                  <c:v>95.5</c:v>
                </c:pt>
                <c:pt idx="1">
                  <c:v>94.2</c:v>
                </c:pt>
                <c:pt idx="2">
                  <c:v>94</c:v>
                </c:pt>
                <c:pt idx="3">
                  <c:v>93.2</c:v>
                </c:pt>
                <c:pt idx="4">
                  <c:v>89.9</c:v>
                </c:pt>
              </c:numCache>
            </c:numRef>
          </c:val>
          <c:smooth val="0"/>
          <c:extLst>
            <c:ext xmlns:c16="http://schemas.microsoft.com/office/drawing/2014/chart" uri="{C3380CC4-5D6E-409C-BE32-E72D297353CC}">
              <c16:uniqueId val="{00000001-A471-48AA-8807-6B0A60D970B9}"/>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H27</c:v>
                </c:pt>
                <c:pt idx="1">
                  <c:v>H28</c:v>
                </c:pt>
                <c:pt idx="2">
                  <c:v>H29</c:v>
                </c:pt>
                <c:pt idx="3">
                  <c:v>H30</c:v>
                </c:pt>
                <c:pt idx="4">
                  <c:v>R01</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471-48AA-8807-6B0A60D970B9}"/>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H27</c:v>
                </c:pt>
                <c:pt idx="1">
                  <c:v>H28</c:v>
                </c:pt>
                <c:pt idx="2">
                  <c:v>H29</c:v>
                </c:pt>
                <c:pt idx="3">
                  <c:v>H30</c:v>
                </c:pt>
                <c:pt idx="4">
                  <c:v>R01</c:v>
                </c:pt>
              </c:strCache>
            </c:strRef>
          </c:cat>
          <c:val>
            <c:numRef>
              <c:f>データ!$BG$17:$BK$17</c:f>
              <c:numCache>
                <c:formatCode>#,##0.0;"▲ "#,##0.0</c:formatCode>
                <c:ptCount val="5"/>
                <c:pt idx="0">
                  <c:v>981</c:v>
                </c:pt>
                <c:pt idx="1">
                  <c:v>1245.3</c:v>
                </c:pt>
                <c:pt idx="2">
                  <c:v>833.8</c:v>
                </c:pt>
                <c:pt idx="3">
                  <c:v>883.1</c:v>
                </c:pt>
                <c:pt idx="4">
                  <c:v>824.8</c:v>
                </c:pt>
              </c:numCache>
            </c:numRef>
          </c:val>
          <c:extLst>
            <c:ext xmlns:c16="http://schemas.microsoft.com/office/drawing/2014/chart" uri="{C3380CC4-5D6E-409C-BE32-E72D297353CC}">
              <c16:uniqueId val="{00000000-D696-41C5-8406-C436FBBCAB99}"/>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H27</c:v>
                </c:pt>
                <c:pt idx="1">
                  <c:v>H28</c:v>
                </c:pt>
                <c:pt idx="2">
                  <c:v>H29</c:v>
                </c:pt>
                <c:pt idx="3">
                  <c:v>H30</c:v>
                </c:pt>
                <c:pt idx="4">
                  <c:v>R01</c:v>
                </c:pt>
              </c:strCache>
            </c:strRef>
          </c:cat>
          <c:val>
            <c:numRef>
              <c:f>データ!$BG$18:$BK$18</c:f>
              <c:numCache>
                <c:formatCode>#,##0.0;"▲ "#,##0.0</c:formatCode>
                <c:ptCount val="5"/>
                <c:pt idx="0">
                  <c:v>97.7</c:v>
                </c:pt>
                <c:pt idx="1">
                  <c:v>100</c:v>
                </c:pt>
                <c:pt idx="2">
                  <c:v>156.69999999999999</c:v>
                </c:pt>
                <c:pt idx="3">
                  <c:v>155.30000000000001</c:v>
                </c:pt>
                <c:pt idx="4">
                  <c:v>154.19999999999999</c:v>
                </c:pt>
              </c:numCache>
            </c:numRef>
          </c:val>
          <c:smooth val="0"/>
          <c:extLst>
            <c:ext xmlns:c16="http://schemas.microsoft.com/office/drawing/2014/chart" uri="{C3380CC4-5D6E-409C-BE32-E72D297353CC}">
              <c16:uniqueId val="{00000001-D696-41C5-8406-C436FBBCAB99}"/>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H27</c:v>
                </c:pt>
                <c:pt idx="1">
                  <c:v>H28</c:v>
                </c:pt>
                <c:pt idx="2">
                  <c:v>H29</c:v>
                </c:pt>
                <c:pt idx="3">
                  <c:v>H30</c:v>
                </c:pt>
                <c:pt idx="4">
                  <c:v>R01</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696-41C5-8406-C436FBBCAB99}"/>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H27</c:v>
                </c:pt>
                <c:pt idx="1">
                  <c:v>H28</c:v>
                </c:pt>
                <c:pt idx="2">
                  <c:v>H29</c:v>
                </c:pt>
                <c:pt idx="3">
                  <c:v>H30</c:v>
                </c:pt>
                <c:pt idx="4">
                  <c:v>R01</c:v>
                </c:pt>
              </c:strCache>
            </c:strRef>
          </c:cat>
          <c:val>
            <c:numRef>
              <c:f>データ!$CC$18:$CG$18</c:f>
              <c:numCache>
                <c:formatCode>#,##0.0;"▲ "#,##0.0</c:formatCode>
                <c:ptCount val="5"/>
                <c:pt idx="0">
                  <c:v>590.20000000000005</c:v>
                </c:pt>
                <c:pt idx="1">
                  <c:v>632.29999999999995</c:v>
                </c:pt>
                <c:pt idx="2">
                  <c:v>645.79999999999995</c:v>
                </c:pt>
                <c:pt idx="3">
                  <c:v>670.5</c:v>
                </c:pt>
                <c:pt idx="4">
                  <c:v>1062.3</c:v>
                </c:pt>
              </c:numCache>
            </c:numRef>
          </c:val>
          <c:extLst>
            <c:ext xmlns:c16="http://schemas.microsoft.com/office/drawing/2014/chart" uri="{C3380CC4-5D6E-409C-BE32-E72D297353CC}">
              <c16:uniqueId val="{00000000-518B-4CE8-8DD2-D2BD9C3BA4D8}"/>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H27</c:v>
                </c:pt>
                <c:pt idx="1">
                  <c:v>H28</c:v>
                </c:pt>
                <c:pt idx="2">
                  <c:v>H29</c:v>
                </c:pt>
                <c:pt idx="3">
                  <c:v>H30</c:v>
                </c:pt>
                <c:pt idx="4">
                  <c:v>R01</c:v>
                </c:pt>
              </c:strCache>
            </c:strRef>
          </c:cat>
          <c:val>
            <c:numRef>
              <c:f>データ!$CC$19:$CG$19</c:f>
              <c:numCache>
                <c:formatCode>#,##0.0;"▲ "#,##0.0</c:formatCode>
                <c:ptCount val="5"/>
                <c:pt idx="0">
                  <c:v>1892.6</c:v>
                </c:pt>
                <c:pt idx="1">
                  <c:v>1943.9</c:v>
                </c:pt>
                <c:pt idx="2">
                  <c:v>1991.7</c:v>
                </c:pt>
                <c:pt idx="3">
                  <c:v>2128.5</c:v>
                </c:pt>
                <c:pt idx="4">
                  <c:v>2740.8</c:v>
                </c:pt>
              </c:numCache>
            </c:numRef>
          </c:val>
          <c:extLst>
            <c:ext xmlns:c16="http://schemas.microsoft.com/office/drawing/2014/chart" uri="{C3380CC4-5D6E-409C-BE32-E72D297353CC}">
              <c16:uniqueId val="{00000001-518B-4CE8-8DD2-D2BD9C3BA4D8}"/>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H27</c:v>
                </c:pt>
                <c:pt idx="1">
                  <c:v>H28</c:v>
                </c:pt>
                <c:pt idx="2">
                  <c:v>H29</c:v>
                </c:pt>
                <c:pt idx="3">
                  <c:v>H30</c:v>
                </c:pt>
                <c:pt idx="4">
                  <c:v>R01</c:v>
                </c:pt>
              </c:strCache>
            </c:strRef>
          </c:cat>
          <c:val>
            <c:numRef>
              <c:f>データ!$CC$20:$CG$20</c:f>
              <c:numCache>
                <c:formatCode>#,##0.0;"▲ "#,##0.0</c:formatCode>
                <c:ptCount val="5"/>
                <c:pt idx="0">
                  <c:v>13.6</c:v>
                </c:pt>
                <c:pt idx="1">
                  <c:v>14.6</c:v>
                </c:pt>
                <c:pt idx="2">
                  <c:v>14.5</c:v>
                </c:pt>
                <c:pt idx="3">
                  <c:v>14.7</c:v>
                </c:pt>
                <c:pt idx="4">
                  <c:v>14.2</c:v>
                </c:pt>
              </c:numCache>
            </c:numRef>
          </c:val>
          <c:smooth val="0"/>
          <c:extLst>
            <c:ext xmlns:c16="http://schemas.microsoft.com/office/drawing/2014/chart" uri="{C3380CC4-5D6E-409C-BE32-E72D297353CC}">
              <c16:uniqueId val="{00000002-518B-4CE8-8DD2-D2BD9C3BA4D8}"/>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H27</c:v>
                </c:pt>
                <c:pt idx="1">
                  <c:v>H28</c:v>
                </c:pt>
                <c:pt idx="2">
                  <c:v>H29</c:v>
                </c:pt>
                <c:pt idx="3">
                  <c:v>H30</c:v>
                </c:pt>
                <c:pt idx="4">
                  <c:v>R01</c:v>
                </c:pt>
              </c:strCache>
            </c:strRef>
          </c:cat>
          <c:val>
            <c:numRef>
              <c:f>データ!$CC$21:$CG$21</c:f>
              <c:numCache>
                <c:formatCode>#,##0.0;"▲ "#,##0.0</c:formatCode>
                <c:ptCount val="5"/>
                <c:pt idx="0">
                  <c:v>177.3</c:v>
                </c:pt>
                <c:pt idx="1">
                  <c:v>180</c:v>
                </c:pt>
                <c:pt idx="2">
                  <c:v>180.1</c:v>
                </c:pt>
                <c:pt idx="3">
                  <c:v>182.9</c:v>
                </c:pt>
                <c:pt idx="4">
                  <c:v>190.5</c:v>
                </c:pt>
              </c:numCache>
            </c:numRef>
          </c:val>
          <c:smooth val="0"/>
          <c:extLst>
            <c:ext xmlns:c16="http://schemas.microsoft.com/office/drawing/2014/chart" uri="{C3380CC4-5D6E-409C-BE32-E72D297353CC}">
              <c16:uniqueId val="{00000003-518B-4CE8-8DD2-D2BD9C3BA4D8}"/>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H27</c:v>
                </c:pt>
                <c:pt idx="1">
                  <c:v>H28</c:v>
                </c:pt>
                <c:pt idx="2">
                  <c:v>H29</c:v>
                </c:pt>
                <c:pt idx="3">
                  <c:v>H30</c:v>
                </c:pt>
                <c:pt idx="4">
                  <c:v>R01</c:v>
                </c:pt>
              </c:strCache>
            </c:strRef>
          </c:cat>
          <c:val>
            <c:numRef>
              <c:f>データ!$CW$17:$DA$17</c:f>
              <c:numCache>
                <c:formatCode>#,##0.0;"▲ "#,##0.0</c:formatCode>
                <c:ptCount val="5"/>
                <c:pt idx="0">
                  <c:v>31.2</c:v>
                </c:pt>
                <c:pt idx="1">
                  <c:v>32.5</c:v>
                </c:pt>
                <c:pt idx="2">
                  <c:v>32.4</c:v>
                </c:pt>
                <c:pt idx="3">
                  <c:v>31.5</c:v>
                </c:pt>
                <c:pt idx="4">
                  <c:v>38.799999999999997</c:v>
                </c:pt>
              </c:numCache>
            </c:numRef>
          </c:val>
          <c:extLst>
            <c:ext xmlns:c16="http://schemas.microsoft.com/office/drawing/2014/chart" uri="{C3380CC4-5D6E-409C-BE32-E72D297353CC}">
              <c16:uniqueId val="{00000000-CECF-4E1C-9BAB-22D3C4EFF55A}"/>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H27</c:v>
                </c:pt>
                <c:pt idx="1">
                  <c:v>H28</c:v>
                </c:pt>
                <c:pt idx="2">
                  <c:v>H29</c:v>
                </c:pt>
                <c:pt idx="3">
                  <c:v>H30</c:v>
                </c:pt>
                <c:pt idx="4">
                  <c:v>R01</c:v>
                </c:pt>
              </c:strCache>
            </c:strRef>
          </c:cat>
          <c:val>
            <c:numRef>
              <c:f>データ!$CW$18:$DA$18</c:f>
              <c:numCache>
                <c:formatCode>#,##0.0;"▲ "#,##0.0</c:formatCode>
                <c:ptCount val="5"/>
                <c:pt idx="0">
                  <c:v>7.7</c:v>
                </c:pt>
                <c:pt idx="1">
                  <c:v>8.1</c:v>
                </c:pt>
                <c:pt idx="2">
                  <c:v>8</c:v>
                </c:pt>
                <c:pt idx="3">
                  <c:v>8</c:v>
                </c:pt>
                <c:pt idx="4">
                  <c:v>7.5</c:v>
                </c:pt>
              </c:numCache>
            </c:numRef>
          </c:val>
          <c:smooth val="0"/>
          <c:extLst>
            <c:ext xmlns:c16="http://schemas.microsoft.com/office/drawing/2014/chart" uri="{C3380CC4-5D6E-409C-BE32-E72D297353CC}">
              <c16:uniqueId val="{00000001-CECF-4E1C-9BAB-22D3C4EFF55A}"/>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H27</c:v>
                </c:pt>
                <c:pt idx="1">
                  <c:v>H28</c:v>
                </c:pt>
                <c:pt idx="2">
                  <c:v>H29</c:v>
                </c:pt>
                <c:pt idx="3">
                  <c:v>H30</c:v>
                </c:pt>
                <c:pt idx="4">
                  <c:v>R01</c:v>
                </c:pt>
              </c:strCache>
            </c:strRef>
          </c:cat>
          <c:val>
            <c:numRef>
              <c:f>データ!$DG$17:$DK$17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6ECD-4465-999C-6AA8FC3FF428}"/>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H27</c:v>
                </c:pt>
                <c:pt idx="1">
                  <c:v>H28</c:v>
                </c:pt>
                <c:pt idx="2">
                  <c:v>H29</c:v>
                </c:pt>
                <c:pt idx="3">
                  <c:v>H30</c:v>
                </c:pt>
                <c:pt idx="4">
                  <c:v>R01</c:v>
                </c:pt>
              </c:strCache>
            </c:strRef>
          </c:cat>
          <c:val>
            <c:numRef>
              <c:f>データ!$DG$18:$DK$18</c:f>
              <c:numCache>
                <c:formatCode>#,##0.0;"▲ "#,##0.0</c:formatCode>
                <c:ptCount val="5"/>
                <c:pt idx="0">
                  <c:v>27</c:v>
                </c:pt>
                <c:pt idx="1">
                  <c:v>22.5</c:v>
                </c:pt>
                <c:pt idx="2">
                  <c:v>21.9</c:v>
                </c:pt>
                <c:pt idx="3">
                  <c:v>23.3</c:v>
                </c:pt>
                <c:pt idx="4">
                  <c:v>29.5</c:v>
                </c:pt>
              </c:numCache>
            </c:numRef>
          </c:val>
          <c:smooth val="0"/>
          <c:extLst>
            <c:ext xmlns:c16="http://schemas.microsoft.com/office/drawing/2014/chart" uri="{C3380CC4-5D6E-409C-BE32-E72D297353CC}">
              <c16:uniqueId val="{00000001-6ECD-4465-999C-6AA8FC3FF428}"/>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H27</c:v>
                </c:pt>
                <c:pt idx="1">
                  <c:v>H28</c:v>
                </c:pt>
                <c:pt idx="2">
                  <c:v>H29</c:v>
                </c:pt>
                <c:pt idx="3">
                  <c:v>H30</c:v>
                </c:pt>
                <c:pt idx="4">
                  <c:v>R01</c:v>
                </c:pt>
              </c:strCache>
            </c:strRef>
          </c:cat>
          <c:val>
            <c:numRef>
              <c:f>データ!$DQ$17:$DU$17</c:f>
              <c:numCache>
                <c:formatCode>#,##0.0;"▲ "#,##0.0</c:formatCode>
                <c:ptCount val="5"/>
                <c:pt idx="0">
                  <c:v>82.4</c:v>
                </c:pt>
                <c:pt idx="1">
                  <c:v>86.5</c:v>
                </c:pt>
                <c:pt idx="2">
                  <c:v>87.6</c:v>
                </c:pt>
                <c:pt idx="3">
                  <c:v>85.9</c:v>
                </c:pt>
                <c:pt idx="4">
                  <c:v>89.9</c:v>
                </c:pt>
              </c:numCache>
            </c:numRef>
          </c:val>
          <c:extLst>
            <c:ext xmlns:c16="http://schemas.microsoft.com/office/drawing/2014/chart" uri="{C3380CC4-5D6E-409C-BE32-E72D297353CC}">
              <c16:uniqueId val="{00000000-7F17-4741-A675-C53E8328D2C0}"/>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H27</c:v>
                </c:pt>
                <c:pt idx="1">
                  <c:v>H28</c:v>
                </c:pt>
                <c:pt idx="2">
                  <c:v>H29</c:v>
                </c:pt>
                <c:pt idx="3">
                  <c:v>H30</c:v>
                </c:pt>
                <c:pt idx="4">
                  <c:v>R01</c:v>
                </c:pt>
              </c:strCache>
            </c:strRef>
          </c:cat>
          <c:val>
            <c:numRef>
              <c:f>データ!$DQ$18:$DU$18</c:f>
              <c:numCache>
                <c:formatCode>#,##0.0;"▲ "#,##0.0</c:formatCode>
                <c:ptCount val="5"/>
                <c:pt idx="0">
                  <c:v>78.900000000000006</c:v>
                </c:pt>
                <c:pt idx="1">
                  <c:v>78.400000000000006</c:v>
                </c:pt>
                <c:pt idx="2">
                  <c:v>77.8</c:v>
                </c:pt>
                <c:pt idx="3">
                  <c:v>77.400000000000006</c:v>
                </c:pt>
                <c:pt idx="4">
                  <c:v>74.900000000000006</c:v>
                </c:pt>
              </c:numCache>
            </c:numRef>
          </c:val>
          <c:smooth val="0"/>
          <c:extLst>
            <c:ext xmlns:c16="http://schemas.microsoft.com/office/drawing/2014/chart" uri="{C3380CC4-5D6E-409C-BE32-E72D297353CC}">
              <c16:uniqueId val="{00000001-7F17-4741-A675-C53E8328D2C0}"/>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H27</c:v>
                </c:pt>
                <c:pt idx="1">
                  <c:v>H28</c:v>
                </c:pt>
                <c:pt idx="2">
                  <c:v>H29</c:v>
                </c:pt>
                <c:pt idx="3">
                  <c:v>H30</c:v>
                </c:pt>
                <c:pt idx="4">
                  <c:v>R01</c:v>
                </c:pt>
              </c:strCache>
            </c:strRef>
          </c:cat>
          <c:val>
            <c:numRef>
              <c:f>データ!$EU$17:$EY$17</c:f>
              <c:numCache>
                <c:formatCode>#,##0.00;"▲ "#,##0.00</c:formatCode>
                <c:ptCount val="5"/>
                <c:pt idx="0">
                  <c:v>362.78</c:v>
                </c:pt>
                <c:pt idx="1">
                  <c:v>384.03</c:v>
                </c:pt>
                <c:pt idx="2">
                  <c:v>385</c:v>
                </c:pt>
                <c:pt idx="3">
                  <c:v>365.67</c:v>
                </c:pt>
                <c:pt idx="4">
                  <c:v>381.39</c:v>
                </c:pt>
              </c:numCache>
            </c:numRef>
          </c:val>
          <c:extLst>
            <c:ext xmlns:c16="http://schemas.microsoft.com/office/drawing/2014/chart" uri="{C3380CC4-5D6E-409C-BE32-E72D297353CC}">
              <c16:uniqueId val="{00000000-6FEC-4A7F-9EE9-FC7A77AB0923}"/>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H27</c:v>
                </c:pt>
                <c:pt idx="1">
                  <c:v>H28</c:v>
                </c:pt>
                <c:pt idx="2">
                  <c:v>H29</c:v>
                </c:pt>
                <c:pt idx="3">
                  <c:v>H30</c:v>
                </c:pt>
                <c:pt idx="4">
                  <c:v>R01</c:v>
                </c:pt>
              </c:strCache>
            </c:strRef>
          </c:cat>
          <c:val>
            <c:numRef>
              <c:f>データ!$EU$18:$EY$18</c:f>
              <c:numCache>
                <c:formatCode>#,##0.00;"▲ "#,##0.00</c:formatCode>
                <c:ptCount val="5"/>
                <c:pt idx="0">
                  <c:v>371.91</c:v>
                </c:pt>
                <c:pt idx="1">
                  <c:v>384.8</c:v>
                </c:pt>
                <c:pt idx="2">
                  <c:v>401.14</c:v>
                </c:pt>
                <c:pt idx="3">
                  <c:v>410.24</c:v>
                </c:pt>
                <c:pt idx="4">
                  <c:v>419.69</c:v>
                </c:pt>
              </c:numCache>
            </c:numRef>
          </c:val>
          <c:smooth val="0"/>
          <c:extLst>
            <c:ext xmlns:c16="http://schemas.microsoft.com/office/drawing/2014/chart" uri="{C3380CC4-5D6E-409C-BE32-E72D297353CC}">
              <c16:uniqueId val="{00000001-6FEC-4A7F-9EE9-FC7A77AB0923}"/>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H27</c:v>
                </c:pt>
                <c:pt idx="1">
                  <c:v>H28</c:v>
                </c:pt>
                <c:pt idx="2">
                  <c:v>H29</c:v>
                </c:pt>
                <c:pt idx="3">
                  <c:v>H30</c:v>
                </c:pt>
                <c:pt idx="4">
                  <c:v>R01</c:v>
                </c:pt>
              </c:strCache>
            </c:strRef>
          </c:cat>
          <c:val>
            <c:numRef>
              <c:f>データ!$EK$17:$EO$17</c:f>
              <c:numCache>
                <c:formatCode>#,##0.00;"▲ "#,##0.00</c:formatCode>
                <c:ptCount val="5"/>
                <c:pt idx="0">
                  <c:v>538.54</c:v>
                </c:pt>
                <c:pt idx="1">
                  <c:v>614.58000000000004</c:v>
                </c:pt>
                <c:pt idx="2">
                  <c:v>631</c:v>
                </c:pt>
                <c:pt idx="3">
                  <c:v>624.72</c:v>
                </c:pt>
                <c:pt idx="4">
                  <c:v>786.56</c:v>
                </c:pt>
              </c:numCache>
            </c:numRef>
          </c:val>
          <c:extLst>
            <c:ext xmlns:c16="http://schemas.microsoft.com/office/drawing/2014/chart" uri="{C3380CC4-5D6E-409C-BE32-E72D297353CC}">
              <c16:uniqueId val="{00000000-DB06-495D-B580-6034740AA3AF}"/>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H27</c:v>
                </c:pt>
                <c:pt idx="1">
                  <c:v>H28</c:v>
                </c:pt>
                <c:pt idx="2">
                  <c:v>H29</c:v>
                </c:pt>
                <c:pt idx="3">
                  <c:v>H30</c:v>
                </c:pt>
                <c:pt idx="4">
                  <c:v>R01</c:v>
                </c:pt>
              </c:strCache>
            </c:strRef>
          </c:cat>
          <c:val>
            <c:numRef>
              <c:f>データ!$EK$18:$EO$18</c:f>
              <c:numCache>
                <c:formatCode>#,##0.00;"▲ "#,##0.00</c:formatCode>
                <c:ptCount val="5"/>
                <c:pt idx="0">
                  <c:v>618.04</c:v>
                </c:pt>
                <c:pt idx="1">
                  <c:v>631.22</c:v>
                </c:pt>
                <c:pt idx="2">
                  <c:v>646.02</c:v>
                </c:pt>
                <c:pt idx="3">
                  <c:v>664.8</c:v>
                </c:pt>
                <c:pt idx="4">
                  <c:v>682.89</c:v>
                </c:pt>
              </c:numCache>
            </c:numRef>
          </c:val>
          <c:smooth val="0"/>
          <c:extLst>
            <c:ext xmlns:c16="http://schemas.microsoft.com/office/drawing/2014/chart" uri="{C3380CC4-5D6E-409C-BE32-E72D297353CC}">
              <c16:uniqueId val="{00000001-DB06-495D-B580-6034740AA3AF}"/>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データ!AJ11:AO13" spid="_x0000_s1085"/>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a16="http://schemas.microsoft.com/office/drawing/2014/main"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a16="http://schemas.microsoft.com/office/drawing/2014/main" id="{00000000-0008-0000-0000-000008000000}"/>
                </a:ext>
              </a:extLst>
            </xdr:cNvPr>
            <xdr:cNvPicPr>
              <a:picLocks noChangeAspect="1" noChangeArrowheads="1"/>
              <a:extLst>
                <a:ext uri="{84589F7E-364E-4C9E-8A38-B11213B215E9}">
                  <a14:cameraTool cellRange="データ!AU10:AZ12" spid="_x0000_s1086"/>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データ!BF10:BK12" spid="_x0000_s1087"/>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a16="http://schemas.microsoft.com/office/drawing/2014/main" id="{00000000-0008-0000-0000-00000F000000}"/>
            </a:ext>
          </a:extLst>
        </xdr:cNvPr>
        <xdr:cNvGrpSpPr/>
      </xdr:nvGrpSpPr>
      <xdr:grpSpPr>
        <a:xfrm>
          <a:off x="13161309" y="3184712"/>
          <a:ext cx="1916766" cy="758069"/>
          <a:chOff x="15464118" y="2936502"/>
          <a:chExt cx="2266389" cy="741260"/>
        </a:xfrm>
      </xdr:grpSpPr>
      <xdr:sp macro="" textlink="">
        <xdr:nvSpPr>
          <xdr:cNvPr id="10" name="テキスト ボックス 9">
            <a:extLst>
              <a:ext uri="{FF2B5EF4-FFF2-40B4-BE49-F238E27FC236}">
                <a16:creationId xmlns:a16="http://schemas.microsoft.com/office/drawing/2014/main"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a16="http://schemas.microsoft.com/office/drawing/2014/main"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a16="http://schemas.microsoft.com/office/drawing/2014/main"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a16="http://schemas.microsoft.com/office/drawing/2014/main"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a16="http://schemas.microsoft.com/office/drawing/2014/main"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a16="http://schemas.microsoft.com/office/drawing/2014/main"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a16="http://schemas.microsoft.com/office/drawing/2014/main" id="{00000000-0008-0000-0000-00001A000000}"/>
                </a:ext>
              </a:extLst>
            </xdr:cNvPr>
            <xdr:cNvPicPr preferRelativeResize="0">
              <a:picLocks noChangeArrowheads="1"/>
              <a:extLst>
                <a:ext uri="{84589F7E-364E-4C9E-8A38-B11213B215E9}">
                  <a14:cameraTool cellRange="データ!CB10:CG14" spid="_x0000_s1088"/>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a16="http://schemas.microsoft.com/office/drawing/2014/main" id="{00000000-0008-0000-0000-00001D000000}"/>
                </a:ext>
              </a:extLst>
            </xdr:cNvPr>
            <xdr:cNvPicPr>
              <a:picLocks noChangeAspect="1" noChangeArrowheads="1"/>
              <a:extLst>
                <a:ext uri="{84589F7E-364E-4C9E-8A38-B11213B215E9}">
                  <a14:cameraTool cellRange="データ!CV10:DA12" spid="_x0000_s1089"/>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a16="http://schemas.microsoft.com/office/drawing/2014/main"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a16="http://schemas.microsoft.com/office/drawing/2014/main"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a16="http://schemas.microsoft.com/office/drawing/2014/main"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a16="http://schemas.microsoft.com/office/drawing/2014/main"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a16="http://schemas.microsoft.com/office/drawing/2014/main" id="{00000000-0008-0000-0000-000028000000}"/>
                </a:ext>
              </a:extLst>
            </xdr:cNvPr>
            <xdr:cNvPicPr>
              <a:picLocks noChangeAspect="1" noChangeArrowheads="1"/>
              <a:extLst>
                <a:ext uri="{84589F7E-364E-4C9E-8A38-B11213B215E9}">
                  <a14:cameraTool cellRange="データ!DF10:DK12" spid="_x0000_s1090"/>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a16="http://schemas.microsoft.com/office/drawing/2014/main" id="{00000000-0008-0000-0000-00002B000000}"/>
                </a:ext>
              </a:extLst>
            </xdr:cNvPr>
            <xdr:cNvPicPr>
              <a:picLocks noChangeAspect="1" noChangeArrowheads="1"/>
              <a:extLst>
                <a:ext uri="{84589F7E-364E-4C9E-8A38-B11213B215E9}">
                  <a14:cameraTool cellRange="データ!DP10:DU12" spid="_x0000_s1091"/>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a16="http://schemas.microsoft.com/office/drawing/2014/main" id="{00000000-0008-0000-0000-00002C000000}"/>
            </a:ext>
          </a:extLst>
        </xdr:cNvPr>
        <xdr:cNvGrpSpPr/>
      </xdr:nvGrpSpPr>
      <xdr:grpSpPr>
        <a:xfrm>
          <a:off x="13161309" y="7243483"/>
          <a:ext cx="1916766" cy="520433"/>
          <a:chOff x="15464118" y="2936502"/>
          <a:chExt cx="2266389" cy="510348"/>
        </a:xfrm>
      </xdr:grpSpPr>
      <xdr:sp macro="" textlink="">
        <xdr:nvSpPr>
          <xdr:cNvPr id="31" name="テキスト ボックス 30">
            <a:extLst>
              <a:ext uri="{FF2B5EF4-FFF2-40B4-BE49-F238E27FC236}">
                <a16:creationId xmlns:a16="http://schemas.microsoft.com/office/drawing/2014/main"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a16="http://schemas.microsoft.com/office/drawing/2014/main"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a16="http://schemas.microsoft.com/office/drawing/2014/main"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a16="http://schemas.microsoft.com/office/drawing/2014/main" id="{00000000-0008-0000-0000-000032000000}"/>
            </a:ext>
          </a:extLst>
        </xdr:cNvPr>
        <xdr:cNvGrpSpPr/>
      </xdr:nvGrpSpPr>
      <xdr:grpSpPr>
        <a:xfrm>
          <a:off x="13268166" y="11861427"/>
          <a:ext cx="1916766" cy="520436"/>
          <a:chOff x="15464118" y="2936502"/>
          <a:chExt cx="2266389" cy="510350"/>
        </a:xfrm>
      </xdr:grpSpPr>
      <xdr:sp macro="" textlink="">
        <xdr:nvSpPr>
          <xdr:cNvPr id="37" name="テキスト ボックス 36">
            <a:extLst>
              <a:ext uri="{FF2B5EF4-FFF2-40B4-BE49-F238E27FC236}">
                <a16:creationId xmlns:a16="http://schemas.microsoft.com/office/drawing/2014/main"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a16="http://schemas.microsoft.com/office/drawing/2014/main"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a16="http://schemas.microsoft.com/office/drawing/2014/main"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a16="http://schemas.microsoft.com/office/drawing/2014/main"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a16="http://schemas.microsoft.com/office/drawing/2014/main" id="{00000000-0008-0000-0000-000038000000}"/>
            </a:ext>
          </a:extLst>
        </xdr:cNvPr>
        <xdr:cNvGrpSpPr/>
      </xdr:nvGrpSpPr>
      <xdr:grpSpPr>
        <a:xfrm>
          <a:off x="9334500" y="11861427"/>
          <a:ext cx="2068447" cy="520435"/>
          <a:chOff x="15312438" y="2936502"/>
          <a:chExt cx="2418070" cy="510349"/>
        </a:xfrm>
      </xdr:grpSpPr>
      <xdr:sp macro="" textlink="">
        <xdr:nvSpPr>
          <xdr:cNvPr id="43" name="テキスト ボックス 42">
            <a:extLst>
              <a:ext uri="{FF2B5EF4-FFF2-40B4-BE49-F238E27FC236}">
                <a16:creationId xmlns:a16="http://schemas.microsoft.com/office/drawing/2014/main"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a16="http://schemas.microsoft.com/office/drawing/2014/main"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a16="http://schemas.microsoft.com/office/drawing/2014/main"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a16="http://schemas.microsoft.com/office/drawing/2014/main"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a16="http://schemas.microsoft.com/office/drawing/2014/main"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a16="http://schemas.microsoft.com/office/drawing/2014/main" id="{00000000-0008-0000-0000-000040000000}"/>
                </a:ext>
              </a:extLst>
            </xdr:cNvPr>
            <xdr:cNvPicPr>
              <a:picLocks noChangeAspect="1" noChangeArrowheads="1"/>
              <a:extLst>
                <a:ext uri="{84589F7E-364E-4C9E-8A38-B11213B215E9}">
                  <a14:cameraTool cellRange="データ!ET10:EY12" spid="_x0000_s1092"/>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a16="http://schemas.microsoft.com/office/drawing/2014/main" id="{00000000-0008-0000-0000-000043000000}"/>
                </a:ext>
              </a:extLst>
            </xdr:cNvPr>
            <xdr:cNvPicPr>
              <a:picLocks noChangeAspect="1" noChangeArrowheads="1"/>
              <a:extLst>
                <a:ext uri="{84589F7E-364E-4C9E-8A38-B11213B215E9}">
                  <a14:cameraTool cellRange="データ!EJ10:EO12" spid="_x0000_s1093"/>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a16="http://schemas.microsoft.com/office/drawing/2014/main" id="{00000000-0008-0000-0000-000046000000}"/>
                </a:ext>
              </a:extLst>
            </xdr:cNvPr>
            <xdr:cNvPicPr>
              <a:picLocks noChangeAspect="1" noChangeArrowheads="1"/>
              <a:extLst>
                <a:ext uri="{84589F7E-364E-4C9E-8A38-B11213B215E9}">
                  <a14:cameraTool cellRange="データ!DZ10:EE12" spid="_x0000_s1094"/>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a16="http://schemas.microsoft.com/office/drawing/2014/main"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a16="http://schemas.microsoft.com/office/drawing/2014/main" id="{00000000-0008-0000-0000-000049000000}"/>
                </a:ext>
              </a:extLst>
            </xdr:cNvPr>
            <xdr:cNvPicPr>
              <a:picLocks noChangeAspect="1" noChangeArrowheads="1"/>
              <a:extLst>
                <a:ext uri="{84589F7E-364E-4C9E-8A38-B11213B215E9}">
                  <a14:cameraTool cellRange="データ!FD10:FI12" spid="_x0000_s1095"/>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データ!BQ10:BV12" spid="_x0000_s1096"/>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a16="http://schemas.microsoft.com/office/drawing/2014/main"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a16="http://schemas.microsoft.com/office/drawing/2014/main" id="{00000000-0008-0000-0000-00004B000000}"/>
            </a:ext>
          </a:extLst>
        </xdr:cNvPr>
        <xdr:cNvGrpSpPr/>
      </xdr:nvGrpSpPr>
      <xdr:grpSpPr>
        <a:xfrm>
          <a:off x="5603422" y="7234917"/>
          <a:ext cx="1916765" cy="520433"/>
          <a:chOff x="15464118" y="2936502"/>
          <a:chExt cx="2266389" cy="510348"/>
        </a:xfrm>
      </xdr:grpSpPr>
      <xdr:sp macro="" textlink="">
        <xdr:nvSpPr>
          <xdr:cNvPr id="60" name="テキスト ボックス 59">
            <a:extLst>
              <a:ext uri="{FF2B5EF4-FFF2-40B4-BE49-F238E27FC236}">
                <a16:creationId xmlns:a16="http://schemas.microsoft.com/office/drawing/2014/main"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a16="http://schemas.microsoft.com/office/drawing/2014/main"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a16="http://schemas.microsoft.com/office/drawing/2014/main"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a16="http://schemas.microsoft.com/office/drawing/2014/main"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a16="http://schemas.microsoft.com/office/drawing/2014/main"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topLeftCell="X68" zoomScaleNormal="100" zoomScaleSheetLayoutView="100" workbookViewId="0">
      <selection activeCell="BL75" sqref="BL75:BZ89"/>
    </sheetView>
  </sheetViews>
  <sheetFormatPr defaultColWidth="2.5703125" defaultRowHeight="13.5" x14ac:dyDescent="0.15"/>
  <cols>
    <col min="1" max="1" width="2.5703125" customWidth="1"/>
    <col min="2" max="67" width="3.7109375" customWidth="1"/>
    <col min="68" max="78" width="3.140625" customWidth="1"/>
    <col min="79" max="79"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126" t="s">
        <v>
0</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row>
    <row r="3" spans="1:78" ht="9.75" customHeight="1" x14ac:dyDescent="0.15">
      <c r="A3" s="2"/>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row>
    <row r="4" spans="1:78" ht="9.75" customHeight="1" x14ac:dyDescent="0.15">
      <c r="A4" s="2"/>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127" t="str">
        <f>
データ!O6</f>
        <v>
東京都　三宅村</v>
      </c>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x14ac:dyDescent="0.15">
      <c r="A7" s="2"/>
      <c r="B7" s="100" t="s">
        <v>
1</v>
      </c>
      <c r="C7" s="101"/>
      <c r="D7" s="101"/>
      <c r="E7" s="101"/>
      <c r="F7" s="101"/>
      <c r="G7" s="101"/>
      <c r="H7" s="101"/>
      <c r="I7" s="102"/>
      <c r="J7" s="100" t="s">
        <v>
2</v>
      </c>
      <c r="K7" s="101"/>
      <c r="L7" s="101"/>
      <c r="M7" s="101"/>
      <c r="N7" s="101"/>
      <c r="O7" s="101"/>
      <c r="P7" s="101"/>
      <c r="Q7" s="102"/>
      <c r="R7" s="100" t="s">
        <v>
3</v>
      </c>
      <c r="S7" s="101"/>
      <c r="T7" s="101"/>
      <c r="U7" s="101"/>
      <c r="V7" s="101"/>
      <c r="W7" s="101"/>
      <c r="X7" s="101"/>
      <c r="Y7" s="102"/>
      <c r="Z7" s="100" t="s">
        <v>
4</v>
      </c>
      <c r="AA7" s="101"/>
      <c r="AB7" s="101"/>
      <c r="AC7" s="101"/>
      <c r="AD7" s="101"/>
      <c r="AE7" s="101"/>
      <c r="AF7" s="101"/>
      <c r="AG7" s="102"/>
      <c r="AH7" s="3"/>
      <c r="AJ7" s="128"/>
      <c r="AK7" s="129"/>
      <c r="AL7" s="129"/>
      <c r="AM7" s="129"/>
      <c r="AN7" s="129"/>
      <c r="AO7" s="129"/>
      <c r="AP7" s="130"/>
      <c r="AQ7" s="121" t="str">
        <f>
データ!I10</f>
        <v>
H27</v>
      </c>
      <c r="AR7" s="121"/>
      <c r="AS7" s="121"/>
      <c r="AT7" s="121"/>
      <c r="AU7" s="122"/>
      <c r="AV7" s="120" t="str">
        <f>
データ!J10</f>
        <v>
H28</v>
      </c>
      <c r="AW7" s="121"/>
      <c r="AX7" s="121"/>
      <c r="AY7" s="121"/>
      <c r="AZ7" s="122"/>
      <c r="BA7" s="120" t="str">
        <f>
データ!K10</f>
        <v>
H29</v>
      </c>
      <c r="BB7" s="121"/>
      <c r="BC7" s="121"/>
      <c r="BD7" s="121"/>
      <c r="BE7" s="122"/>
      <c r="BF7" s="120" t="str">
        <f>
データ!L10</f>
        <v>
H30</v>
      </c>
      <c r="BG7" s="121"/>
      <c r="BH7" s="121"/>
      <c r="BI7" s="121"/>
      <c r="BJ7" s="122"/>
      <c r="BK7" s="120" t="str">
        <f>
データ!M10</f>
        <v>
R01</v>
      </c>
      <c r="BL7" s="121"/>
      <c r="BM7" s="121"/>
      <c r="BN7" s="121"/>
      <c r="BO7" s="122"/>
      <c r="BS7" s="8"/>
      <c r="BT7" s="8"/>
      <c r="BU7" s="8"/>
      <c r="BV7" s="8"/>
      <c r="BW7" s="8"/>
      <c r="BX7" s="8"/>
      <c r="BY7" s="8"/>
    </row>
    <row r="8" spans="1:78" ht="18.75" customHeight="1" x14ac:dyDescent="0.15">
      <c r="A8" s="2"/>
      <c r="B8" s="123" t="str">
        <f>
データ!P6</f>
        <v>
法適用</v>
      </c>
      <c r="C8" s="124"/>
      <c r="D8" s="124"/>
      <c r="E8" s="124"/>
      <c r="F8" s="124"/>
      <c r="G8" s="124"/>
      <c r="H8" s="124"/>
      <c r="I8" s="125"/>
      <c r="J8" s="123" t="str">
        <f>
データ!Q6</f>
        <v>
交通事業</v>
      </c>
      <c r="K8" s="124"/>
      <c r="L8" s="124"/>
      <c r="M8" s="124"/>
      <c r="N8" s="124"/>
      <c r="O8" s="124"/>
      <c r="P8" s="124"/>
      <c r="Q8" s="125"/>
      <c r="R8" s="123" t="str">
        <f>
データ!R6</f>
        <v>
自動車運送事業</v>
      </c>
      <c r="S8" s="124"/>
      <c r="T8" s="124"/>
      <c r="U8" s="124"/>
      <c r="V8" s="124"/>
      <c r="W8" s="124"/>
      <c r="X8" s="124"/>
      <c r="Y8" s="125"/>
      <c r="Z8" s="123" t="str">
        <f>
データ!S6</f>
        <v>
非設置</v>
      </c>
      <c r="AA8" s="124"/>
      <c r="AB8" s="124"/>
      <c r="AC8" s="124"/>
      <c r="AD8" s="124"/>
      <c r="AE8" s="124"/>
      <c r="AF8" s="124"/>
      <c r="AG8" s="125"/>
      <c r="AH8" s="3"/>
      <c r="AJ8" s="117" t="s">
        <v>
5</v>
      </c>
      <c r="AK8" s="118"/>
      <c r="AL8" s="118"/>
      <c r="AM8" s="118"/>
      <c r="AN8" s="118"/>
      <c r="AO8" s="118"/>
      <c r="AP8" s="119"/>
      <c r="AQ8" s="115">
        <f>
データ!AB6</f>
        <v>
51</v>
      </c>
      <c r="AR8" s="115"/>
      <c r="AS8" s="115"/>
      <c r="AT8" s="115"/>
      <c r="AU8" s="116"/>
      <c r="AV8" s="114">
        <f>
データ!AC6</f>
        <v>
48</v>
      </c>
      <c r="AW8" s="115"/>
      <c r="AX8" s="115"/>
      <c r="AY8" s="115"/>
      <c r="AZ8" s="116"/>
      <c r="BA8" s="114">
        <f>
データ!AD6</f>
        <v>
48</v>
      </c>
      <c r="BB8" s="115"/>
      <c r="BC8" s="115"/>
      <c r="BD8" s="115"/>
      <c r="BE8" s="116"/>
      <c r="BF8" s="114">
        <f>
データ!AE6</f>
        <v>
44</v>
      </c>
      <c r="BG8" s="115"/>
      <c r="BH8" s="115"/>
      <c r="BI8" s="115"/>
      <c r="BJ8" s="116"/>
      <c r="BK8" s="114">
        <f>
データ!AF6</f>
        <v>
43</v>
      </c>
      <c r="BL8" s="115"/>
      <c r="BM8" s="115"/>
      <c r="BN8" s="115"/>
      <c r="BO8" s="116"/>
      <c r="BS8" s="9"/>
      <c r="BT8" s="9"/>
      <c r="BU8" s="9"/>
      <c r="BV8" s="9"/>
      <c r="BW8" s="9"/>
      <c r="BX8" s="9"/>
      <c r="BY8" s="9"/>
    </row>
    <row r="9" spans="1:78" ht="18.75" customHeight="1" x14ac:dyDescent="0.15">
      <c r="A9" s="2"/>
      <c r="B9" s="100" t="s">
        <v>
6</v>
      </c>
      <c r="C9" s="101"/>
      <c r="D9" s="101"/>
      <c r="E9" s="101"/>
      <c r="F9" s="101"/>
      <c r="G9" s="101"/>
      <c r="H9" s="101"/>
      <c r="I9" s="102"/>
      <c r="J9" s="103" t="s">
        <v>
7</v>
      </c>
      <c r="K9" s="103"/>
      <c r="L9" s="103"/>
      <c r="M9" s="103"/>
      <c r="N9" s="103"/>
      <c r="O9" s="103"/>
      <c r="P9" s="103"/>
      <c r="Q9" s="103"/>
      <c r="R9" s="103" t="s">
        <v>
8</v>
      </c>
      <c r="S9" s="103"/>
      <c r="T9" s="103"/>
      <c r="U9" s="103"/>
      <c r="V9" s="103"/>
      <c r="W9" s="103"/>
      <c r="X9" s="103"/>
      <c r="Y9" s="103"/>
      <c r="Z9" s="103" t="s">
        <v>
9</v>
      </c>
      <c r="AA9" s="103"/>
      <c r="AB9" s="103"/>
      <c r="AC9" s="103"/>
      <c r="AD9" s="103"/>
      <c r="AE9" s="103"/>
      <c r="AF9" s="103"/>
      <c r="AG9" s="103"/>
      <c r="AH9" s="3"/>
      <c r="AJ9" s="117" t="s">
        <v>
10</v>
      </c>
      <c r="AK9" s="118"/>
      <c r="AL9" s="118"/>
      <c r="AM9" s="118"/>
      <c r="AN9" s="118"/>
      <c r="AO9" s="118"/>
      <c r="AP9" s="119"/>
      <c r="AQ9" s="106">
        <f>
データ!AG6</f>
        <v>
30100</v>
      </c>
      <c r="AR9" s="113"/>
      <c r="AS9" s="113"/>
      <c r="AT9" s="113"/>
      <c r="AU9" s="113"/>
      <c r="AV9" s="104">
        <f>
データ!AH6</f>
        <v>
30350</v>
      </c>
      <c r="AW9" s="105"/>
      <c r="AX9" s="105"/>
      <c r="AY9" s="105"/>
      <c r="AZ9" s="106"/>
      <c r="BA9" s="104">
        <f>
データ!AI6</f>
        <v>
31000</v>
      </c>
      <c r="BB9" s="105"/>
      <c r="BC9" s="105"/>
      <c r="BD9" s="105"/>
      <c r="BE9" s="106"/>
      <c r="BF9" s="104">
        <f>
データ!AJ6</f>
        <v>
29500</v>
      </c>
      <c r="BG9" s="105"/>
      <c r="BH9" s="105"/>
      <c r="BI9" s="105"/>
      <c r="BJ9" s="106"/>
      <c r="BK9" s="104">
        <f>
データ!AK6</f>
        <v>
45678</v>
      </c>
      <c r="BL9" s="105"/>
      <c r="BM9" s="105"/>
      <c r="BN9" s="105"/>
      <c r="BO9" s="106"/>
      <c r="BP9" s="10"/>
      <c r="BQ9" s="10"/>
      <c r="BR9" s="10"/>
      <c r="BS9" s="10"/>
      <c r="BT9" s="10"/>
      <c r="BU9" s="10"/>
      <c r="BV9" s="10"/>
      <c r="BW9" s="10"/>
      <c r="BX9" s="10"/>
      <c r="BY9" s="10"/>
    </row>
    <row r="10" spans="1:78" ht="18.399999999999999" customHeight="1" x14ac:dyDescent="0.15">
      <c r="A10" s="2"/>
      <c r="B10" s="109" t="str">
        <f>
データ!T6</f>
        <v>
-</v>
      </c>
      <c r="C10" s="110"/>
      <c r="D10" s="110"/>
      <c r="E10" s="110"/>
      <c r="F10" s="110"/>
      <c r="G10" s="110"/>
      <c r="H10" s="110"/>
      <c r="I10" s="111"/>
      <c r="J10" s="112">
        <f>
データ!U6</f>
        <v>
54.5</v>
      </c>
      <c r="K10" s="112"/>
      <c r="L10" s="112"/>
      <c r="M10" s="112"/>
      <c r="N10" s="112"/>
      <c r="O10" s="112"/>
      <c r="P10" s="112"/>
      <c r="Q10" s="112"/>
      <c r="R10" s="113">
        <f>
データ!V6</f>
        <v>
158</v>
      </c>
      <c r="S10" s="113"/>
      <c r="T10" s="113"/>
      <c r="U10" s="113"/>
      <c r="V10" s="113"/>
      <c r="W10" s="113"/>
      <c r="X10" s="113"/>
      <c r="Y10" s="113"/>
      <c r="Z10" s="113">
        <f>
データ!W6</f>
        <v>
10</v>
      </c>
      <c r="AA10" s="113"/>
      <c r="AB10" s="113"/>
      <c r="AC10" s="113"/>
      <c r="AD10" s="113"/>
      <c r="AE10" s="113"/>
      <c r="AF10" s="113"/>
      <c r="AG10" s="113"/>
      <c r="AH10" s="2"/>
      <c r="AZ10" s="11"/>
      <c r="BH10" s="2"/>
      <c r="BI10" s="2"/>
      <c r="BJ10" s="2"/>
      <c r="BK10" s="2"/>
      <c r="BL10" s="12"/>
      <c r="BM10" s="12"/>
      <c r="BN10" s="13"/>
      <c r="BO10" s="12"/>
      <c r="BP10" s="12"/>
      <c r="BQ10" s="12"/>
      <c r="BR10" s="12"/>
      <c r="BS10" s="12"/>
      <c r="BT10" s="12"/>
      <c r="BU10" s="12"/>
      <c r="BV10" s="12"/>
      <c r="BW10" s="12"/>
      <c r="BX10" s="12"/>
      <c r="BY10" s="12"/>
    </row>
    <row r="11" spans="1:78" ht="18.399999999999999" customHeight="1" x14ac:dyDescent="0.2">
      <c r="A11" s="2"/>
      <c r="B11" s="100" t="s">
        <v>
11</v>
      </c>
      <c r="C11" s="101"/>
      <c r="D11" s="101"/>
      <c r="E11" s="101"/>
      <c r="F11" s="101"/>
      <c r="G11" s="101"/>
      <c r="H11" s="101"/>
      <c r="I11" s="102"/>
      <c r="J11" s="103" t="s">
        <v>
12</v>
      </c>
      <c r="K11" s="103"/>
      <c r="L11" s="103"/>
      <c r="M11" s="103"/>
      <c r="N11" s="103"/>
      <c r="O11" s="103"/>
      <c r="P11" s="103"/>
      <c r="Q11" s="100"/>
      <c r="R11" s="100" t="s">
        <v>
13</v>
      </c>
      <c r="S11" s="101"/>
      <c r="T11" s="101"/>
      <c r="U11" s="101"/>
      <c r="V11" s="101"/>
      <c r="W11" s="101"/>
      <c r="X11" s="101"/>
      <c r="Y11" s="102"/>
      <c r="Z11" s="103" t="s">
        <v>
14</v>
      </c>
      <c r="AA11" s="103"/>
      <c r="AB11" s="103"/>
      <c r="AC11" s="103"/>
      <c r="AD11" s="103"/>
      <c r="AE11" s="103"/>
      <c r="AF11" s="103"/>
      <c r="AG11" s="103"/>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399999999999999" customHeight="1" x14ac:dyDescent="0.2">
      <c r="A12" s="2"/>
      <c r="B12" s="104">
        <f>
データ!X6</f>
        <v>
9</v>
      </c>
      <c r="C12" s="105"/>
      <c r="D12" s="105"/>
      <c r="E12" s="105"/>
      <c r="F12" s="105"/>
      <c r="G12" s="105"/>
      <c r="H12" s="105"/>
      <c r="I12" s="106"/>
      <c r="J12" s="107" t="str">
        <f>
データ!Y6</f>
        <v>
-</v>
      </c>
      <c r="K12" s="107"/>
      <c r="L12" s="107"/>
      <c r="M12" s="107"/>
      <c r="N12" s="107"/>
      <c r="O12" s="107"/>
      <c r="P12" s="107"/>
      <c r="Q12" s="107"/>
      <c r="R12" s="108" t="str">
        <f>
データ!Z6</f>
        <v>
無</v>
      </c>
      <c r="S12" s="108"/>
      <c r="T12" s="108"/>
      <c r="U12" s="108"/>
      <c r="V12" s="108"/>
      <c r="W12" s="108"/>
      <c r="X12" s="108"/>
      <c r="Y12" s="108"/>
      <c r="Z12" s="108" t="str">
        <f>
データ!AA6</f>
        <v>
無</v>
      </c>
      <c r="AA12" s="108"/>
      <c r="AB12" s="108"/>
      <c r="AC12" s="108"/>
      <c r="AD12" s="108"/>
      <c r="AE12" s="108"/>
      <c r="AF12" s="108"/>
      <c r="AG12" s="108"/>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399999999999999" customHeight="1" x14ac:dyDescent="0.2">
      <c r="A13" s="2"/>
      <c r="B13" s="15" t="s">
        <v>
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
16</v>
      </c>
      <c r="BM13" s="14"/>
      <c r="BN13" s="14"/>
      <c r="BO13" s="14"/>
      <c r="BP13" s="14"/>
      <c r="BQ13" s="14"/>
      <c r="BR13" s="14"/>
      <c r="BS13" s="14"/>
      <c r="BT13" s="14"/>
      <c r="BU13" s="14"/>
      <c r="BV13" s="14"/>
      <c r="BW13" s="14"/>
      <c r="BX13" s="14"/>
      <c r="BY13" s="14"/>
      <c r="BZ13" s="14"/>
    </row>
    <row r="14" spans="1:78" ht="9.6"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x14ac:dyDescent="0.15">
      <c r="A15" s="2"/>
      <c r="B15" s="96" t="s">
        <v>
17</v>
      </c>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2"/>
      <c r="BL15" s="84" t="s">
        <v>
18</v>
      </c>
      <c r="BM15" s="85"/>
      <c r="BN15" s="85"/>
      <c r="BO15" s="85"/>
      <c r="BP15" s="85"/>
      <c r="BQ15" s="85"/>
      <c r="BR15" s="85"/>
      <c r="BS15" s="85"/>
      <c r="BT15" s="85"/>
      <c r="BU15" s="85"/>
      <c r="BV15" s="85"/>
      <c r="BW15" s="85"/>
      <c r="BX15" s="85"/>
      <c r="BY15" s="85"/>
      <c r="BZ15" s="86"/>
    </row>
    <row r="16" spans="1:78" ht="13.5" customHeight="1" thickBot="1" x14ac:dyDescent="0.2">
      <c r="A16" s="2"/>
      <c r="B16" s="97"/>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2"/>
      <c r="BL16" s="87"/>
      <c r="BM16" s="88"/>
      <c r="BN16" s="88"/>
      <c r="BO16" s="88"/>
      <c r="BP16" s="88"/>
      <c r="BQ16" s="88"/>
      <c r="BR16" s="88"/>
      <c r="BS16" s="88"/>
      <c r="BT16" s="88"/>
      <c r="BU16" s="88"/>
      <c r="BV16" s="88"/>
      <c r="BW16" s="88"/>
      <c r="BX16" s="88"/>
      <c r="BY16" s="88"/>
      <c r="BZ16" s="89"/>
    </row>
    <row r="17" spans="1:78" ht="13.5" customHeight="1" thickTop="1" x14ac:dyDescent="0.15">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90" t="s">
        <v>
122</v>
      </c>
      <c r="BM17" s="91"/>
      <c r="BN17" s="91"/>
      <c r="BO17" s="91"/>
      <c r="BP17" s="91"/>
      <c r="BQ17" s="91"/>
      <c r="BR17" s="91"/>
      <c r="BS17" s="91"/>
      <c r="BT17" s="91"/>
      <c r="BU17" s="91"/>
      <c r="BV17" s="91"/>
      <c r="BW17" s="91"/>
      <c r="BX17" s="91"/>
      <c r="BY17" s="91"/>
      <c r="BZ17" s="92"/>
    </row>
    <row r="18" spans="1:78" ht="13.5" customHeight="1" x14ac:dyDescent="0.15">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90"/>
      <c r="BM18" s="91"/>
      <c r="BN18" s="91"/>
      <c r="BO18" s="91"/>
      <c r="BP18" s="91"/>
      <c r="BQ18" s="91"/>
      <c r="BR18" s="91"/>
      <c r="BS18" s="91"/>
      <c r="BT18" s="91"/>
      <c r="BU18" s="91"/>
      <c r="BV18" s="91"/>
      <c r="BW18" s="91"/>
      <c r="BX18" s="91"/>
      <c r="BY18" s="91"/>
      <c r="BZ18" s="92"/>
    </row>
    <row r="19" spans="1:78" ht="13.5" customHeight="1" x14ac:dyDescent="0.15">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90"/>
      <c r="BM19" s="91"/>
      <c r="BN19" s="91"/>
      <c r="BO19" s="91"/>
      <c r="BP19" s="91"/>
      <c r="BQ19" s="91"/>
      <c r="BR19" s="91"/>
      <c r="BS19" s="91"/>
      <c r="BT19" s="91"/>
      <c r="BU19" s="91"/>
      <c r="BV19" s="91"/>
      <c r="BW19" s="91"/>
      <c r="BX19" s="91"/>
      <c r="BY19" s="91"/>
      <c r="BZ19" s="92"/>
    </row>
    <row r="20" spans="1:78" ht="13.5" customHeight="1" x14ac:dyDescent="0.15">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90"/>
      <c r="BM20" s="91"/>
      <c r="BN20" s="91"/>
      <c r="BO20" s="91"/>
      <c r="BP20" s="91"/>
      <c r="BQ20" s="91"/>
      <c r="BR20" s="91"/>
      <c r="BS20" s="91"/>
      <c r="BT20" s="91"/>
      <c r="BU20" s="91"/>
      <c r="BV20" s="91"/>
      <c r="BW20" s="91"/>
      <c r="BX20" s="91"/>
      <c r="BY20" s="91"/>
      <c r="BZ20" s="92"/>
    </row>
    <row r="21" spans="1:78" ht="13.5" customHeight="1" x14ac:dyDescent="0.15">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90"/>
      <c r="BM21" s="91"/>
      <c r="BN21" s="91"/>
      <c r="BO21" s="91"/>
      <c r="BP21" s="91"/>
      <c r="BQ21" s="91"/>
      <c r="BR21" s="91"/>
      <c r="BS21" s="91"/>
      <c r="BT21" s="91"/>
      <c r="BU21" s="91"/>
      <c r="BV21" s="91"/>
      <c r="BW21" s="91"/>
      <c r="BX21" s="91"/>
      <c r="BY21" s="91"/>
      <c r="BZ21" s="92"/>
    </row>
    <row r="22" spans="1:78" ht="13.5" customHeight="1" x14ac:dyDescent="0.15">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90"/>
      <c r="BM22" s="91"/>
      <c r="BN22" s="91"/>
      <c r="BO22" s="91"/>
      <c r="BP22" s="91"/>
      <c r="BQ22" s="91"/>
      <c r="BR22" s="91"/>
      <c r="BS22" s="91"/>
      <c r="BT22" s="91"/>
      <c r="BU22" s="91"/>
      <c r="BV22" s="91"/>
      <c r="BW22" s="91"/>
      <c r="BX22" s="91"/>
      <c r="BY22" s="91"/>
      <c r="BZ22" s="92"/>
    </row>
    <row r="23" spans="1:78" ht="13.5" customHeight="1" x14ac:dyDescent="0.15">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90"/>
      <c r="BM23" s="91"/>
      <c r="BN23" s="91"/>
      <c r="BO23" s="91"/>
      <c r="BP23" s="91"/>
      <c r="BQ23" s="91"/>
      <c r="BR23" s="91"/>
      <c r="BS23" s="91"/>
      <c r="BT23" s="91"/>
      <c r="BU23" s="91"/>
      <c r="BV23" s="91"/>
      <c r="BW23" s="91"/>
      <c r="BX23" s="91"/>
      <c r="BY23" s="91"/>
      <c r="BZ23" s="92"/>
    </row>
    <row r="24" spans="1:78" ht="13.5" customHeight="1" x14ac:dyDescent="0.15">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90"/>
      <c r="BM24" s="91"/>
      <c r="BN24" s="91"/>
      <c r="BO24" s="91"/>
      <c r="BP24" s="91"/>
      <c r="BQ24" s="91"/>
      <c r="BR24" s="91"/>
      <c r="BS24" s="91"/>
      <c r="BT24" s="91"/>
      <c r="BU24" s="91"/>
      <c r="BV24" s="91"/>
      <c r="BW24" s="91"/>
      <c r="BX24" s="91"/>
      <c r="BY24" s="91"/>
      <c r="BZ24" s="92"/>
    </row>
    <row r="25" spans="1:78" ht="13.5" customHeight="1" x14ac:dyDescent="0.15">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90"/>
      <c r="BM25" s="91"/>
      <c r="BN25" s="91"/>
      <c r="BO25" s="91"/>
      <c r="BP25" s="91"/>
      <c r="BQ25" s="91"/>
      <c r="BR25" s="91"/>
      <c r="BS25" s="91"/>
      <c r="BT25" s="91"/>
      <c r="BU25" s="91"/>
      <c r="BV25" s="91"/>
      <c r="BW25" s="91"/>
      <c r="BX25" s="91"/>
      <c r="BY25" s="91"/>
      <c r="BZ25" s="92"/>
    </row>
    <row r="26" spans="1:78" ht="13.5" customHeight="1" x14ac:dyDescent="0.15">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90"/>
      <c r="BM26" s="91"/>
      <c r="BN26" s="91"/>
      <c r="BO26" s="91"/>
      <c r="BP26" s="91"/>
      <c r="BQ26" s="91"/>
      <c r="BR26" s="91"/>
      <c r="BS26" s="91"/>
      <c r="BT26" s="91"/>
      <c r="BU26" s="91"/>
      <c r="BV26" s="91"/>
      <c r="BW26" s="91"/>
      <c r="BX26" s="91"/>
      <c r="BY26" s="91"/>
      <c r="BZ26" s="92"/>
    </row>
    <row r="27" spans="1:78" ht="13.5" customHeight="1" x14ac:dyDescent="0.15">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90"/>
      <c r="BM27" s="91"/>
      <c r="BN27" s="91"/>
      <c r="BO27" s="91"/>
      <c r="BP27" s="91"/>
      <c r="BQ27" s="91"/>
      <c r="BR27" s="91"/>
      <c r="BS27" s="91"/>
      <c r="BT27" s="91"/>
      <c r="BU27" s="91"/>
      <c r="BV27" s="91"/>
      <c r="BW27" s="91"/>
      <c r="BX27" s="91"/>
      <c r="BY27" s="91"/>
      <c r="BZ27" s="92"/>
    </row>
    <row r="28" spans="1:78" ht="13.5" customHeight="1" x14ac:dyDescent="0.15">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90"/>
      <c r="BM28" s="91"/>
      <c r="BN28" s="91"/>
      <c r="BO28" s="91"/>
      <c r="BP28" s="91"/>
      <c r="BQ28" s="91"/>
      <c r="BR28" s="91"/>
      <c r="BS28" s="91"/>
      <c r="BT28" s="91"/>
      <c r="BU28" s="91"/>
      <c r="BV28" s="91"/>
      <c r="BW28" s="91"/>
      <c r="BX28" s="91"/>
      <c r="BY28" s="91"/>
      <c r="BZ28" s="92"/>
    </row>
    <row r="29" spans="1:78" ht="13.5" customHeight="1" x14ac:dyDescent="0.15">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90"/>
      <c r="BM29" s="91"/>
      <c r="BN29" s="91"/>
      <c r="BO29" s="91"/>
      <c r="BP29" s="91"/>
      <c r="BQ29" s="91"/>
      <c r="BR29" s="91"/>
      <c r="BS29" s="91"/>
      <c r="BT29" s="91"/>
      <c r="BU29" s="91"/>
      <c r="BV29" s="91"/>
      <c r="BW29" s="91"/>
      <c r="BX29" s="91"/>
      <c r="BY29" s="91"/>
      <c r="BZ29" s="92"/>
    </row>
    <row r="30" spans="1:78" ht="13.5" customHeight="1" x14ac:dyDescent="0.15">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90"/>
      <c r="BM30" s="91"/>
      <c r="BN30" s="91"/>
      <c r="BO30" s="91"/>
      <c r="BP30" s="91"/>
      <c r="BQ30" s="91"/>
      <c r="BR30" s="91"/>
      <c r="BS30" s="91"/>
      <c r="BT30" s="91"/>
      <c r="BU30" s="91"/>
      <c r="BV30" s="91"/>
      <c r="BW30" s="91"/>
      <c r="BX30" s="91"/>
      <c r="BY30" s="91"/>
      <c r="BZ30" s="92"/>
    </row>
    <row r="31" spans="1:78" ht="13.5" customHeight="1" x14ac:dyDescent="0.15">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90"/>
      <c r="BM31" s="91"/>
      <c r="BN31" s="91"/>
      <c r="BO31" s="91"/>
      <c r="BP31" s="91"/>
      <c r="BQ31" s="91"/>
      <c r="BR31" s="91"/>
      <c r="BS31" s="91"/>
      <c r="BT31" s="91"/>
      <c r="BU31" s="91"/>
      <c r="BV31" s="91"/>
      <c r="BW31" s="91"/>
      <c r="BX31" s="91"/>
      <c r="BY31" s="91"/>
      <c r="BZ31" s="92"/>
    </row>
    <row r="32" spans="1:78" ht="13.5" customHeight="1" x14ac:dyDescent="0.15">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90"/>
      <c r="BM32" s="91"/>
      <c r="BN32" s="91"/>
      <c r="BO32" s="91"/>
      <c r="BP32" s="91"/>
      <c r="BQ32" s="91"/>
      <c r="BR32" s="91"/>
      <c r="BS32" s="91"/>
      <c r="BT32" s="91"/>
      <c r="BU32" s="91"/>
      <c r="BV32" s="91"/>
      <c r="BW32" s="91"/>
      <c r="BX32" s="91"/>
      <c r="BY32" s="91"/>
      <c r="BZ32" s="92"/>
    </row>
    <row r="33" spans="1:78" ht="13.5" customHeight="1" x14ac:dyDescent="0.15">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90"/>
      <c r="BM33" s="91"/>
      <c r="BN33" s="91"/>
      <c r="BO33" s="91"/>
      <c r="BP33" s="91"/>
      <c r="BQ33" s="91"/>
      <c r="BR33" s="91"/>
      <c r="BS33" s="91"/>
      <c r="BT33" s="91"/>
      <c r="BU33" s="91"/>
      <c r="BV33" s="91"/>
      <c r="BW33" s="91"/>
      <c r="BX33" s="91"/>
      <c r="BY33" s="91"/>
      <c r="BZ33" s="92"/>
    </row>
    <row r="34" spans="1:78" ht="13.5" customHeight="1" x14ac:dyDescent="0.15">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90"/>
      <c r="BM34" s="91"/>
      <c r="BN34" s="91"/>
      <c r="BO34" s="91"/>
      <c r="BP34" s="91"/>
      <c r="BQ34" s="91"/>
      <c r="BR34" s="91"/>
      <c r="BS34" s="91"/>
      <c r="BT34" s="91"/>
      <c r="BU34" s="91"/>
      <c r="BV34" s="91"/>
      <c r="BW34" s="91"/>
      <c r="BX34" s="91"/>
      <c r="BY34" s="91"/>
      <c r="BZ34" s="92"/>
    </row>
    <row r="35" spans="1:78" ht="13.5" customHeight="1" x14ac:dyDescent="0.15">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90"/>
      <c r="BM35" s="91"/>
      <c r="BN35" s="91"/>
      <c r="BO35" s="91"/>
      <c r="BP35" s="91"/>
      <c r="BQ35" s="91"/>
      <c r="BR35" s="91"/>
      <c r="BS35" s="91"/>
      <c r="BT35" s="91"/>
      <c r="BU35" s="91"/>
      <c r="BV35" s="91"/>
      <c r="BW35" s="91"/>
      <c r="BX35" s="91"/>
      <c r="BY35" s="91"/>
      <c r="BZ35" s="92"/>
    </row>
    <row r="36" spans="1:78" ht="13.5" customHeight="1" x14ac:dyDescent="0.15">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90"/>
      <c r="BM36" s="91"/>
      <c r="BN36" s="91"/>
      <c r="BO36" s="91"/>
      <c r="BP36" s="91"/>
      <c r="BQ36" s="91"/>
      <c r="BR36" s="91"/>
      <c r="BS36" s="91"/>
      <c r="BT36" s="91"/>
      <c r="BU36" s="91"/>
      <c r="BV36" s="91"/>
      <c r="BW36" s="91"/>
      <c r="BX36" s="91"/>
      <c r="BY36" s="91"/>
      <c r="BZ36" s="92"/>
    </row>
    <row r="37" spans="1:78" ht="13.5" customHeight="1" x14ac:dyDescent="0.15">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90"/>
      <c r="BM37" s="91"/>
      <c r="BN37" s="91"/>
      <c r="BO37" s="91"/>
      <c r="BP37" s="91"/>
      <c r="BQ37" s="91"/>
      <c r="BR37" s="91"/>
      <c r="BS37" s="91"/>
      <c r="BT37" s="91"/>
      <c r="BU37" s="91"/>
      <c r="BV37" s="91"/>
      <c r="BW37" s="91"/>
      <c r="BX37" s="91"/>
      <c r="BY37" s="91"/>
      <c r="BZ37" s="92"/>
    </row>
    <row r="38" spans="1:78" ht="13.5" customHeight="1" x14ac:dyDescent="0.15">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90"/>
      <c r="BM38" s="91"/>
      <c r="BN38" s="91"/>
      <c r="BO38" s="91"/>
      <c r="BP38" s="91"/>
      <c r="BQ38" s="91"/>
      <c r="BR38" s="91"/>
      <c r="BS38" s="91"/>
      <c r="BT38" s="91"/>
      <c r="BU38" s="91"/>
      <c r="BV38" s="91"/>
      <c r="BW38" s="91"/>
      <c r="BX38" s="91"/>
      <c r="BY38" s="91"/>
      <c r="BZ38" s="92"/>
    </row>
    <row r="39" spans="1:78" ht="13.5" customHeight="1" x14ac:dyDescent="0.15">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90"/>
      <c r="BM39" s="91"/>
      <c r="BN39" s="91"/>
      <c r="BO39" s="91"/>
      <c r="BP39" s="91"/>
      <c r="BQ39" s="91"/>
      <c r="BR39" s="91"/>
      <c r="BS39" s="91"/>
      <c r="BT39" s="91"/>
      <c r="BU39" s="91"/>
      <c r="BV39" s="91"/>
      <c r="BW39" s="91"/>
      <c r="BX39" s="91"/>
      <c r="BY39" s="91"/>
      <c r="BZ39" s="92"/>
    </row>
    <row r="40" spans="1:78" ht="13.5" customHeight="1" x14ac:dyDescent="0.15">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90"/>
      <c r="BM40" s="91"/>
      <c r="BN40" s="91"/>
      <c r="BO40" s="91"/>
      <c r="BP40" s="91"/>
      <c r="BQ40" s="91"/>
      <c r="BR40" s="91"/>
      <c r="BS40" s="91"/>
      <c r="BT40" s="91"/>
      <c r="BU40" s="91"/>
      <c r="BV40" s="91"/>
      <c r="BW40" s="91"/>
      <c r="BX40" s="91"/>
      <c r="BY40" s="91"/>
      <c r="BZ40" s="92"/>
    </row>
    <row r="41" spans="1:78" ht="13.5" customHeight="1" x14ac:dyDescent="0.15">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90"/>
      <c r="BM41" s="91"/>
      <c r="BN41" s="91"/>
      <c r="BO41" s="91"/>
      <c r="BP41" s="91"/>
      <c r="BQ41" s="91"/>
      <c r="BR41" s="91"/>
      <c r="BS41" s="91"/>
      <c r="BT41" s="91"/>
      <c r="BU41" s="91"/>
      <c r="BV41" s="91"/>
      <c r="BW41" s="91"/>
      <c r="BX41" s="91"/>
      <c r="BY41" s="91"/>
      <c r="BZ41" s="92"/>
    </row>
    <row r="42" spans="1:78" ht="13.5" customHeight="1" x14ac:dyDescent="0.15">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90"/>
      <c r="BM42" s="91"/>
      <c r="BN42" s="91"/>
      <c r="BO42" s="91"/>
      <c r="BP42" s="91"/>
      <c r="BQ42" s="91"/>
      <c r="BR42" s="91"/>
      <c r="BS42" s="91"/>
      <c r="BT42" s="91"/>
      <c r="BU42" s="91"/>
      <c r="BV42" s="91"/>
      <c r="BW42" s="91"/>
      <c r="BX42" s="91"/>
      <c r="BY42" s="91"/>
      <c r="BZ42" s="92"/>
    </row>
    <row r="43" spans="1:78" ht="13.5" customHeight="1" x14ac:dyDescent="0.15">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90"/>
      <c r="BM43" s="91"/>
      <c r="BN43" s="91"/>
      <c r="BO43" s="91"/>
      <c r="BP43" s="91"/>
      <c r="BQ43" s="91"/>
      <c r="BR43" s="91"/>
      <c r="BS43" s="91"/>
      <c r="BT43" s="91"/>
      <c r="BU43" s="91"/>
      <c r="BV43" s="91"/>
      <c r="BW43" s="91"/>
      <c r="BX43" s="91"/>
      <c r="BY43" s="91"/>
      <c r="BZ43" s="92"/>
    </row>
    <row r="44" spans="1:78" ht="13.5" customHeight="1" x14ac:dyDescent="0.15">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90"/>
      <c r="BM44" s="91"/>
      <c r="BN44" s="91"/>
      <c r="BO44" s="91"/>
      <c r="BP44" s="91"/>
      <c r="BQ44" s="91"/>
      <c r="BR44" s="91"/>
      <c r="BS44" s="91"/>
      <c r="BT44" s="91"/>
      <c r="BU44" s="91"/>
      <c r="BV44" s="91"/>
      <c r="BW44" s="91"/>
      <c r="BX44" s="91"/>
      <c r="BY44" s="91"/>
      <c r="BZ44" s="92"/>
    </row>
    <row r="45" spans="1:78" ht="13.5" customHeight="1" x14ac:dyDescent="0.15">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90"/>
      <c r="BM45" s="91"/>
      <c r="BN45" s="91"/>
      <c r="BO45" s="91"/>
      <c r="BP45" s="91"/>
      <c r="BQ45" s="91"/>
      <c r="BR45" s="91"/>
      <c r="BS45" s="91"/>
      <c r="BT45" s="91"/>
      <c r="BU45" s="91"/>
      <c r="BV45" s="91"/>
      <c r="BW45" s="91"/>
      <c r="BX45" s="91"/>
      <c r="BY45" s="91"/>
      <c r="BZ45" s="92"/>
    </row>
    <row r="46" spans="1:78" ht="13.5" customHeight="1" x14ac:dyDescent="0.15">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90"/>
      <c r="BM46" s="91"/>
      <c r="BN46" s="91"/>
      <c r="BO46" s="91"/>
      <c r="BP46" s="91"/>
      <c r="BQ46" s="91"/>
      <c r="BR46" s="91"/>
      <c r="BS46" s="91"/>
      <c r="BT46" s="91"/>
      <c r="BU46" s="91"/>
      <c r="BV46" s="91"/>
      <c r="BW46" s="91"/>
      <c r="BX46" s="91"/>
      <c r="BY46" s="91"/>
      <c r="BZ46" s="92"/>
    </row>
    <row r="47" spans="1:78" ht="13.5" customHeight="1" x14ac:dyDescent="0.15">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90"/>
      <c r="BM47" s="91"/>
      <c r="BN47" s="91"/>
      <c r="BO47" s="91"/>
      <c r="BP47" s="91"/>
      <c r="BQ47" s="91"/>
      <c r="BR47" s="91"/>
      <c r="BS47" s="91"/>
      <c r="BT47" s="91"/>
      <c r="BU47" s="91"/>
      <c r="BV47" s="91"/>
      <c r="BW47" s="91"/>
      <c r="BX47" s="91"/>
      <c r="BY47" s="91"/>
      <c r="BZ47" s="92"/>
    </row>
    <row r="48" spans="1:78" ht="13.5" customHeight="1" x14ac:dyDescent="0.15">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90"/>
      <c r="BM48" s="91"/>
      <c r="BN48" s="91"/>
      <c r="BO48" s="91"/>
      <c r="BP48" s="91"/>
      <c r="BQ48" s="91"/>
      <c r="BR48" s="91"/>
      <c r="BS48" s="91"/>
      <c r="BT48" s="91"/>
      <c r="BU48" s="91"/>
      <c r="BV48" s="91"/>
      <c r="BW48" s="91"/>
      <c r="BX48" s="91"/>
      <c r="BY48" s="91"/>
      <c r="BZ48" s="92"/>
    </row>
    <row r="49" spans="1:78" ht="13.5" customHeight="1" x14ac:dyDescent="0.15">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90"/>
      <c r="BM49" s="91"/>
      <c r="BN49" s="91"/>
      <c r="BO49" s="91"/>
      <c r="BP49" s="91"/>
      <c r="BQ49" s="91"/>
      <c r="BR49" s="91"/>
      <c r="BS49" s="91"/>
      <c r="BT49" s="91"/>
      <c r="BU49" s="91"/>
      <c r="BV49" s="91"/>
      <c r="BW49" s="91"/>
      <c r="BX49" s="91"/>
      <c r="BY49" s="91"/>
      <c r="BZ49" s="92"/>
    </row>
    <row r="50" spans="1:78" ht="13.5" customHeight="1" x14ac:dyDescent="0.15">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90"/>
      <c r="BM50" s="91"/>
      <c r="BN50" s="91"/>
      <c r="BO50" s="91"/>
      <c r="BP50" s="91"/>
      <c r="BQ50" s="91"/>
      <c r="BR50" s="91"/>
      <c r="BS50" s="91"/>
      <c r="BT50" s="91"/>
      <c r="BU50" s="91"/>
      <c r="BV50" s="91"/>
      <c r="BW50" s="91"/>
      <c r="BX50" s="91"/>
      <c r="BY50" s="91"/>
      <c r="BZ50" s="92"/>
    </row>
    <row r="51" spans="1:78" ht="13.5" customHeight="1" x14ac:dyDescent="0.15">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90"/>
      <c r="BM51" s="91"/>
      <c r="BN51" s="91"/>
      <c r="BO51" s="91"/>
      <c r="BP51" s="91"/>
      <c r="BQ51" s="91"/>
      <c r="BR51" s="91"/>
      <c r="BS51" s="91"/>
      <c r="BT51" s="91"/>
      <c r="BU51" s="91"/>
      <c r="BV51" s="91"/>
      <c r="BW51" s="91"/>
      <c r="BX51" s="91"/>
      <c r="BY51" s="91"/>
      <c r="BZ51" s="92"/>
    </row>
    <row r="52" spans="1:78" ht="13.5" customHeight="1" x14ac:dyDescent="0.15">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93"/>
      <c r="BM52" s="94"/>
      <c r="BN52" s="94"/>
      <c r="BO52" s="94"/>
      <c r="BP52" s="94"/>
      <c r="BQ52" s="94"/>
      <c r="BR52" s="94"/>
      <c r="BS52" s="94"/>
      <c r="BT52" s="94"/>
      <c r="BU52" s="94"/>
      <c r="BV52" s="94"/>
      <c r="BW52" s="94"/>
      <c r="BX52" s="94"/>
      <c r="BY52" s="94"/>
      <c r="BZ52" s="95"/>
    </row>
    <row r="53" spans="1:78" ht="13.5" customHeight="1" x14ac:dyDescent="0.15">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84" t="s">
        <v>
19</v>
      </c>
      <c r="BM53" s="85"/>
      <c r="BN53" s="85"/>
      <c r="BO53" s="85"/>
      <c r="BP53" s="85"/>
      <c r="BQ53" s="85"/>
      <c r="BR53" s="85"/>
      <c r="BS53" s="85"/>
      <c r="BT53" s="85"/>
      <c r="BU53" s="85"/>
      <c r="BV53" s="85"/>
      <c r="BW53" s="85"/>
      <c r="BX53" s="85"/>
      <c r="BY53" s="85"/>
      <c r="BZ53" s="86"/>
    </row>
    <row r="54" spans="1:78" ht="13.5" customHeight="1" x14ac:dyDescent="0.15">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87"/>
      <c r="BM54" s="88"/>
      <c r="BN54" s="88"/>
      <c r="BO54" s="88"/>
      <c r="BP54" s="88"/>
      <c r="BQ54" s="88"/>
      <c r="BR54" s="88"/>
      <c r="BS54" s="88"/>
      <c r="BT54" s="88"/>
      <c r="BU54" s="88"/>
      <c r="BV54" s="88"/>
      <c r="BW54" s="88"/>
      <c r="BX54" s="88"/>
      <c r="BY54" s="88"/>
      <c r="BZ54" s="89"/>
    </row>
    <row r="55" spans="1:78" ht="13.5" customHeight="1" x14ac:dyDescent="0.15">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90" t="s">
        <v>
123</v>
      </c>
      <c r="BM55" s="91"/>
      <c r="BN55" s="91"/>
      <c r="BO55" s="91"/>
      <c r="BP55" s="91"/>
      <c r="BQ55" s="91"/>
      <c r="BR55" s="91"/>
      <c r="BS55" s="91"/>
      <c r="BT55" s="91"/>
      <c r="BU55" s="91"/>
      <c r="BV55" s="91"/>
      <c r="BW55" s="91"/>
      <c r="BX55" s="91"/>
      <c r="BY55" s="91"/>
      <c r="BZ55" s="92"/>
    </row>
    <row r="56" spans="1:78" ht="13.5" customHeight="1" x14ac:dyDescent="0.15">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90"/>
      <c r="BM56" s="91"/>
      <c r="BN56" s="91"/>
      <c r="BO56" s="91"/>
      <c r="BP56" s="91"/>
      <c r="BQ56" s="91"/>
      <c r="BR56" s="91"/>
      <c r="BS56" s="91"/>
      <c r="BT56" s="91"/>
      <c r="BU56" s="91"/>
      <c r="BV56" s="91"/>
      <c r="BW56" s="91"/>
      <c r="BX56" s="91"/>
      <c r="BY56" s="91"/>
      <c r="BZ56" s="92"/>
    </row>
    <row r="57" spans="1:78" ht="13.5" customHeight="1" x14ac:dyDescent="0.15">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90"/>
      <c r="BM57" s="91"/>
      <c r="BN57" s="91"/>
      <c r="BO57" s="91"/>
      <c r="BP57" s="91"/>
      <c r="BQ57" s="91"/>
      <c r="BR57" s="91"/>
      <c r="BS57" s="91"/>
      <c r="BT57" s="91"/>
      <c r="BU57" s="91"/>
      <c r="BV57" s="91"/>
      <c r="BW57" s="91"/>
      <c r="BX57" s="91"/>
      <c r="BY57" s="91"/>
      <c r="BZ57" s="92"/>
    </row>
    <row r="58" spans="1:78" ht="13.5" customHeight="1" x14ac:dyDescent="0.15">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90"/>
      <c r="BM58" s="91"/>
      <c r="BN58" s="91"/>
      <c r="BO58" s="91"/>
      <c r="BP58" s="91"/>
      <c r="BQ58" s="91"/>
      <c r="BR58" s="91"/>
      <c r="BS58" s="91"/>
      <c r="BT58" s="91"/>
      <c r="BU58" s="91"/>
      <c r="BV58" s="91"/>
      <c r="BW58" s="91"/>
      <c r="BX58" s="91"/>
      <c r="BY58" s="91"/>
      <c r="BZ58" s="92"/>
    </row>
    <row r="59" spans="1:78"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90"/>
      <c r="BM59" s="91"/>
      <c r="BN59" s="91"/>
      <c r="BO59" s="91"/>
      <c r="BP59" s="91"/>
      <c r="BQ59" s="91"/>
      <c r="BR59" s="91"/>
      <c r="BS59" s="91"/>
      <c r="BT59" s="91"/>
      <c r="BU59" s="91"/>
      <c r="BV59" s="91"/>
      <c r="BW59" s="91"/>
      <c r="BX59" s="91"/>
      <c r="BY59" s="91"/>
      <c r="BZ59" s="92"/>
    </row>
    <row r="60" spans="1:78" ht="13.5" customHeight="1" x14ac:dyDescent="0.15">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90"/>
      <c r="BM60" s="91"/>
      <c r="BN60" s="91"/>
      <c r="BO60" s="91"/>
      <c r="BP60" s="91"/>
      <c r="BQ60" s="91"/>
      <c r="BR60" s="91"/>
      <c r="BS60" s="91"/>
      <c r="BT60" s="91"/>
      <c r="BU60" s="91"/>
      <c r="BV60" s="91"/>
      <c r="BW60" s="91"/>
      <c r="BX60" s="91"/>
      <c r="BY60" s="91"/>
      <c r="BZ60" s="92"/>
    </row>
    <row r="61" spans="1:78" ht="13.5" customHeight="1" x14ac:dyDescent="0.15">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90"/>
      <c r="BM61" s="91"/>
      <c r="BN61" s="91"/>
      <c r="BO61" s="91"/>
      <c r="BP61" s="91"/>
      <c r="BQ61" s="91"/>
      <c r="BR61" s="91"/>
      <c r="BS61" s="91"/>
      <c r="BT61" s="91"/>
      <c r="BU61" s="91"/>
      <c r="BV61" s="91"/>
      <c r="BW61" s="91"/>
      <c r="BX61" s="91"/>
      <c r="BY61" s="91"/>
      <c r="BZ61" s="92"/>
    </row>
    <row r="62" spans="1:78" ht="13.5" customHeight="1" x14ac:dyDescent="0.15">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90"/>
      <c r="BM62" s="91"/>
      <c r="BN62" s="91"/>
      <c r="BO62" s="91"/>
      <c r="BP62" s="91"/>
      <c r="BQ62" s="91"/>
      <c r="BR62" s="91"/>
      <c r="BS62" s="91"/>
      <c r="BT62" s="91"/>
      <c r="BU62" s="91"/>
      <c r="BV62" s="91"/>
      <c r="BW62" s="91"/>
      <c r="BX62" s="91"/>
      <c r="BY62" s="91"/>
      <c r="BZ62" s="92"/>
    </row>
    <row r="63" spans="1:78" ht="13.5" customHeight="1" x14ac:dyDescent="0.15">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90"/>
      <c r="BM63" s="91"/>
      <c r="BN63" s="91"/>
      <c r="BO63" s="91"/>
      <c r="BP63" s="91"/>
      <c r="BQ63" s="91"/>
      <c r="BR63" s="91"/>
      <c r="BS63" s="91"/>
      <c r="BT63" s="91"/>
      <c r="BU63" s="91"/>
      <c r="BV63" s="91"/>
      <c r="BW63" s="91"/>
      <c r="BX63" s="91"/>
      <c r="BY63" s="91"/>
      <c r="BZ63" s="92"/>
    </row>
    <row r="64" spans="1:78" ht="13.5" customHeight="1" x14ac:dyDescent="0.15">
      <c r="A64" s="2"/>
      <c r="B64" s="26"/>
      <c r="C64" s="98"/>
      <c r="D64" s="98"/>
      <c r="E64" s="98"/>
      <c r="F64" s="98"/>
      <c r="G64" s="98"/>
      <c r="H64" s="98"/>
      <c r="I64" s="98"/>
      <c r="J64" s="98"/>
      <c r="K64" s="98"/>
      <c r="L64" s="98"/>
      <c r="M64" s="98"/>
      <c r="N64" s="98"/>
      <c r="O64" s="98"/>
      <c r="P64" s="98"/>
      <c r="Q64" s="29"/>
      <c r="R64" s="98"/>
      <c r="S64" s="98"/>
      <c r="T64" s="98"/>
      <c r="U64" s="98"/>
      <c r="V64" s="98"/>
      <c r="W64" s="98"/>
      <c r="X64" s="98"/>
      <c r="Y64" s="98"/>
      <c r="Z64" s="98"/>
      <c r="AA64" s="98"/>
      <c r="AB64" s="98"/>
      <c r="AC64" s="98"/>
      <c r="AD64" s="98"/>
      <c r="AE64" s="98"/>
      <c r="AF64" s="29"/>
      <c r="AG64" s="98"/>
      <c r="AH64" s="98"/>
      <c r="AI64" s="98"/>
      <c r="AJ64" s="98"/>
      <c r="AK64" s="98"/>
      <c r="AL64" s="98"/>
      <c r="AM64" s="98"/>
      <c r="AN64" s="98"/>
      <c r="AO64" s="98"/>
      <c r="AP64" s="98"/>
      <c r="AQ64" s="98"/>
      <c r="AR64" s="98"/>
      <c r="AS64" s="98"/>
      <c r="AT64" s="98"/>
      <c r="AU64" s="29"/>
      <c r="AV64" s="98"/>
      <c r="AW64" s="98"/>
      <c r="AX64" s="98"/>
      <c r="AY64" s="98"/>
      <c r="AZ64" s="98"/>
      <c r="BA64" s="98"/>
      <c r="BB64" s="98"/>
      <c r="BC64" s="98"/>
      <c r="BD64" s="98"/>
      <c r="BE64" s="98"/>
      <c r="BF64" s="98"/>
      <c r="BG64" s="98"/>
      <c r="BH64" s="98"/>
      <c r="BI64" s="98"/>
      <c r="BJ64" s="28"/>
      <c r="BK64" s="2"/>
      <c r="BL64" s="90"/>
      <c r="BM64" s="91"/>
      <c r="BN64" s="91"/>
      <c r="BO64" s="91"/>
      <c r="BP64" s="91"/>
      <c r="BQ64" s="91"/>
      <c r="BR64" s="91"/>
      <c r="BS64" s="91"/>
      <c r="BT64" s="91"/>
      <c r="BU64" s="91"/>
      <c r="BV64" s="91"/>
      <c r="BW64" s="91"/>
      <c r="BX64" s="91"/>
      <c r="BY64" s="91"/>
      <c r="BZ64" s="92"/>
    </row>
    <row r="65" spans="1:78" ht="13.5" customHeight="1" thickBot="1" x14ac:dyDescent="0.2">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90"/>
      <c r="BM65" s="91"/>
      <c r="BN65" s="91"/>
      <c r="BO65" s="91"/>
      <c r="BP65" s="91"/>
      <c r="BQ65" s="91"/>
      <c r="BR65" s="91"/>
      <c r="BS65" s="91"/>
      <c r="BT65" s="91"/>
      <c r="BU65" s="91"/>
      <c r="BV65" s="91"/>
      <c r="BW65" s="91"/>
      <c r="BX65" s="91"/>
      <c r="BY65" s="91"/>
      <c r="BZ65" s="92"/>
    </row>
    <row r="66" spans="1:78" ht="13.5" customHeight="1" thickTop="1" x14ac:dyDescent="0.15">
      <c r="A66" s="2"/>
      <c r="B66" s="99" t="s">
        <v>
20</v>
      </c>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2"/>
      <c r="BL66" s="90"/>
      <c r="BM66" s="91"/>
      <c r="BN66" s="91"/>
      <c r="BO66" s="91"/>
      <c r="BP66" s="91"/>
      <c r="BQ66" s="91"/>
      <c r="BR66" s="91"/>
      <c r="BS66" s="91"/>
      <c r="BT66" s="91"/>
      <c r="BU66" s="91"/>
      <c r="BV66" s="91"/>
      <c r="BW66" s="91"/>
      <c r="BX66" s="91"/>
      <c r="BY66" s="91"/>
      <c r="BZ66" s="92"/>
    </row>
    <row r="67" spans="1:78" ht="13.5" customHeight="1" thickBot="1" x14ac:dyDescent="0.2">
      <c r="A67" s="2"/>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c r="BI67" s="97"/>
      <c r="BJ67" s="97"/>
      <c r="BK67" s="2"/>
      <c r="BL67" s="90"/>
      <c r="BM67" s="91"/>
      <c r="BN67" s="91"/>
      <c r="BO67" s="91"/>
      <c r="BP67" s="91"/>
      <c r="BQ67" s="91"/>
      <c r="BR67" s="91"/>
      <c r="BS67" s="91"/>
      <c r="BT67" s="91"/>
      <c r="BU67" s="91"/>
      <c r="BV67" s="91"/>
      <c r="BW67" s="91"/>
      <c r="BX67" s="91"/>
      <c r="BY67" s="91"/>
      <c r="BZ67" s="92"/>
    </row>
    <row r="68" spans="1:78" ht="13.5" customHeight="1" thickTop="1" x14ac:dyDescent="0.15">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90"/>
      <c r="BM68" s="91"/>
      <c r="BN68" s="91"/>
      <c r="BO68" s="91"/>
      <c r="BP68" s="91"/>
      <c r="BQ68" s="91"/>
      <c r="BR68" s="91"/>
      <c r="BS68" s="91"/>
      <c r="BT68" s="91"/>
      <c r="BU68" s="91"/>
      <c r="BV68" s="91"/>
      <c r="BW68" s="91"/>
      <c r="BX68" s="91"/>
      <c r="BY68" s="91"/>
      <c r="BZ68" s="92"/>
    </row>
    <row r="69" spans="1:78" ht="13.5" customHeight="1" x14ac:dyDescent="0.15">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90"/>
      <c r="BM69" s="91"/>
      <c r="BN69" s="91"/>
      <c r="BO69" s="91"/>
      <c r="BP69" s="91"/>
      <c r="BQ69" s="91"/>
      <c r="BR69" s="91"/>
      <c r="BS69" s="91"/>
      <c r="BT69" s="91"/>
      <c r="BU69" s="91"/>
      <c r="BV69" s="91"/>
      <c r="BW69" s="91"/>
      <c r="BX69" s="91"/>
      <c r="BY69" s="91"/>
      <c r="BZ69" s="92"/>
    </row>
    <row r="70" spans="1:78" ht="13.5" customHeight="1" x14ac:dyDescent="0.15">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90"/>
      <c r="BM70" s="91"/>
      <c r="BN70" s="91"/>
      <c r="BO70" s="91"/>
      <c r="BP70" s="91"/>
      <c r="BQ70" s="91"/>
      <c r="BR70" s="91"/>
      <c r="BS70" s="91"/>
      <c r="BT70" s="91"/>
      <c r="BU70" s="91"/>
      <c r="BV70" s="91"/>
      <c r="BW70" s="91"/>
      <c r="BX70" s="91"/>
      <c r="BY70" s="91"/>
      <c r="BZ70" s="92"/>
    </row>
    <row r="71" spans="1:78" ht="13.5" customHeight="1" x14ac:dyDescent="0.15">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90"/>
      <c r="BM71" s="91"/>
      <c r="BN71" s="91"/>
      <c r="BO71" s="91"/>
      <c r="BP71" s="91"/>
      <c r="BQ71" s="91"/>
      <c r="BR71" s="91"/>
      <c r="BS71" s="91"/>
      <c r="BT71" s="91"/>
      <c r="BU71" s="91"/>
      <c r="BV71" s="91"/>
      <c r="BW71" s="91"/>
      <c r="BX71" s="91"/>
      <c r="BY71" s="91"/>
      <c r="BZ71" s="92"/>
    </row>
    <row r="72" spans="1:78" ht="13.5" customHeight="1" x14ac:dyDescent="0.15">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90"/>
      <c r="BM72" s="91"/>
      <c r="BN72" s="91"/>
      <c r="BO72" s="91"/>
      <c r="BP72" s="91"/>
      <c r="BQ72" s="91"/>
      <c r="BR72" s="91"/>
      <c r="BS72" s="91"/>
      <c r="BT72" s="91"/>
      <c r="BU72" s="91"/>
      <c r="BV72" s="91"/>
      <c r="BW72" s="91"/>
      <c r="BX72" s="91"/>
      <c r="BY72" s="91"/>
      <c r="BZ72" s="92"/>
    </row>
    <row r="73" spans="1:78" ht="13.5" customHeight="1" x14ac:dyDescent="0.15">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84" t="s">
        <v>
21</v>
      </c>
      <c r="BM73" s="85"/>
      <c r="BN73" s="85"/>
      <c r="BO73" s="85"/>
      <c r="BP73" s="85"/>
      <c r="BQ73" s="85"/>
      <c r="BR73" s="85"/>
      <c r="BS73" s="85"/>
      <c r="BT73" s="85"/>
      <c r="BU73" s="85"/>
      <c r="BV73" s="85"/>
      <c r="BW73" s="85"/>
      <c r="BX73" s="85"/>
      <c r="BY73" s="85"/>
      <c r="BZ73" s="86"/>
    </row>
    <row r="74" spans="1:78" ht="13.5" customHeight="1" x14ac:dyDescent="0.15">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87"/>
      <c r="BM74" s="88"/>
      <c r="BN74" s="88"/>
      <c r="BO74" s="88"/>
      <c r="BP74" s="88"/>
      <c r="BQ74" s="88"/>
      <c r="BR74" s="88"/>
      <c r="BS74" s="88"/>
      <c r="BT74" s="88"/>
      <c r="BU74" s="88"/>
      <c r="BV74" s="88"/>
      <c r="BW74" s="88"/>
      <c r="BX74" s="88"/>
      <c r="BY74" s="88"/>
      <c r="BZ74" s="89"/>
    </row>
    <row r="75" spans="1:78" ht="13.5" customHeight="1" x14ac:dyDescent="0.15">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90" t="s">
        <v>
124</v>
      </c>
      <c r="BM75" s="91"/>
      <c r="BN75" s="91"/>
      <c r="BO75" s="91"/>
      <c r="BP75" s="91"/>
      <c r="BQ75" s="91"/>
      <c r="BR75" s="91"/>
      <c r="BS75" s="91"/>
      <c r="BT75" s="91"/>
      <c r="BU75" s="91"/>
      <c r="BV75" s="91"/>
      <c r="BW75" s="91"/>
      <c r="BX75" s="91"/>
      <c r="BY75" s="91"/>
      <c r="BZ75" s="92"/>
    </row>
    <row r="76" spans="1:78" ht="13.5" customHeight="1" x14ac:dyDescent="0.15">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90"/>
      <c r="BM76" s="91"/>
      <c r="BN76" s="91"/>
      <c r="BO76" s="91"/>
      <c r="BP76" s="91"/>
      <c r="BQ76" s="91"/>
      <c r="BR76" s="91"/>
      <c r="BS76" s="91"/>
      <c r="BT76" s="91"/>
      <c r="BU76" s="91"/>
      <c r="BV76" s="91"/>
      <c r="BW76" s="91"/>
      <c r="BX76" s="91"/>
      <c r="BY76" s="91"/>
      <c r="BZ76" s="92"/>
    </row>
    <row r="77" spans="1:78" ht="13.5" customHeight="1" x14ac:dyDescent="0.15">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90"/>
      <c r="BM77" s="91"/>
      <c r="BN77" s="91"/>
      <c r="BO77" s="91"/>
      <c r="BP77" s="91"/>
      <c r="BQ77" s="91"/>
      <c r="BR77" s="91"/>
      <c r="BS77" s="91"/>
      <c r="BT77" s="91"/>
      <c r="BU77" s="91"/>
      <c r="BV77" s="91"/>
      <c r="BW77" s="91"/>
      <c r="BX77" s="91"/>
      <c r="BY77" s="91"/>
      <c r="BZ77" s="92"/>
    </row>
    <row r="78" spans="1:78" ht="13.5" customHeight="1" x14ac:dyDescent="0.15">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90"/>
      <c r="BM78" s="91"/>
      <c r="BN78" s="91"/>
      <c r="BO78" s="91"/>
      <c r="BP78" s="91"/>
      <c r="BQ78" s="91"/>
      <c r="BR78" s="91"/>
      <c r="BS78" s="91"/>
      <c r="BT78" s="91"/>
      <c r="BU78" s="91"/>
      <c r="BV78" s="91"/>
      <c r="BW78" s="91"/>
      <c r="BX78" s="91"/>
      <c r="BY78" s="91"/>
      <c r="BZ78" s="92"/>
    </row>
    <row r="79" spans="1:78" ht="13.5" customHeight="1" x14ac:dyDescent="0.15">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90"/>
      <c r="BM79" s="91"/>
      <c r="BN79" s="91"/>
      <c r="BO79" s="91"/>
      <c r="BP79" s="91"/>
      <c r="BQ79" s="91"/>
      <c r="BR79" s="91"/>
      <c r="BS79" s="91"/>
      <c r="BT79" s="91"/>
      <c r="BU79" s="91"/>
      <c r="BV79" s="91"/>
      <c r="BW79" s="91"/>
      <c r="BX79" s="91"/>
      <c r="BY79" s="91"/>
      <c r="BZ79" s="92"/>
    </row>
    <row r="80" spans="1:78" ht="13.5" customHeight="1" x14ac:dyDescent="0.15">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90"/>
      <c r="BM80" s="91"/>
      <c r="BN80" s="91"/>
      <c r="BO80" s="91"/>
      <c r="BP80" s="91"/>
      <c r="BQ80" s="91"/>
      <c r="BR80" s="91"/>
      <c r="BS80" s="91"/>
      <c r="BT80" s="91"/>
      <c r="BU80" s="91"/>
      <c r="BV80" s="91"/>
      <c r="BW80" s="91"/>
      <c r="BX80" s="91"/>
      <c r="BY80" s="91"/>
      <c r="BZ80" s="92"/>
    </row>
    <row r="81" spans="1:78" ht="13.5" customHeight="1" x14ac:dyDescent="0.15">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90"/>
      <c r="BM81" s="91"/>
      <c r="BN81" s="91"/>
      <c r="BO81" s="91"/>
      <c r="BP81" s="91"/>
      <c r="BQ81" s="91"/>
      <c r="BR81" s="91"/>
      <c r="BS81" s="91"/>
      <c r="BT81" s="91"/>
      <c r="BU81" s="91"/>
      <c r="BV81" s="91"/>
      <c r="BW81" s="91"/>
      <c r="BX81" s="91"/>
      <c r="BY81" s="91"/>
      <c r="BZ81" s="92"/>
    </row>
    <row r="82" spans="1:78"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90"/>
      <c r="BM82" s="91"/>
      <c r="BN82" s="91"/>
      <c r="BO82" s="91"/>
      <c r="BP82" s="91"/>
      <c r="BQ82" s="91"/>
      <c r="BR82" s="91"/>
      <c r="BS82" s="91"/>
      <c r="BT82" s="91"/>
      <c r="BU82" s="91"/>
      <c r="BV82" s="91"/>
      <c r="BW82" s="91"/>
      <c r="BX82" s="91"/>
      <c r="BY82" s="91"/>
      <c r="BZ82" s="92"/>
    </row>
    <row r="83" spans="1:78" ht="13.5" customHeight="1" x14ac:dyDescent="0.15">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90"/>
      <c r="BM83" s="91"/>
      <c r="BN83" s="91"/>
      <c r="BO83" s="91"/>
      <c r="BP83" s="91"/>
      <c r="BQ83" s="91"/>
      <c r="BR83" s="91"/>
      <c r="BS83" s="91"/>
      <c r="BT83" s="91"/>
      <c r="BU83" s="91"/>
      <c r="BV83" s="91"/>
      <c r="BW83" s="91"/>
      <c r="BX83" s="91"/>
      <c r="BY83" s="91"/>
      <c r="BZ83" s="92"/>
    </row>
    <row r="84" spans="1:78" ht="13.5" customHeight="1" x14ac:dyDescent="0.15">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90"/>
      <c r="BM84" s="91"/>
      <c r="BN84" s="91"/>
      <c r="BO84" s="91"/>
      <c r="BP84" s="91"/>
      <c r="BQ84" s="91"/>
      <c r="BR84" s="91"/>
      <c r="BS84" s="91"/>
      <c r="BT84" s="91"/>
      <c r="BU84" s="91"/>
      <c r="BV84" s="91"/>
      <c r="BW84" s="91"/>
      <c r="BX84" s="91"/>
      <c r="BY84" s="91"/>
      <c r="BZ84" s="92"/>
    </row>
    <row r="85" spans="1:78" ht="13.5" customHeight="1" x14ac:dyDescent="0.15">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90"/>
      <c r="BM85" s="91"/>
      <c r="BN85" s="91"/>
      <c r="BO85" s="91"/>
      <c r="BP85" s="91"/>
      <c r="BQ85" s="91"/>
      <c r="BR85" s="91"/>
      <c r="BS85" s="91"/>
      <c r="BT85" s="91"/>
      <c r="BU85" s="91"/>
      <c r="BV85" s="91"/>
      <c r="BW85" s="91"/>
      <c r="BX85" s="91"/>
      <c r="BY85" s="91"/>
      <c r="BZ85" s="92"/>
    </row>
    <row r="86" spans="1:78" ht="13.5" customHeight="1" x14ac:dyDescent="0.15">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90"/>
      <c r="BM86" s="91"/>
      <c r="BN86" s="91"/>
      <c r="BO86" s="91"/>
      <c r="BP86" s="91"/>
      <c r="BQ86" s="91"/>
      <c r="BR86" s="91"/>
      <c r="BS86" s="91"/>
      <c r="BT86" s="91"/>
      <c r="BU86" s="91"/>
      <c r="BV86" s="91"/>
      <c r="BW86" s="91"/>
      <c r="BX86" s="91"/>
      <c r="BY86" s="91"/>
      <c r="BZ86" s="92"/>
    </row>
    <row r="87" spans="1:78" ht="13.5" customHeight="1" x14ac:dyDescent="0.15">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90"/>
      <c r="BM87" s="91"/>
      <c r="BN87" s="91"/>
      <c r="BO87" s="91"/>
      <c r="BP87" s="91"/>
      <c r="BQ87" s="91"/>
      <c r="BR87" s="91"/>
      <c r="BS87" s="91"/>
      <c r="BT87" s="91"/>
      <c r="BU87" s="91"/>
      <c r="BV87" s="91"/>
      <c r="BW87" s="91"/>
      <c r="BX87" s="91"/>
      <c r="BY87" s="91"/>
      <c r="BZ87" s="92"/>
    </row>
    <row r="88" spans="1:78" ht="13.5" customHeight="1" x14ac:dyDescent="0.15">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90"/>
      <c r="BM88" s="91"/>
      <c r="BN88" s="91"/>
      <c r="BO88" s="91"/>
      <c r="BP88" s="91"/>
      <c r="BQ88" s="91"/>
      <c r="BR88" s="91"/>
      <c r="BS88" s="91"/>
      <c r="BT88" s="91"/>
      <c r="BU88" s="91"/>
      <c r="BV88" s="91"/>
      <c r="BW88" s="91"/>
      <c r="BX88" s="91"/>
      <c r="BY88" s="91"/>
      <c r="BZ88" s="92"/>
    </row>
    <row r="89" spans="1:78" ht="13.5" customHeight="1" thickBot="1" x14ac:dyDescent="0.2">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93"/>
      <c r="BM89" s="94"/>
      <c r="BN89" s="94"/>
      <c r="BO89" s="94"/>
      <c r="BP89" s="94"/>
      <c r="BQ89" s="94"/>
      <c r="BR89" s="94"/>
      <c r="BS89" s="94"/>
      <c r="BT89" s="94"/>
      <c r="BU89" s="94"/>
      <c r="BV89" s="94"/>
      <c r="BW89" s="94"/>
      <c r="BX89" s="94"/>
      <c r="BY89" s="94"/>
      <c r="BZ89" s="95"/>
    </row>
    <row r="90" spans="1:78" ht="14.25" thickTop="1" x14ac:dyDescent="0.15">
      <c r="B90" s="40" t="s">
        <v>
22</v>
      </c>
    </row>
  </sheetData>
  <sheetProtection algorithmName="SHA-512" hashValue="mFyA33grCnxofFG4OvaSLX6fmoMSvHB8Id9iCcuvjUgKRa609jlbALNvuKKWgrYc4D0lvbFgkVjoXi3gG9NN/g==" saltValue="TV6IPVoJLwLQitbL21si/A==" spinCount="100000" sheet="1" objects="1" scenarios="1" formatCells="0" formatColumns="0" formatRows="0"/>
  <mergeCells count="56">
    <mergeCell ref="B2:BZ4"/>
    <mergeCell ref="B6:AG6"/>
    <mergeCell ref="B7:I7"/>
    <mergeCell ref="J7:Q7"/>
    <mergeCell ref="R7:Y7"/>
    <mergeCell ref="Z7:AG7"/>
    <mergeCell ref="AJ7:AP7"/>
    <mergeCell ref="AQ7:AU7"/>
    <mergeCell ref="AV7:AZ7"/>
    <mergeCell ref="BA7:BE7"/>
    <mergeCell ref="BF7:BJ7"/>
    <mergeCell ref="BK7:BO7"/>
    <mergeCell ref="B8:I8"/>
    <mergeCell ref="J8:Q8"/>
    <mergeCell ref="R8:Y8"/>
    <mergeCell ref="Z8:AG8"/>
    <mergeCell ref="AJ8:AP8"/>
    <mergeCell ref="AQ8:AU8"/>
    <mergeCell ref="AV8:AZ8"/>
    <mergeCell ref="BA8:BE8"/>
    <mergeCell ref="BF8:BJ8"/>
    <mergeCell ref="BK8:BO8"/>
    <mergeCell ref="B9:I9"/>
    <mergeCell ref="J9:Q9"/>
    <mergeCell ref="R9:Y9"/>
    <mergeCell ref="Z9:AG9"/>
    <mergeCell ref="AJ9:AP9"/>
    <mergeCell ref="AQ9:AU9"/>
    <mergeCell ref="AV9:AZ9"/>
    <mergeCell ref="BA9:BE9"/>
    <mergeCell ref="BF9:BJ9"/>
    <mergeCell ref="BK9:BO9"/>
    <mergeCell ref="B10:I10"/>
    <mergeCell ref="J10:Q10"/>
    <mergeCell ref="R10:Y10"/>
    <mergeCell ref="Z10:AG10"/>
    <mergeCell ref="B11:I11"/>
    <mergeCell ref="J11:Q11"/>
    <mergeCell ref="R11:Y11"/>
    <mergeCell ref="Z11:AG11"/>
    <mergeCell ref="B12:I12"/>
    <mergeCell ref="J12:Q12"/>
    <mergeCell ref="R12:Y12"/>
    <mergeCell ref="Z12:AG12"/>
    <mergeCell ref="BL73:BZ74"/>
    <mergeCell ref="BL75:BZ89"/>
    <mergeCell ref="B15:BJ16"/>
    <mergeCell ref="BL15:BZ16"/>
    <mergeCell ref="BL17:BZ52"/>
    <mergeCell ref="BL53:BZ54"/>
    <mergeCell ref="BL55:BZ72"/>
    <mergeCell ref="C64:P64"/>
    <mergeCell ref="R64:AE64"/>
    <mergeCell ref="AG64:AT64"/>
    <mergeCell ref="AV64:BI64"/>
    <mergeCell ref="B66:BJ67"/>
  </mergeCells>
  <phoneticPr fontId="3"/>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5546875" customWidth="1"/>
    <col min="14" max="22" width="12.28515625" customWidth="1"/>
    <col min="23" max="24" width="17.28515625" bestFit="1" customWidth="1"/>
    <col min="25" max="25" width="12.7109375" customWidth="1"/>
    <col min="26" max="26" width="33.85546875" bestFit="1" customWidth="1"/>
    <col min="27" max="35" width="12.7109375" customWidth="1"/>
    <col min="36" max="36" width="7" customWidth="1"/>
    <col min="37" max="41" width="8.7109375" customWidth="1"/>
    <col min="42" max="46" width="12.28515625" customWidth="1"/>
    <col min="47" max="47" width="7" customWidth="1"/>
    <col min="48" max="52" width="8.7109375" customWidth="1"/>
    <col min="53" max="54" width="12.28515625" customWidth="1"/>
    <col min="55" max="55" width="10.7109375" customWidth="1"/>
    <col min="56" max="57" width="12.28515625" customWidth="1"/>
    <col min="58" max="58" width="7" customWidth="1"/>
    <col min="59" max="63" width="8.7109375" customWidth="1"/>
    <col min="64" max="65" width="12.28515625" customWidth="1"/>
    <col min="66" max="66" width="10.7109375" customWidth="1"/>
    <col min="67" max="68" width="12.28515625" customWidth="1"/>
    <col min="69" max="69" width="7" customWidth="1"/>
    <col min="70" max="74" width="8.7109375" customWidth="1"/>
    <col min="75" max="76" width="12.28515625" customWidth="1"/>
    <col min="77" max="77" width="10.7109375" customWidth="1"/>
    <col min="78" max="79" width="12.28515625" customWidth="1"/>
    <col min="80" max="80" width="8.7109375" customWidth="1"/>
    <col min="81" max="85" width="8.42578125" customWidth="1"/>
    <col min="86" max="87" width="12.28515625" customWidth="1"/>
    <col min="88" max="88" width="10.7109375" customWidth="1"/>
    <col min="89" max="89" width="12.28515625" customWidth="1"/>
    <col min="90" max="90" width="9.42578125" customWidth="1"/>
    <col min="91" max="97" width="12.28515625" customWidth="1"/>
    <col min="98" max="98" width="10.7109375" customWidth="1"/>
    <col min="99" max="99" width="12.28515625" customWidth="1"/>
    <col min="100" max="100" width="7" customWidth="1"/>
    <col min="101" max="105" width="8.7109375" customWidth="1"/>
    <col min="106" max="107" width="12.28515625" customWidth="1"/>
    <col min="108" max="108" width="22.5703125" bestFit="1" customWidth="1"/>
    <col min="109" max="109" width="10.7109375" customWidth="1"/>
    <col min="110" max="110" width="7" customWidth="1"/>
    <col min="111" max="115" width="8.7109375" customWidth="1"/>
    <col min="116" max="118" width="12.28515625" customWidth="1"/>
    <col min="119" max="119" width="10.7109375" customWidth="1"/>
    <col min="120" max="120" width="7" customWidth="1"/>
    <col min="121" max="125" width="8.7109375" customWidth="1"/>
    <col min="126" max="128" width="12.28515625" customWidth="1"/>
    <col min="129" max="129" width="10.7109375" customWidth="1"/>
    <col min="130" max="130" width="7" customWidth="1"/>
    <col min="131" max="135" width="8.7109375" customWidth="1"/>
    <col min="136" max="138" width="12.28515625" customWidth="1"/>
    <col min="139" max="139" width="10.7109375" customWidth="1"/>
    <col min="140" max="140" width="7" customWidth="1"/>
    <col min="141" max="145" width="8.7109375" customWidth="1"/>
    <col min="146" max="148" width="12.28515625" customWidth="1"/>
    <col min="149" max="149" width="10.7109375" customWidth="1"/>
    <col min="150" max="150" width="7" customWidth="1"/>
    <col min="151" max="155" width="8.7109375" customWidth="1"/>
    <col min="156" max="158" width="12.28515625" customWidth="1"/>
    <col min="159" max="159" width="22.5703125" bestFit="1" customWidth="1"/>
    <col min="160" max="160" width="7" customWidth="1"/>
    <col min="161" max="165" width="8.7109375" customWidth="1"/>
    <col min="166" max="169" width="12.28515625" customWidth="1"/>
  </cols>
  <sheetData>
    <row r="1" spans="8:171" x14ac:dyDescent="0.15">
      <c r="H1" s="2" t="s">
        <v>
23</v>
      </c>
      <c r="I1" s="2"/>
      <c r="J1" s="2"/>
      <c r="K1" s="2"/>
      <c r="L1" s="41">
        <v>
1</v>
      </c>
      <c r="M1" s="41">
        <v>
1</v>
      </c>
      <c r="N1" s="41">
        <v>
1</v>
      </c>
      <c r="O1" s="41">
        <v>
1</v>
      </c>
      <c r="P1" s="41">
        <v>
1</v>
      </c>
      <c r="Q1" s="41">
        <v>
1</v>
      </c>
      <c r="R1" s="41">
        <v>
1</v>
      </c>
      <c r="S1" s="41">
        <v>
1</v>
      </c>
      <c r="T1" s="41">
        <v>
1</v>
      </c>
      <c r="U1" s="41">
        <v>
1</v>
      </c>
      <c r="V1" s="41">
        <v>
1</v>
      </c>
      <c r="W1" s="41">
        <v>
1</v>
      </c>
      <c r="X1" s="41">
        <v>
1</v>
      </c>
      <c r="Y1" s="41">
        <v>
1</v>
      </c>
      <c r="Z1" s="41">
        <v>
1</v>
      </c>
      <c r="AA1" s="41">
        <v>
1</v>
      </c>
      <c r="AB1" s="41">
        <v>
1</v>
      </c>
      <c r="AC1" s="41">
        <v>
1</v>
      </c>
      <c r="AD1" s="41">
        <v>
1</v>
      </c>
      <c r="AE1" s="41">
        <v>
1</v>
      </c>
      <c r="AF1" s="41">
        <v>
1</v>
      </c>
      <c r="AG1" s="41">
        <v>
1</v>
      </c>
      <c r="AH1" s="41">
        <v>
1</v>
      </c>
      <c r="AI1" s="41">
        <v>
1</v>
      </c>
      <c r="AJ1" s="41">
        <v>
1</v>
      </c>
      <c r="AK1" s="41">
        <v>
1</v>
      </c>
      <c r="AL1" s="41">
        <v>
1</v>
      </c>
      <c r="AM1" s="41">
        <v>
1</v>
      </c>
      <c r="AN1" s="41">
        <v>
1</v>
      </c>
      <c r="AO1" s="41">
        <v>
1</v>
      </c>
      <c r="AP1" s="41">
        <v>
1</v>
      </c>
      <c r="AQ1" s="41">
        <v>
1</v>
      </c>
      <c r="AR1" s="41">
        <v>
1</v>
      </c>
      <c r="AS1" s="41">
        <v>
1</v>
      </c>
      <c r="AT1" s="41">
        <v>
1</v>
      </c>
      <c r="AU1" s="41">
        <v>
1</v>
      </c>
      <c r="AV1" s="41">
        <v>
1</v>
      </c>
      <c r="AW1" s="41">
        <v>
1</v>
      </c>
      <c r="AX1" s="41">
        <v>
1</v>
      </c>
      <c r="AY1" s="41">
        <v>
1</v>
      </c>
      <c r="AZ1" s="41">
        <v>
1</v>
      </c>
      <c r="BA1" s="41">
        <v>
1</v>
      </c>
      <c r="BB1" s="41">
        <v>
1</v>
      </c>
      <c r="BC1" s="41">
        <v>
1</v>
      </c>
      <c r="BD1" s="41">
        <v>
1</v>
      </c>
      <c r="BE1" s="41">
        <v>
1</v>
      </c>
      <c r="BF1" s="41">
        <v>
1</v>
      </c>
      <c r="BG1" s="41">
        <v>
1</v>
      </c>
      <c r="BH1" s="41">
        <v>
1</v>
      </c>
      <c r="BI1" s="41">
        <v>
1</v>
      </c>
      <c r="BJ1" s="41">
        <v>
1</v>
      </c>
      <c r="BK1" s="41">
        <v>
1</v>
      </c>
      <c r="BL1" s="41">
        <v>
1</v>
      </c>
      <c r="BM1" s="41">
        <v>
1</v>
      </c>
      <c r="BN1" s="41">
        <v>
1</v>
      </c>
      <c r="BO1" s="41">
        <v>
1</v>
      </c>
      <c r="BP1" s="41">
        <v>
1</v>
      </c>
      <c r="BQ1" s="41">
        <v>
1</v>
      </c>
      <c r="BR1" s="41">
        <v>
1</v>
      </c>
      <c r="BS1" s="41">
        <v>
1</v>
      </c>
      <c r="BT1" s="41">
        <v>
1</v>
      </c>
      <c r="BU1" s="41">
        <v>
1</v>
      </c>
      <c r="BV1" s="41">
        <v>
1</v>
      </c>
      <c r="BW1" s="41">
        <v>
1</v>
      </c>
      <c r="BX1" s="41">
        <v>
1</v>
      </c>
      <c r="BY1" s="41">
        <v>
1</v>
      </c>
      <c r="BZ1" s="41">
        <v>
1</v>
      </c>
      <c r="CA1" s="41">
        <v>
1</v>
      </c>
      <c r="CB1" s="41">
        <v>
1</v>
      </c>
      <c r="CC1" s="41">
        <v>
1</v>
      </c>
      <c r="CD1" s="41">
        <v>
1</v>
      </c>
      <c r="CE1" s="41">
        <v>
1</v>
      </c>
      <c r="CF1" s="41">
        <v>
1</v>
      </c>
      <c r="CG1" s="41">
        <v>
1</v>
      </c>
      <c r="CH1" s="41">
        <v>
1</v>
      </c>
      <c r="CI1" s="41">
        <v>
1</v>
      </c>
      <c r="CJ1" s="41">
        <v>
1</v>
      </c>
      <c r="CK1" s="41">
        <v>
1</v>
      </c>
      <c r="CL1" s="41">
        <v>
1</v>
      </c>
      <c r="CM1" s="41">
        <v>
1</v>
      </c>
      <c r="CN1" s="41">
        <v>
1</v>
      </c>
      <c r="CO1" s="41">
        <v>
1</v>
      </c>
      <c r="CP1" s="41">
        <v>
1</v>
      </c>
      <c r="CQ1" s="41">
        <v>
1</v>
      </c>
      <c r="CR1" s="41">
        <v>
1</v>
      </c>
      <c r="CS1" s="41">
        <v>
1</v>
      </c>
      <c r="CT1" s="41">
        <v>
1</v>
      </c>
      <c r="CU1" s="41">
        <v>
1</v>
      </c>
      <c r="CV1" s="41">
        <v>
1</v>
      </c>
      <c r="CW1" s="41">
        <v>
1</v>
      </c>
      <c r="CX1" s="41">
        <v>
1</v>
      </c>
      <c r="CY1" s="41">
        <v>
1</v>
      </c>
      <c r="CZ1" s="41">
        <v>
1</v>
      </c>
      <c r="DA1" s="41">
        <v>
1</v>
      </c>
      <c r="DB1" s="41">
        <v>
1</v>
      </c>
      <c r="DC1" s="41">
        <v>
1</v>
      </c>
      <c r="DD1" s="41">
        <v>
1</v>
      </c>
      <c r="DE1" s="41">
        <v>
1</v>
      </c>
      <c r="DF1" s="41">
        <v>
1</v>
      </c>
      <c r="DG1" s="41">
        <v>
1</v>
      </c>
      <c r="DH1" s="41">
        <v>
1</v>
      </c>
      <c r="DI1" s="41">
        <v>
1</v>
      </c>
      <c r="DJ1" s="41">
        <v>
1</v>
      </c>
      <c r="DK1" s="41">
        <v>
1</v>
      </c>
      <c r="DL1" s="41">
        <v>
1</v>
      </c>
      <c r="DM1" s="41">
        <v>
1</v>
      </c>
      <c r="DN1" s="41">
        <v>
1</v>
      </c>
      <c r="DO1" s="41">
        <v>
1</v>
      </c>
      <c r="DP1" s="41">
        <v>
1</v>
      </c>
      <c r="DQ1" s="41">
        <v>
1</v>
      </c>
      <c r="DR1" s="41">
        <v>
1</v>
      </c>
      <c r="DS1" s="41">
        <v>
1</v>
      </c>
      <c r="DT1" s="41">
        <v>
1</v>
      </c>
      <c r="DU1" s="41">
        <v>
1</v>
      </c>
      <c r="DV1" s="41">
        <v>
1</v>
      </c>
      <c r="DW1" s="41">
        <v>
1</v>
      </c>
      <c r="DX1" s="41">
        <v>
1</v>
      </c>
      <c r="DY1" s="41">
        <v>
1</v>
      </c>
      <c r="DZ1" s="41">
        <v>
1</v>
      </c>
      <c r="EA1" s="41">
        <v>
1</v>
      </c>
      <c r="EB1" s="41">
        <v>
1</v>
      </c>
      <c r="EC1" s="41">
        <v>
1</v>
      </c>
      <c r="ED1" s="41">
        <v>
1</v>
      </c>
      <c r="EE1" s="41">
        <v>
1</v>
      </c>
      <c r="EF1" s="41">
        <v>
1</v>
      </c>
      <c r="EG1" s="41">
        <v>
1</v>
      </c>
      <c r="EH1" s="41">
        <v>
1</v>
      </c>
      <c r="EI1" s="41">
        <v>
1</v>
      </c>
      <c r="EJ1" s="41">
        <v>
1</v>
      </c>
      <c r="EK1" s="41">
        <v>
1</v>
      </c>
      <c r="EL1" s="41">
        <v>
1</v>
      </c>
      <c r="EM1" s="41">
        <v>
1</v>
      </c>
      <c r="EN1" s="41">
        <v>
1</v>
      </c>
      <c r="EO1" s="41">
        <v>
1</v>
      </c>
      <c r="EP1" s="41">
        <v>
1</v>
      </c>
      <c r="EQ1" s="41">
        <v>
1</v>
      </c>
      <c r="ER1" s="41">
        <v>
1</v>
      </c>
      <c r="ES1" s="41">
        <v>
1</v>
      </c>
      <c r="ET1" s="41">
        <v>
1</v>
      </c>
      <c r="EU1" s="41">
        <v>
1</v>
      </c>
      <c r="EV1" s="41">
        <v>
1</v>
      </c>
      <c r="EW1" s="41">
        <v>
1</v>
      </c>
      <c r="EX1" s="41">
        <v>
1</v>
      </c>
      <c r="EY1" s="41">
        <v>
1</v>
      </c>
      <c r="EZ1" s="41">
        <v>
1</v>
      </c>
      <c r="FA1" s="41">
        <v>
1</v>
      </c>
      <c r="FB1" s="41">
        <v>
1</v>
      </c>
      <c r="FC1" s="41">
        <v>
1</v>
      </c>
      <c r="FD1" s="41">
        <v>
1</v>
      </c>
      <c r="FE1" s="41">
        <v>
1</v>
      </c>
      <c r="FF1" s="41">
        <v>
1</v>
      </c>
      <c r="FG1" s="41">
        <v>
1</v>
      </c>
      <c r="FH1" s="41">
        <v>
1</v>
      </c>
      <c r="FI1" s="41">
        <v>
1</v>
      </c>
      <c r="FJ1" s="41">
        <v>
1</v>
      </c>
      <c r="FK1" s="41">
        <v>
1</v>
      </c>
      <c r="FL1" s="41">
        <v>
1</v>
      </c>
      <c r="FM1" s="41">
        <v>
1</v>
      </c>
    </row>
    <row r="2" spans="8:171" x14ac:dyDescent="0.15">
      <c r="H2" s="42" t="s">
        <v>
24</v>
      </c>
      <c r="I2" s="42">
        <f>
COLUMN()-8</f>
        <v>
1</v>
      </c>
      <c r="J2" s="42">
        <f t="shared" ref="J2:BU2" si="0">
COLUMN()-8</f>
        <v>
2</v>
      </c>
      <c r="K2" s="42">
        <f t="shared" si="0"/>
        <v>
3</v>
      </c>
      <c r="L2" s="42">
        <f t="shared" si="0"/>
        <v>
4</v>
      </c>
      <c r="M2" s="42">
        <f t="shared" si="0"/>
        <v>
5</v>
      </c>
      <c r="N2" s="42">
        <f t="shared" si="0"/>
        <v>
6</v>
      </c>
      <c r="O2" s="42">
        <f t="shared" si="0"/>
        <v>
7</v>
      </c>
      <c r="P2" s="42">
        <f t="shared" si="0"/>
        <v>
8</v>
      </c>
      <c r="Q2" s="42">
        <f t="shared" si="0"/>
        <v>
9</v>
      </c>
      <c r="R2" s="42">
        <f t="shared" si="0"/>
        <v>
10</v>
      </c>
      <c r="S2" s="42">
        <f t="shared" si="0"/>
        <v>
11</v>
      </c>
      <c r="T2" s="42">
        <f t="shared" si="0"/>
        <v>
12</v>
      </c>
      <c r="U2" s="42">
        <f t="shared" si="0"/>
        <v>
13</v>
      </c>
      <c r="V2" s="42">
        <f t="shared" si="0"/>
        <v>
14</v>
      </c>
      <c r="W2" s="42">
        <f t="shared" si="0"/>
        <v>
15</v>
      </c>
      <c r="X2" s="42">
        <f t="shared" si="0"/>
        <v>
16</v>
      </c>
      <c r="Y2" s="42">
        <f t="shared" si="0"/>
        <v>
17</v>
      </c>
      <c r="Z2" s="42">
        <f t="shared" si="0"/>
        <v>
18</v>
      </c>
      <c r="AA2" s="42">
        <f t="shared" si="0"/>
        <v>
19</v>
      </c>
      <c r="AB2" s="42">
        <f t="shared" si="0"/>
        <v>
20</v>
      </c>
      <c r="AC2" s="42">
        <f t="shared" si="0"/>
        <v>
21</v>
      </c>
      <c r="AD2" s="42">
        <f t="shared" si="0"/>
        <v>
22</v>
      </c>
      <c r="AE2" s="42">
        <f t="shared" si="0"/>
        <v>
23</v>
      </c>
      <c r="AF2" s="42">
        <f t="shared" si="0"/>
        <v>
24</v>
      </c>
      <c r="AG2" s="42">
        <f t="shared" si="0"/>
        <v>
25</v>
      </c>
      <c r="AH2" s="42">
        <f t="shared" si="0"/>
        <v>
26</v>
      </c>
      <c r="AI2" s="42">
        <f t="shared" si="0"/>
        <v>
27</v>
      </c>
      <c r="AJ2" s="42">
        <f t="shared" si="0"/>
        <v>
28</v>
      </c>
      <c r="AK2" s="42">
        <f t="shared" si="0"/>
        <v>
29</v>
      </c>
      <c r="AL2" s="42">
        <f t="shared" si="0"/>
        <v>
30</v>
      </c>
      <c r="AM2" s="42">
        <f t="shared" si="0"/>
        <v>
31</v>
      </c>
      <c r="AN2" s="42">
        <f t="shared" si="0"/>
        <v>
32</v>
      </c>
      <c r="AO2" s="42">
        <f t="shared" si="0"/>
        <v>
33</v>
      </c>
      <c r="AP2" s="42">
        <f t="shared" si="0"/>
        <v>
34</v>
      </c>
      <c r="AQ2" s="42">
        <f t="shared" si="0"/>
        <v>
35</v>
      </c>
      <c r="AR2" s="42">
        <f t="shared" si="0"/>
        <v>
36</v>
      </c>
      <c r="AS2" s="42">
        <f t="shared" si="0"/>
        <v>
37</v>
      </c>
      <c r="AT2" s="42">
        <f t="shared" si="0"/>
        <v>
38</v>
      </c>
      <c r="AU2" s="42">
        <f t="shared" si="0"/>
        <v>
39</v>
      </c>
      <c r="AV2" s="42">
        <f t="shared" si="0"/>
        <v>
40</v>
      </c>
      <c r="AW2" s="42">
        <f t="shared" si="0"/>
        <v>
41</v>
      </c>
      <c r="AX2" s="42">
        <f t="shared" si="0"/>
        <v>
42</v>
      </c>
      <c r="AY2" s="42">
        <f t="shared" si="0"/>
        <v>
43</v>
      </c>
      <c r="AZ2" s="42">
        <f t="shared" si="0"/>
        <v>
44</v>
      </c>
      <c r="BA2" s="42">
        <f t="shared" si="0"/>
        <v>
45</v>
      </c>
      <c r="BB2" s="42">
        <f t="shared" si="0"/>
        <v>
46</v>
      </c>
      <c r="BC2" s="42">
        <f t="shared" si="0"/>
        <v>
47</v>
      </c>
      <c r="BD2" s="42">
        <f t="shared" si="0"/>
        <v>
48</v>
      </c>
      <c r="BE2" s="42">
        <f t="shared" si="0"/>
        <v>
49</v>
      </c>
      <c r="BF2" s="42">
        <f t="shared" si="0"/>
        <v>
50</v>
      </c>
      <c r="BG2" s="42">
        <f t="shared" si="0"/>
        <v>
51</v>
      </c>
      <c r="BH2" s="42">
        <f t="shared" si="0"/>
        <v>
52</v>
      </c>
      <c r="BI2" s="42">
        <f t="shared" si="0"/>
        <v>
53</v>
      </c>
      <c r="BJ2" s="42">
        <f t="shared" si="0"/>
        <v>
54</v>
      </c>
      <c r="BK2" s="42">
        <f t="shared" si="0"/>
        <v>
55</v>
      </c>
      <c r="BL2" s="42">
        <f t="shared" si="0"/>
        <v>
56</v>
      </c>
      <c r="BM2" s="42">
        <f t="shared" si="0"/>
        <v>
57</v>
      </c>
      <c r="BN2" s="42">
        <f t="shared" si="0"/>
        <v>
58</v>
      </c>
      <c r="BO2" s="42">
        <f t="shared" si="0"/>
        <v>
59</v>
      </c>
      <c r="BP2" s="42">
        <f t="shared" si="0"/>
        <v>
60</v>
      </c>
      <c r="BQ2" s="42">
        <f t="shared" si="0"/>
        <v>
61</v>
      </c>
      <c r="BR2" s="42">
        <f t="shared" si="0"/>
        <v>
62</v>
      </c>
      <c r="BS2" s="42">
        <f t="shared" si="0"/>
        <v>
63</v>
      </c>
      <c r="BT2" s="42">
        <f t="shared" si="0"/>
        <v>
64</v>
      </c>
      <c r="BU2" s="42">
        <f t="shared" si="0"/>
        <v>
65</v>
      </c>
      <c r="BV2" s="42">
        <f t="shared" ref="BV2:EG2" si="1">
COLUMN()-8</f>
        <v>
66</v>
      </c>
      <c r="BW2" s="42">
        <f t="shared" si="1"/>
        <v>
67</v>
      </c>
      <c r="BX2" s="42">
        <f t="shared" si="1"/>
        <v>
68</v>
      </c>
      <c r="BY2" s="42">
        <f t="shared" si="1"/>
        <v>
69</v>
      </c>
      <c r="BZ2" s="42">
        <f t="shared" si="1"/>
        <v>
70</v>
      </c>
      <c r="CA2" s="42">
        <f t="shared" si="1"/>
        <v>
71</v>
      </c>
      <c r="CB2" s="42">
        <f t="shared" si="1"/>
        <v>
72</v>
      </c>
      <c r="CC2" s="42">
        <f t="shared" si="1"/>
        <v>
73</v>
      </c>
      <c r="CD2" s="42">
        <f t="shared" si="1"/>
        <v>
74</v>
      </c>
      <c r="CE2" s="42">
        <f t="shared" si="1"/>
        <v>
75</v>
      </c>
      <c r="CF2" s="42">
        <f t="shared" si="1"/>
        <v>
76</v>
      </c>
      <c r="CG2" s="42">
        <f t="shared" si="1"/>
        <v>
77</v>
      </c>
      <c r="CH2" s="42">
        <f t="shared" si="1"/>
        <v>
78</v>
      </c>
      <c r="CI2" s="42">
        <f t="shared" si="1"/>
        <v>
79</v>
      </c>
      <c r="CJ2" s="42">
        <f t="shared" si="1"/>
        <v>
80</v>
      </c>
      <c r="CK2" s="42">
        <f t="shared" si="1"/>
        <v>
81</v>
      </c>
      <c r="CL2" s="42">
        <f t="shared" si="1"/>
        <v>
82</v>
      </c>
      <c r="CM2" s="42">
        <f t="shared" si="1"/>
        <v>
83</v>
      </c>
      <c r="CN2" s="42">
        <f t="shared" si="1"/>
        <v>
84</v>
      </c>
      <c r="CO2" s="42">
        <f t="shared" si="1"/>
        <v>
85</v>
      </c>
      <c r="CP2" s="42">
        <f t="shared" si="1"/>
        <v>
86</v>
      </c>
      <c r="CQ2" s="42">
        <f t="shared" si="1"/>
        <v>
87</v>
      </c>
      <c r="CR2" s="42">
        <f t="shared" si="1"/>
        <v>
88</v>
      </c>
      <c r="CS2" s="42">
        <f t="shared" si="1"/>
        <v>
89</v>
      </c>
      <c r="CT2" s="42">
        <f t="shared" si="1"/>
        <v>
90</v>
      </c>
      <c r="CU2" s="42">
        <f t="shared" si="1"/>
        <v>
91</v>
      </c>
      <c r="CV2" s="42">
        <f t="shared" si="1"/>
        <v>
92</v>
      </c>
      <c r="CW2" s="42">
        <f t="shared" si="1"/>
        <v>
93</v>
      </c>
      <c r="CX2" s="42">
        <f t="shared" si="1"/>
        <v>
94</v>
      </c>
      <c r="CY2" s="42">
        <f t="shared" si="1"/>
        <v>
95</v>
      </c>
      <c r="CZ2" s="42">
        <f t="shared" si="1"/>
        <v>
96</v>
      </c>
      <c r="DA2" s="42">
        <f t="shared" si="1"/>
        <v>
97</v>
      </c>
      <c r="DB2" s="42">
        <f t="shared" si="1"/>
        <v>
98</v>
      </c>
      <c r="DC2" s="42">
        <f t="shared" si="1"/>
        <v>
99</v>
      </c>
      <c r="DD2" s="42">
        <f t="shared" si="1"/>
        <v>
100</v>
      </c>
      <c r="DE2" s="42">
        <f t="shared" si="1"/>
        <v>
101</v>
      </c>
      <c r="DF2" s="42">
        <f t="shared" si="1"/>
        <v>
102</v>
      </c>
      <c r="DG2" s="42">
        <f t="shared" si="1"/>
        <v>
103</v>
      </c>
      <c r="DH2" s="42">
        <f t="shared" si="1"/>
        <v>
104</v>
      </c>
      <c r="DI2" s="42">
        <f t="shared" si="1"/>
        <v>
105</v>
      </c>
      <c r="DJ2" s="42">
        <f t="shared" si="1"/>
        <v>
106</v>
      </c>
      <c r="DK2" s="42">
        <f t="shared" si="1"/>
        <v>
107</v>
      </c>
      <c r="DL2" s="42">
        <f t="shared" si="1"/>
        <v>
108</v>
      </c>
      <c r="DM2" s="42">
        <f t="shared" si="1"/>
        <v>
109</v>
      </c>
      <c r="DN2" s="42">
        <f t="shared" si="1"/>
        <v>
110</v>
      </c>
      <c r="DO2" s="42">
        <f t="shared" si="1"/>
        <v>
111</v>
      </c>
      <c r="DP2" s="42">
        <f t="shared" si="1"/>
        <v>
112</v>
      </c>
      <c r="DQ2" s="42">
        <f t="shared" si="1"/>
        <v>
113</v>
      </c>
      <c r="DR2" s="42">
        <f t="shared" si="1"/>
        <v>
114</v>
      </c>
      <c r="DS2" s="42">
        <f t="shared" si="1"/>
        <v>
115</v>
      </c>
      <c r="DT2" s="42">
        <f t="shared" si="1"/>
        <v>
116</v>
      </c>
      <c r="DU2" s="42">
        <f t="shared" si="1"/>
        <v>
117</v>
      </c>
      <c r="DV2" s="42">
        <f t="shared" si="1"/>
        <v>
118</v>
      </c>
      <c r="DW2" s="42">
        <f t="shared" si="1"/>
        <v>
119</v>
      </c>
      <c r="DX2" s="42">
        <f t="shared" si="1"/>
        <v>
120</v>
      </c>
      <c r="DY2" s="42">
        <f t="shared" si="1"/>
        <v>
121</v>
      </c>
      <c r="DZ2" s="42">
        <f t="shared" si="1"/>
        <v>
122</v>
      </c>
      <c r="EA2" s="42">
        <f t="shared" si="1"/>
        <v>
123</v>
      </c>
      <c r="EB2" s="42">
        <f t="shared" si="1"/>
        <v>
124</v>
      </c>
      <c r="EC2" s="42">
        <f t="shared" si="1"/>
        <v>
125</v>
      </c>
      <c r="ED2" s="42">
        <f t="shared" si="1"/>
        <v>
126</v>
      </c>
      <c r="EE2" s="42">
        <f t="shared" si="1"/>
        <v>
127</v>
      </c>
      <c r="EF2" s="42">
        <f t="shared" si="1"/>
        <v>
128</v>
      </c>
      <c r="EG2" s="42">
        <f t="shared" si="1"/>
        <v>
129</v>
      </c>
      <c r="EH2" s="42">
        <f t="shared" ref="EH2:FO2" si="2">
COLUMN()-8</f>
        <v>
130</v>
      </c>
      <c r="EI2" s="42">
        <f t="shared" si="2"/>
        <v>
131</v>
      </c>
      <c r="EJ2" s="42">
        <f t="shared" si="2"/>
        <v>
132</v>
      </c>
      <c r="EK2" s="42">
        <f t="shared" si="2"/>
        <v>
133</v>
      </c>
      <c r="EL2" s="42">
        <f t="shared" si="2"/>
        <v>
134</v>
      </c>
      <c r="EM2" s="42">
        <f t="shared" si="2"/>
        <v>
135</v>
      </c>
      <c r="EN2" s="42">
        <f t="shared" si="2"/>
        <v>
136</v>
      </c>
      <c r="EO2" s="42">
        <f t="shared" si="2"/>
        <v>
137</v>
      </c>
      <c r="EP2" s="42">
        <f t="shared" si="2"/>
        <v>
138</v>
      </c>
      <c r="EQ2" s="42">
        <f t="shared" si="2"/>
        <v>
139</v>
      </c>
      <c r="ER2" s="42">
        <f t="shared" si="2"/>
        <v>
140</v>
      </c>
      <c r="ES2" s="42">
        <f t="shared" si="2"/>
        <v>
141</v>
      </c>
      <c r="ET2" s="42">
        <f t="shared" si="2"/>
        <v>
142</v>
      </c>
      <c r="EU2" s="42">
        <f t="shared" si="2"/>
        <v>
143</v>
      </c>
      <c r="EV2" s="42">
        <f t="shared" si="2"/>
        <v>
144</v>
      </c>
      <c r="EW2" s="42">
        <f t="shared" si="2"/>
        <v>
145</v>
      </c>
      <c r="EX2" s="42">
        <f t="shared" si="2"/>
        <v>
146</v>
      </c>
      <c r="EY2" s="42">
        <f t="shared" si="2"/>
        <v>
147</v>
      </c>
      <c r="EZ2" s="42">
        <f t="shared" si="2"/>
        <v>
148</v>
      </c>
      <c r="FA2" s="42">
        <f t="shared" si="2"/>
        <v>
149</v>
      </c>
      <c r="FB2" s="42">
        <f t="shared" si="2"/>
        <v>
150</v>
      </c>
      <c r="FC2" s="42">
        <f t="shared" si="2"/>
        <v>
151</v>
      </c>
      <c r="FD2" s="42">
        <f t="shared" si="2"/>
        <v>
152</v>
      </c>
      <c r="FE2" s="42">
        <f t="shared" si="2"/>
        <v>
153</v>
      </c>
      <c r="FF2" s="42">
        <f t="shared" si="2"/>
        <v>
154</v>
      </c>
      <c r="FG2" s="42">
        <f t="shared" si="2"/>
        <v>
155</v>
      </c>
      <c r="FH2" s="42">
        <f t="shared" si="2"/>
        <v>
156</v>
      </c>
      <c r="FI2" s="42">
        <f t="shared" si="2"/>
        <v>
157</v>
      </c>
      <c r="FJ2" s="42">
        <f t="shared" si="2"/>
        <v>
158</v>
      </c>
      <c r="FK2" s="42">
        <f t="shared" si="2"/>
        <v>
159</v>
      </c>
      <c r="FL2" s="42">
        <f t="shared" si="2"/>
        <v>
160</v>
      </c>
      <c r="FM2" s="42">
        <f t="shared" si="2"/>
        <v>
161</v>
      </c>
      <c r="FN2" s="42">
        <f t="shared" si="2"/>
        <v>
162</v>
      </c>
      <c r="FO2" s="42">
        <f t="shared" si="2"/>
        <v>
163</v>
      </c>
    </row>
    <row r="3" spans="8:171" ht="13.5" customHeight="1" x14ac:dyDescent="0.15">
      <c r="H3" s="42" t="s">
        <v>
25</v>
      </c>
      <c r="I3" s="43" t="s">
        <v>
26</v>
      </c>
      <c r="J3" s="43" t="s">
        <v>
27</v>
      </c>
      <c r="K3" s="43" t="s">
        <v>
28</v>
      </c>
      <c r="L3" s="43" t="s">
        <v>
29</v>
      </c>
      <c r="M3" s="43" t="s">
        <v>
30</v>
      </c>
      <c r="N3" s="43" t="s">
        <v>
31</v>
      </c>
      <c r="O3" s="44" t="s">
        <v>
32</v>
      </c>
      <c r="P3" s="45"/>
      <c r="Q3" s="45"/>
      <c r="R3" s="45"/>
      <c r="S3" s="45"/>
      <c r="T3" s="45"/>
      <c r="U3" s="45"/>
      <c r="V3" s="45"/>
      <c r="W3" s="45"/>
      <c r="X3" s="45"/>
      <c r="Y3" s="45"/>
      <c r="Z3" s="45"/>
      <c r="AA3" s="45"/>
      <c r="AB3" s="46"/>
      <c r="AC3" s="46"/>
      <c r="AD3" s="46"/>
      <c r="AE3" s="46"/>
      <c r="AF3" s="46"/>
      <c r="AG3" s="47"/>
      <c r="AH3" s="46"/>
      <c r="AI3" s="46"/>
      <c r="AJ3" s="46"/>
      <c r="AK3" s="46"/>
      <c r="AL3" s="48" t="s">
        <v>
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
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
35</v>
      </c>
      <c r="DI3" s="46"/>
      <c r="DJ3" s="46"/>
      <c r="DK3" s="46"/>
      <c r="DL3" s="46"/>
      <c r="DM3" s="46"/>
      <c r="DN3" s="46"/>
      <c r="DO3" s="46"/>
      <c r="DP3" s="46"/>
      <c r="DQ3" s="46"/>
      <c r="DR3" s="46"/>
      <c r="DS3" s="46"/>
      <c r="DT3" s="46"/>
      <c r="DU3" s="46"/>
      <c r="DV3" s="46"/>
      <c r="DW3" s="46"/>
      <c r="DX3" s="46"/>
      <c r="DY3" s="46"/>
      <c r="DZ3" s="46"/>
      <c r="EA3" s="49"/>
      <c r="EB3" s="48" t="s">
        <v>
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15">
      <c r="H4" s="42" t="s">
        <v>
37</v>
      </c>
      <c r="I4" s="50"/>
      <c r="J4" s="50"/>
      <c r="K4" s="50"/>
      <c r="L4" s="50"/>
      <c r="M4" s="50"/>
      <c r="N4" s="50"/>
      <c r="O4" s="51"/>
      <c r="P4" s="52"/>
      <c r="Q4" s="52"/>
      <c r="R4" s="52"/>
      <c r="S4" s="52"/>
      <c r="T4" s="52"/>
      <c r="U4" s="52"/>
      <c r="V4" s="52"/>
      <c r="W4" s="52"/>
      <c r="X4" s="52"/>
      <c r="Y4" s="52"/>
      <c r="Z4" s="52"/>
      <c r="AA4" s="52"/>
      <c r="AB4" s="48" t="s">
        <v>
38</v>
      </c>
      <c r="AC4" s="46"/>
      <c r="AD4" s="46"/>
      <c r="AE4" s="46"/>
      <c r="AF4" s="49"/>
      <c r="AG4" s="48" t="s">
        <v>
39</v>
      </c>
      <c r="AH4" s="46"/>
      <c r="AI4" s="46"/>
      <c r="AJ4" s="46"/>
      <c r="AK4" s="49"/>
      <c r="AL4" s="49" t="s">
        <v>
40</v>
      </c>
      <c r="AM4" s="48"/>
      <c r="AN4" s="46"/>
      <c r="AO4" s="46"/>
      <c r="AP4" s="46"/>
      <c r="AQ4" s="49"/>
      <c r="AR4" s="48"/>
      <c r="AS4" s="46"/>
      <c r="AT4" s="46"/>
      <c r="AU4" s="46"/>
      <c r="AV4" s="49"/>
      <c r="AW4" s="48" t="s">
        <v>
41</v>
      </c>
      <c r="AX4" s="46"/>
      <c r="AY4" s="46"/>
      <c r="AZ4" s="46"/>
      <c r="BA4" s="46"/>
      <c r="BB4" s="46"/>
      <c r="BC4" s="46"/>
      <c r="BD4" s="46"/>
      <c r="BE4" s="46"/>
      <c r="BF4" s="46"/>
      <c r="BG4" s="49"/>
      <c r="BH4" s="48" t="s">
        <v>
42</v>
      </c>
      <c r="BI4" s="46"/>
      <c r="BJ4" s="46"/>
      <c r="BK4" s="46"/>
      <c r="BL4" s="46"/>
      <c r="BM4" s="46"/>
      <c r="BN4" s="46"/>
      <c r="BO4" s="46"/>
      <c r="BP4" s="46"/>
      <c r="BQ4" s="46"/>
      <c r="BR4" s="49"/>
      <c r="BS4" s="48" t="s">
        <v>
43</v>
      </c>
      <c r="BT4" s="46"/>
      <c r="BU4" s="46"/>
      <c r="BV4" s="46"/>
      <c r="BW4" s="46"/>
      <c r="BX4" s="46"/>
      <c r="BY4" s="46"/>
      <c r="BZ4" s="46"/>
      <c r="CA4" s="46"/>
      <c r="CB4" s="46"/>
      <c r="CC4" s="49"/>
      <c r="CD4" s="48" t="s">
        <v>
44</v>
      </c>
      <c r="CE4" s="46"/>
      <c r="CF4" s="46"/>
      <c r="CG4" s="46"/>
      <c r="CH4" s="46"/>
      <c r="CI4" s="46"/>
      <c r="CJ4" s="46"/>
      <c r="CK4" s="46"/>
      <c r="CL4" s="46"/>
      <c r="CM4" s="49"/>
      <c r="CN4" s="48" t="s">
        <v>
45</v>
      </c>
      <c r="CO4" s="46"/>
      <c r="CP4" s="46"/>
      <c r="CQ4" s="46"/>
      <c r="CR4" s="46"/>
      <c r="CS4" s="46"/>
      <c r="CT4" s="46"/>
      <c r="CU4" s="46"/>
      <c r="CV4" s="46"/>
      <c r="CW4" s="49"/>
      <c r="CX4" s="48" t="s">
        <v>
46</v>
      </c>
      <c r="CY4" s="46"/>
      <c r="CZ4" s="46"/>
      <c r="DA4" s="46"/>
      <c r="DB4" s="46"/>
      <c r="DC4" s="46"/>
      <c r="DD4" s="46"/>
      <c r="DE4" s="46"/>
      <c r="DF4" s="46"/>
      <c r="DG4" s="49"/>
      <c r="DH4" s="48" t="s">
        <v>
47</v>
      </c>
      <c r="DI4" s="46"/>
      <c r="DJ4" s="46"/>
      <c r="DK4" s="46"/>
      <c r="DL4" s="46"/>
      <c r="DM4" s="46"/>
      <c r="DN4" s="46"/>
      <c r="DO4" s="46"/>
      <c r="DP4" s="46"/>
      <c r="DQ4" s="49"/>
      <c r="DR4" s="48" t="s">
        <v>
48</v>
      </c>
      <c r="DS4" s="46"/>
      <c r="DT4" s="46"/>
      <c r="DU4" s="46"/>
      <c r="DV4" s="46"/>
      <c r="DW4" s="46"/>
      <c r="DX4" s="46"/>
      <c r="DY4" s="46"/>
      <c r="DZ4" s="46"/>
      <c r="EA4" s="49"/>
      <c r="EB4" s="48" t="s">
        <v>
49</v>
      </c>
      <c r="EC4" s="46"/>
      <c r="ED4" s="46"/>
      <c r="EE4" s="46"/>
      <c r="EF4" s="46"/>
      <c r="EG4" s="46"/>
      <c r="EH4" s="46"/>
      <c r="EI4" s="46"/>
      <c r="EJ4" s="46"/>
      <c r="EK4" s="49"/>
      <c r="EL4" s="48" t="s">
        <v>
50</v>
      </c>
      <c r="EM4" s="46"/>
      <c r="EN4" s="46"/>
      <c r="EO4" s="46"/>
      <c r="EP4" s="46"/>
      <c r="EQ4" s="46"/>
      <c r="ER4" s="46"/>
      <c r="ES4" s="46"/>
      <c r="ET4" s="46"/>
      <c r="EU4" s="49"/>
      <c r="EV4" s="48" t="s">
        <v>
51</v>
      </c>
      <c r="EW4" s="46"/>
      <c r="EX4" s="46"/>
      <c r="EY4" s="46"/>
      <c r="EZ4" s="46"/>
      <c r="FA4" s="46"/>
      <c r="FB4" s="46"/>
      <c r="FC4" s="46"/>
      <c r="FD4" s="46"/>
      <c r="FE4" s="49"/>
      <c r="FF4" s="48" t="s">
        <v>
52</v>
      </c>
      <c r="FG4" s="46"/>
      <c r="FH4" s="46"/>
      <c r="FI4" s="46"/>
      <c r="FJ4" s="46"/>
      <c r="FK4" s="46"/>
      <c r="FL4" s="46"/>
      <c r="FM4" s="46"/>
      <c r="FN4" s="46"/>
      <c r="FO4" s="49"/>
    </row>
    <row r="5" spans="8:171" x14ac:dyDescent="0.15">
      <c r="H5" s="42" t="s">
        <v>
53</v>
      </c>
      <c r="I5" s="53"/>
      <c r="J5" s="53"/>
      <c r="K5" s="53"/>
      <c r="L5" s="53"/>
      <c r="M5" s="53"/>
      <c r="N5" s="53"/>
      <c r="O5" s="53" t="s">
        <v>
54</v>
      </c>
      <c r="P5" s="54" t="s">
        <v>
55</v>
      </c>
      <c r="Q5" s="54" t="s">
        <v>
56</v>
      </c>
      <c r="R5" s="54" t="s">
        <v>
57</v>
      </c>
      <c r="S5" s="54" t="s">
        <v>
4</v>
      </c>
      <c r="T5" s="54" t="s">
        <v>
58</v>
      </c>
      <c r="U5" s="54" t="s">
        <v>
59</v>
      </c>
      <c r="V5" s="54" t="s">
        <v>
60</v>
      </c>
      <c r="W5" s="54" t="s">
        <v>
61</v>
      </c>
      <c r="X5" s="54" t="s">
        <v>
62</v>
      </c>
      <c r="Y5" s="54" t="s">
        <v>
63</v>
      </c>
      <c r="Z5" s="54" t="s">
        <v>
64</v>
      </c>
      <c r="AA5" s="54" t="s">
        <v>
65</v>
      </c>
      <c r="AB5" s="54" t="s">
        <v>
66</v>
      </c>
      <c r="AC5" s="54" t="s">
        <v>
67</v>
      </c>
      <c r="AD5" s="54" t="s">
        <v>
68</v>
      </c>
      <c r="AE5" s="54" t="s">
        <v>
69</v>
      </c>
      <c r="AF5" s="54" t="s">
        <v>
70</v>
      </c>
      <c r="AG5" s="54" t="s">
        <v>
66</v>
      </c>
      <c r="AH5" s="54" t="s">
        <v>
67</v>
      </c>
      <c r="AI5" s="54" t="s">
        <v>
68</v>
      </c>
      <c r="AJ5" s="54" t="s">
        <v>
69</v>
      </c>
      <c r="AK5" s="54" t="s">
        <v>
70</v>
      </c>
      <c r="AL5" s="54" t="s">
        <v>
71</v>
      </c>
      <c r="AM5" s="54" t="s">
        <v>
72</v>
      </c>
      <c r="AN5" s="54" t="s">
        <v>
73</v>
      </c>
      <c r="AO5" s="54" t="s">
        <v>
74</v>
      </c>
      <c r="AP5" s="54" t="s">
        <v>
75</v>
      </c>
      <c r="AQ5" s="54" t="s">
        <v>
76</v>
      </c>
      <c r="AR5" s="54" t="s">
        <v>
77</v>
      </c>
      <c r="AS5" s="54" t="s">
        <v>
78</v>
      </c>
      <c r="AT5" s="54" t="s">
        <v>
79</v>
      </c>
      <c r="AU5" s="54" t="s">
        <v>
80</v>
      </c>
      <c r="AV5" s="54" t="s">
        <v>
81</v>
      </c>
      <c r="AW5" s="54" t="s">
        <v>
71</v>
      </c>
      <c r="AX5" s="54" t="s">
        <v>
72</v>
      </c>
      <c r="AY5" s="54" t="s">
        <v>
73</v>
      </c>
      <c r="AZ5" s="54" t="s">
        <v>
74</v>
      </c>
      <c r="BA5" s="54" t="s">
        <v>
75</v>
      </c>
      <c r="BB5" s="54" t="s">
        <v>
76</v>
      </c>
      <c r="BC5" s="54" t="s">
        <v>
77</v>
      </c>
      <c r="BD5" s="54" t="s">
        <v>
78</v>
      </c>
      <c r="BE5" s="54" t="s">
        <v>
79</v>
      </c>
      <c r="BF5" s="54" t="s">
        <v>
80</v>
      </c>
      <c r="BG5" s="54" t="s">
        <v>
81</v>
      </c>
      <c r="BH5" s="54" t="s">
        <v>
71</v>
      </c>
      <c r="BI5" s="54" t="s">
        <v>
72</v>
      </c>
      <c r="BJ5" s="54" t="s">
        <v>
73</v>
      </c>
      <c r="BK5" s="54" t="s">
        <v>
74</v>
      </c>
      <c r="BL5" s="54" t="s">
        <v>
75</v>
      </c>
      <c r="BM5" s="54" t="s">
        <v>
76</v>
      </c>
      <c r="BN5" s="54" t="s">
        <v>
77</v>
      </c>
      <c r="BO5" s="54" t="s">
        <v>
78</v>
      </c>
      <c r="BP5" s="54" t="s">
        <v>
79</v>
      </c>
      <c r="BQ5" s="54" t="s">
        <v>
80</v>
      </c>
      <c r="BR5" s="54" t="s">
        <v>
81</v>
      </c>
      <c r="BS5" s="54" t="s">
        <v>
71</v>
      </c>
      <c r="BT5" s="54" t="s">
        <v>
72</v>
      </c>
      <c r="BU5" s="54" t="s">
        <v>
73</v>
      </c>
      <c r="BV5" s="54" t="s">
        <v>
74</v>
      </c>
      <c r="BW5" s="54" t="s">
        <v>
75</v>
      </c>
      <c r="BX5" s="54" t="s">
        <v>
76</v>
      </c>
      <c r="BY5" s="54" t="s">
        <v>
77</v>
      </c>
      <c r="BZ5" s="54" t="s">
        <v>
78</v>
      </c>
      <c r="CA5" s="54" t="s">
        <v>
79</v>
      </c>
      <c r="CB5" s="54" t="s">
        <v>
80</v>
      </c>
      <c r="CC5" s="54" t="s">
        <v>
81</v>
      </c>
      <c r="CD5" s="54" t="s">
        <v>
71</v>
      </c>
      <c r="CE5" s="54" t="s">
        <v>
72</v>
      </c>
      <c r="CF5" s="54" t="s">
        <v>
73</v>
      </c>
      <c r="CG5" s="54" t="s">
        <v>
74</v>
      </c>
      <c r="CH5" s="54" t="s">
        <v>
75</v>
      </c>
      <c r="CI5" s="54" t="s">
        <v>
76</v>
      </c>
      <c r="CJ5" s="54" t="s">
        <v>
77</v>
      </c>
      <c r="CK5" s="54" t="s">
        <v>
78</v>
      </c>
      <c r="CL5" s="54" t="s">
        <v>
79</v>
      </c>
      <c r="CM5" s="54" t="s">
        <v>
80</v>
      </c>
      <c r="CN5" s="54" t="s">
        <v>
71</v>
      </c>
      <c r="CO5" s="54" t="s">
        <v>
72</v>
      </c>
      <c r="CP5" s="54" t="s">
        <v>
73</v>
      </c>
      <c r="CQ5" s="54" t="s">
        <v>
74</v>
      </c>
      <c r="CR5" s="54" t="s">
        <v>
75</v>
      </c>
      <c r="CS5" s="54" t="s">
        <v>
76</v>
      </c>
      <c r="CT5" s="54" t="s">
        <v>
77</v>
      </c>
      <c r="CU5" s="54" t="s">
        <v>
78</v>
      </c>
      <c r="CV5" s="54" t="s">
        <v>
79</v>
      </c>
      <c r="CW5" s="54" t="s">
        <v>
80</v>
      </c>
      <c r="CX5" s="54" t="s">
        <v>
71</v>
      </c>
      <c r="CY5" s="54" t="s">
        <v>
72</v>
      </c>
      <c r="CZ5" s="54" t="s">
        <v>
73</v>
      </c>
      <c r="DA5" s="54" t="s">
        <v>
74</v>
      </c>
      <c r="DB5" s="54" t="s">
        <v>
75</v>
      </c>
      <c r="DC5" s="54" t="s">
        <v>
76</v>
      </c>
      <c r="DD5" s="54" t="s">
        <v>
77</v>
      </c>
      <c r="DE5" s="54" t="s">
        <v>
78</v>
      </c>
      <c r="DF5" s="54" t="s">
        <v>
79</v>
      </c>
      <c r="DG5" s="54" t="s">
        <v>
80</v>
      </c>
      <c r="DH5" s="54" t="s">
        <v>
71</v>
      </c>
      <c r="DI5" s="54" t="s">
        <v>
72</v>
      </c>
      <c r="DJ5" s="54" t="s">
        <v>
73</v>
      </c>
      <c r="DK5" s="54" t="s">
        <v>
74</v>
      </c>
      <c r="DL5" s="54" t="s">
        <v>
75</v>
      </c>
      <c r="DM5" s="54" t="s">
        <v>
76</v>
      </c>
      <c r="DN5" s="54" t="s">
        <v>
77</v>
      </c>
      <c r="DO5" s="54" t="s">
        <v>
78</v>
      </c>
      <c r="DP5" s="54" t="s">
        <v>
79</v>
      </c>
      <c r="DQ5" s="54" t="s">
        <v>
80</v>
      </c>
      <c r="DR5" s="54" t="s">
        <v>
71</v>
      </c>
      <c r="DS5" s="54" t="s">
        <v>
72</v>
      </c>
      <c r="DT5" s="54" t="s">
        <v>
73</v>
      </c>
      <c r="DU5" s="54" t="s">
        <v>
74</v>
      </c>
      <c r="DV5" s="54" t="s">
        <v>
75</v>
      </c>
      <c r="DW5" s="54" t="s">
        <v>
76</v>
      </c>
      <c r="DX5" s="54" t="s">
        <v>
77</v>
      </c>
      <c r="DY5" s="54" t="s">
        <v>
78</v>
      </c>
      <c r="DZ5" s="54" t="s">
        <v>
79</v>
      </c>
      <c r="EA5" s="54" t="s">
        <v>
80</v>
      </c>
      <c r="EB5" s="54" t="s">
        <v>
71</v>
      </c>
      <c r="EC5" s="54" t="s">
        <v>
72</v>
      </c>
      <c r="ED5" s="54" t="s">
        <v>
73</v>
      </c>
      <c r="EE5" s="54" t="s">
        <v>
74</v>
      </c>
      <c r="EF5" s="54" t="s">
        <v>
75</v>
      </c>
      <c r="EG5" s="54" t="s">
        <v>
82</v>
      </c>
      <c r="EH5" s="54" t="s">
        <v>
83</v>
      </c>
      <c r="EI5" s="54" t="s">
        <v>
84</v>
      </c>
      <c r="EJ5" s="54" t="s">
        <v>
85</v>
      </c>
      <c r="EK5" s="54" t="s">
        <v>
86</v>
      </c>
      <c r="EL5" s="54" t="s">
        <v>
71</v>
      </c>
      <c r="EM5" s="54" t="s">
        <v>
72</v>
      </c>
      <c r="EN5" s="54" t="s">
        <v>
73</v>
      </c>
      <c r="EO5" s="54" t="s">
        <v>
74</v>
      </c>
      <c r="EP5" s="54" t="s">
        <v>
75</v>
      </c>
      <c r="EQ5" s="54" t="s">
        <v>
82</v>
      </c>
      <c r="ER5" s="54" t="s">
        <v>
83</v>
      </c>
      <c r="ES5" s="54" t="s">
        <v>
84</v>
      </c>
      <c r="ET5" s="54" t="s">
        <v>
85</v>
      </c>
      <c r="EU5" s="54" t="s">
        <v>
86</v>
      </c>
      <c r="EV5" s="54" t="s">
        <v>
71</v>
      </c>
      <c r="EW5" s="54" t="s">
        <v>
72</v>
      </c>
      <c r="EX5" s="54" t="s">
        <v>
73</v>
      </c>
      <c r="EY5" s="54" t="s">
        <v>
74</v>
      </c>
      <c r="EZ5" s="54" t="s">
        <v>
75</v>
      </c>
      <c r="FA5" s="54" t="s">
        <v>
82</v>
      </c>
      <c r="FB5" s="54" t="s">
        <v>
83</v>
      </c>
      <c r="FC5" s="54" t="s">
        <v>
84</v>
      </c>
      <c r="FD5" s="54" t="s">
        <v>
85</v>
      </c>
      <c r="FE5" s="54" t="s">
        <v>
86</v>
      </c>
      <c r="FF5" s="54" t="s">
        <v>
71</v>
      </c>
      <c r="FG5" s="54" t="s">
        <v>
72</v>
      </c>
      <c r="FH5" s="54" t="s">
        <v>
73</v>
      </c>
      <c r="FI5" s="54" t="s">
        <v>
74</v>
      </c>
      <c r="FJ5" s="54" t="s">
        <v>
75</v>
      </c>
      <c r="FK5" s="54" t="s">
        <v>
76</v>
      </c>
      <c r="FL5" s="54" t="s">
        <v>
77</v>
      </c>
      <c r="FM5" s="54" t="s">
        <v>
78</v>
      </c>
      <c r="FN5" s="54" t="s">
        <v>
79</v>
      </c>
      <c r="FO5" s="54" t="s">
        <v>
80</v>
      </c>
    </row>
    <row r="6" spans="8:171" s="62" customFormat="1" x14ac:dyDescent="0.15">
      <c r="H6" s="42" t="s">
        <v>
87</v>
      </c>
      <c r="I6" s="55" t="str">
        <f>
I7</f>
        <v>
2019</v>
      </c>
      <c r="J6" s="55" t="str">
        <f t="shared" ref="J6:AK6" si="3">
J7</f>
        <v>
133817</v>
      </c>
      <c r="K6" s="55" t="str">
        <f t="shared" si="3"/>
        <v>
46</v>
      </c>
      <c r="L6" s="55" t="str">
        <f t="shared" si="3"/>
        <v>
03</v>
      </c>
      <c r="M6" s="56" t="str">
        <f>
M7</f>
        <v>
3</v>
      </c>
      <c r="N6" s="56" t="str">
        <f>
N7</f>
        <v>
000</v>
      </c>
      <c r="O6" s="55" t="str">
        <f t="shared" si="3"/>
        <v>
東京都　三宅村</v>
      </c>
      <c r="P6" s="55" t="str">
        <f t="shared" si="3"/>
        <v>
法適用</v>
      </c>
      <c r="Q6" s="55" t="str">
        <f t="shared" si="3"/>
        <v>
交通事業</v>
      </c>
      <c r="R6" s="55" t="str">
        <f t="shared" si="3"/>
        <v>
自動車運送事業</v>
      </c>
      <c r="S6" s="55" t="str">
        <f t="shared" si="3"/>
        <v>
非設置</v>
      </c>
      <c r="T6" s="57" t="str">
        <f t="shared" si="3"/>
        <v>
-</v>
      </c>
      <c r="U6" s="57">
        <f t="shared" si="3"/>
        <v>
54.5</v>
      </c>
      <c r="V6" s="58">
        <f t="shared" si="3"/>
        <v>
158</v>
      </c>
      <c r="W6" s="58">
        <f t="shared" si="3"/>
        <v>
10</v>
      </c>
      <c r="X6" s="58">
        <f t="shared" si="3"/>
        <v>
9</v>
      </c>
      <c r="Y6" s="57" t="str">
        <f>
Y7</f>
        <v>
-</v>
      </c>
      <c r="Z6" s="55" t="str">
        <f t="shared" si="3"/>
        <v>
無</v>
      </c>
      <c r="AA6" s="55" t="str">
        <f t="shared" si="3"/>
        <v>
無</v>
      </c>
      <c r="AB6" s="58">
        <f t="shared" si="3"/>
        <v>
51</v>
      </c>
      <c r="AC6" s="58">
        <f t="shared" si="3"/>
        <v>
48</v>
      </c>
      <c r="AD6" s="58">
        <f t="shared" si="3"/>
        <v>
48</v>
      </c>
      <c r="AE6" s="58">
        <f t="shared" si="3"/>
        <v>
44</v>
      </c>
      <c r="AF6" s="58">
        <f t="shared" si="3"/>
        <v>
43</v>
      </c>
      <c r="AG6" s="58">
        <f t="shared" si="3"/>
        <v>
30100</v>
      </c>
      <c r="AH6" s="58">
        <f t="shared" si="3"/>
        <v>
30350</v>
      </c>
      <c r="AI6" s="58">
        <f t="shared" si="3"/>
        <v>
31000</v>
      </c>
      <c r="AJ6" s="58">
        <f t="shared" si="3"/>
        <v>
29500</v>
      </c>
      <c r="AK6" s="58">
        <f t="shared" si="3"/>
        <v>
45678</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15">
      <c r="H7" s="42"/>
      <c r="I7" s="63" t="s">
        <v>
88</v>
      </c>
      <c r="J7" s="63" t="s">
        <v>
89</v>
      </c>
      <c r="K7" s="63" t="s">
        <v>
90</v>
      </c>
      <c r="L7" s="63" t="s">
        <v>
91</v>
      </c>
      <c r="M7" s="63" t="s">
        <v>
92</v>
      </c>
      <c r="N7" s="63" t="s">
        <v>
93</v>
      </c>
      <c r="O7" s="63" t="s">
        <v>
94</v>
      </c>
      <c r="P7" s="63" t="s">
        <v>
95</v>
      </c>
      <c r="Q7" s="63" t="s">
        <v>
96</v>
      </c>
      <c r="R7" s="63" t="s">
        <v>
97</v>
      </c>
      <c r="S7" s="63" t="s">
        <v>
98</v>
      </c>
      <c r="T7" s="64" t="s">
        <v>
99</v>
      </c>
      <c r="U7" s="64">
        <v>
54.5</v>
      </c>
      <c r="V7" s="65">
        <v>
158</v>
      </c>
      <c r="W7" s="65">
        <v>
10</v>
      </c>
      <c r="X7" s="65">
        <v>
9</v>
      </c>
      <c r="Y7" s="64" t="s">
        <v>
99</v>
      </c>
      <c r="Z7" s="63" t="s">
        <v>
100</v>
      </c>
      <c r="AA7" s="63" t="s">
        <v>
100</v>
      </c>
      <c r="AB7" s="65">
        <v>
51</v>
      </c>
      <c r="AC7" s="65">
        <v>
48</v>
      </c>
      <c r="AD7" s="65">
        <v>
48</v>
      </c>
      <c r="AE7" s="65">
        <v>
44</v>
      </c>
      <c r="AF7" s="65">
        <v>
43</v>
      </c>
      <c r="AG7" s="65">
        <v>
30100</v>
      </c>
      <c r="AH7" s="65">
        <v>
30350</v>
      </c>
      <c r="AI7" s="65">
        <v>
31000</v>
      </c>
      <c r="AJ7" s="65">
        <v>
29500</v>
      </c>
      <c r="AK7" s="65">
        <v>
45678</v>
      </c>
      <c r="AL7" s="64">
        <v>
103.9</v>
      </c>
      <c r="AM7" s="64">
        <v>
103</v>
      </c>
      <c r="AN7" s="64">
        <v>
100.1</v>
      </c>
      <c r="AO7" s="64">
        <v>
101.1</v>
      </c>
      <c r="AP7" s="64">
        <v>
93.1</v>
      </c>
      <c r="AQ7" s="64">
        <v>
104.1</v>
      </c>
      <c r="AR7" s="64">
        <v>
103.5</v>
      </c>
      <c r="AS7" s="64">
        <v>
103.3</v>
      </c>
      <c r="AT7" s="64">
        <v>
102.4</v>
      </c>
      <c r="AU7" s="64">
        <v>
98.5</v>
      </c>
      <c r="AV7" s="64">
        <v>
100</v>
      </c>
      <c r="AW7" s="64">
        <v>
65.900000000000006</v>
      </c>
      <c r="AX7" s="64">
        <v>
64.7</v>
      </c>
      <c r="AY7" s="64">
        <v>
62.7</v>
      </c>
      <c r="AZ7" s="64">
        <v>
63.8</v>
      </c>
      <c r="BA7" s="64">
        <v>
48.9</v>
      </c>
      <c r="BB7" s="64">
        <v>
95.5</v>
      </c>
      <c r="BC7" s="64">
        <v>
94.2</v>
      </c>
      <c r="BD7" s="64">
        <v>
94</v>
      </c>
      <c r="BE7" s="64">
        <v>
93.2</v>
      </c>
      <c r="BF7" s="64">
        <v>
89.9</v>
      </c>
      <c r="BG7" s="64">
        <v>
100</v>
      </c>
      <c r="BH7" s="64">
        <v>
981</v>
      </c>
      <c r="BI7" s="64">
        <v>
1245.3</v>
      </c>
      <c r="BJ7" s="64">
        <v>
833.8</v>
      </c>
      <c r="BK7" s="64">
        <v>
883.1</v>
      </c>
      <c r="BL7" s="64">
        <v>
824.8</v>
      </c>
      <c r="BM7" s="64">
        <v>
97.7</v>
      </c>
      <c r="BN7" s="64">
        <v>
100</v>
      </c>
      <c r="BO7" s="64">
        <v>
156.69999999999999</v>
      </c>
      <c r="BP7" s="64">
        <v>
155.30000000000001</v>
      </c>
      <c r="BQ7" s="64">
        <v>
154.19999999999999</v>
      </c>
      <c r="BR7" s="64">
        <v>
100</v>
      </c>
      <c r="BS7" s="64">
        <v>
23.6</v>
      </c>
      <c r="BT7" s="64">
        <v>
0</v>
      </c>
      <c r="BU7" s="64">
        <v>
0</v>
      </c>
      <c r="BV7" s="64">
        <v>
0</v>
      </c>
      <c r="BW7" s="64">
        <v>
14.2</v>
      </c>
      <c r="BX7" s="64">
        <v>
90.4</v>
      </c>
      <c r="BY7" s="64">
        <v>
86.1</v>
      </c>
      <c r="BZ7" s="64">
        <v>
62.9</v>
      </c>
      <c r="CA7" s="64">
        <v>
34.799999999999997</v>
      </c>
      <c r="CB7" s="64">
        <v>
35.1</v>
      </c>
      <c r="CC7" s="64">
        <v>
0</v>
      </c>
      <c r="CD7" s="64">
        <v>
590.20000000000005</v>
      </c>
      <c r="CE7" s="64">
        <v>
632.29999999999995</v>
      </c>
      <c r="CF7" s="64">
        <v>
645.79999999999995</v>
      </c>
      <c r="CG7" s="64">
        <v>
670.5</v>
      </c>
      <c r="CH7" s="64">
        <v>
1062.3</v>
      </c>
      <c r="CI7" s="64">
        <v>
13.6</v>
      </c>
      <c r="CJ7" s="64">
        <v>
14.6</v>
      </c>
      <c r="CK7" s="64">
        <v>
14.5</v>
      </c>
      <c r="CL7" s="64">
        <v>
14.7</v>
      </c>
      <c r="CM7" s="64">
        <v>
14.2</v>
      </c>
      <c r="CN7" s="64">
        <v>
1892.6</v>
      </c>
      <c r="CO7" s="64">
        <v>
1943.9</v>
      </c>
      <c r="CP7" s="64">
        <v>
1991.7</v>
      </c>
      <c r="CQ7" s="64">
        <v>
2128.5</v>
      </c>
      <c r="CR7" s="64">
        <v>
2740.8</v>
      </c>
      <c r="CS7" s="64">
        <v>
177.3</v>
      </c>
      <c r="CT7" s="64">
        <v>
180</v>
      </c>
      <c r="CU7" s="64">
        <v>
180.1</v>
      </c>
      <c r="CV7" s="64">
        <v>
182.9</v>
      </c>
      <c r="CW7" s="64">
        <v>
190.5</v>
      </c>
      <c r="CX7" s="64">
        <v>
31.2</v>
      </c>
      <c r="CY7" s="64">
        <v>
32.5</v>
      </c>
      <c r="CZ7" s="64">
        <v>
32.4</v>
      </c>
      <c r="DA7" s="64">
        <v>
31.5</v>
      </c>
      <c r="DB7" s="64">
        <v>
38.799999999999997</v>
      </c>
      <c r="DC7" s="64">
        <v>
7.7</v>
      </c>
      <c r="DD7" s="64">
        <v>
8.1</v>
      </c>
      <c r="DE7" s="64">
        <v>
8</v>
      </c>
      <c r="DF7" s="64">
        <v>
8</v>
      </c>
      <c r="DG7" s="64">
        <v>
7.5</v>
      </c>
      <c r="DH7" s="64">
        <v>
0</v>
      </c>
      <c r="DI7" s="64">
        <v>
0</v>
      </c>
      <c r="DJ7" s="64">
        <v>
0</v>
      </c>
      <c r="DK7" s="64">
        <v>
0</v>
      </c>
      <c r="DL7" s="64">
        <v>
0</v>
      </c>
      <c r="DM7" s="64">
        <v>
27</v>
      </c>
      <c r="DN7" s="64">
        <v>
22.5</v>
      </c>
      <c r="DO7" s="64">
        <v>
21.9</v>
      </c>
      <c r="DP7" s="64">
        <v>
23.3</v>
      </c>
      <c r="DQ7" s="64">
        <v>
29.5</v>
      </c>
      <c r="DR7" s="64">
        <v>
82.4</v>
      </c>
      <c r="DS7" s="64">
        <v>
86.5</v>
      </c>
      <c r="DT7" s="64">
        <v>
87.6</v>
      </c>
      <c r="DU7" s="64">
        <v>
85.9</v>
      </c>
      <c r="DV7" s="64">
        <v>
89.9</v>
      </c>
      <c r="DW7" s="64">
        <v>
78.900000000000006</v>
      </c>
      <c r="DX7" s="64">
        <v>
78.400000000000006</v>
      </c>
      <c r="DY7" s="64">
        <v>
77.8</v>
      </c>
      <c r="DZ7" s="64">
        <v>
77.400000000000006</v>
      </c>
      <c r="EA7" s="64">
        <v>
74.900000000000006</v>
      </c>
      <c r="EB7" s="66">
        <v>
377.99</v>
      </c>
      <c r="EC7" s="66">
        <v>
362.86</v>
      </c>
      <c r="ED7" s="66">
        <v>
631</v>
      </c>
      <c r="EE7" s="66">
        <v>
345.27</v>
      </c>
      <c r="EF7" s="66">
        <v>
723.53</v>
      </c>
      <c r="EG7" s="66">
        <v>
684.85</v>
      </c>
      <c r="EH7" s="66">
        <v>
699.75</v>
      </c>
      <c r="EI7" s="66">
        <v>
710.2</v>
      </c>
      <c r="EJ7" s="66">
        <v>
726.81</v>
      </c>
      <c r="EK7" s="66">
        <v>
732.4</v>
      </c>
      <c r="EL7" s="66">
        <v>
538.54</v>
      </c>
      <c r="EM7" s="66">
        <v>
614.58000000000004</v>
      </c>
      <c r="EN7" s="66">
        <v>
631</v>
      </c>
      <c r="EO7" s="66">
        <v>
624.72</v>
      </c>
      <c r="EP7" s="66">
        <v>
786.56</v>
      </c>
      <c r="EQ7" s="66">
        <v>
618.04</v>
      </c>
      <c r="ER7" s="66">
        <v>
631.22</v>
      </c>
      <c r="ES7" s="66">
        <v>
646.02</v>
      </c>
      <c r="ET7" s="66">
        <v>
664.8</v>
      </c>
      <c r="EU7" s="66">
        <v>
682.89</v>
      </c>
      <c r="EV7" s="66">
        <v>
362.78</v>
      </c>
      <c r="EW7" s="66">
        <v>
384.03</v>
      </c>
      <c r="EX7" s="66">
        <v>
385</v>
      </c>
      <c r="EY7" s="66">
        <v>
365.67</v>
      </c>
      <c r="EZ7" s="66">
        <v>
381.39</v>
      </c>
      <c r="FA7" s="66">
        <v>
371.91</v>
      </c>
      <c r="FB7" s="66">
        <v>
384.8</v>
      </c>
      <c r="FC7" s="66">
        <v>
401.14</v>
      </c>
      <c r="FD7" s="66">
        <v>
410.24</v>
      </c>
      <c r="FE7" s="66">
        <v>
419.69</v>
      </c>
      <c r="FF7" s="64">
        <v>
2.7</v>
      </c>
      <c r="FG7" s="64">
        <v>
2.6</v>
      </c>
      <c r="FH7" s="64">
        <v>
2.2999999999999998</v>
      </c>
      <c r="FI7" s="64">
        <v>
2.4</v>
      </c>
      <c r="FJ7" s="64">
        <v>
2.4</v>
      </c>
      <c r="FK7" s="64">
        <v>
17.7</v>
      </c>
      <c r="FL7" s="64">
        <v>
18</v>
      </c>
      <c r="FM7" s="64">
        <v>
18.399999999999999</v>
      </c>
      <c r="FN7" s="64">
        <v>
18.3</v>
      </c>
      <c r="FO7" s="64">
        <v>
18.100000000000001</v>
      </c>
    </row>
    <row r="8" spans="8:171" x14ac:dyDescent="0.15">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
AL4</f>
        <v>
①経常収支比率（％）</v>
      </c>
      <c r="AK8" s="67"/>
      <c r="AL8" s="67"/>
      <c r="AM8" s="67"/>
      <c r="AN8" s="67"/>
      <c r="AO8" s="67"/>
      <c r="AP8" s="67"/>
      <c r="AQ8" s="67"/>
      <c r="AR8" s="67"/>
      <c r="AS8" s="67"/>
      <c r="AT8" s="67"/>
      <c r="AU8" s="67" t="str">
        <f>
AW4</f>
        <v>
②営業収支比率（％）</v>
      </c>
      <c r="AV8" s="67"/>
      <c r="AW8" s="67"/>
      <c r="AX8" s="67"/>
      <c r="AY8" s="67"/>
      <c r="AZ8" s="67"/>
      <c r="BA8" s="67"/>
      <c r="BB8" s="67"/>
      <c r="BC8" s="2"/>
      <c r="BD8" s="2"/>
      <c r="BE8" s="2"/>
      <c r="BF8" s="67" t="str">
        <f>
BH4</f>
        <v>
③流動比率（％）</v>
      </c>
      <c r="BG8" s="67"/>
      <c r="BH8" s="67"/>
      <c r="BI8" s="67"/>
      <c r="BJ8" s="67"/>
      <c r="BK8" s="67"/>
      <c r="BL8" s="2"/>
      <c r="BM8" s="2"/>
      <c r="BN8" s="2"/>
      <c r="BO8" s="2"/>
      <c r="BP8" s="2"/>
      <c r="BQ8" s="67" t="str">
        <f>
BS4</f>
        <v>
④累積欠損金比率（％）</v>
      </c>
      <c r="BR8" s="67"/>
      <c r="BS8" s="67"/>
      <c r="BT8" s="67"/>
      <c r="BU8" s="67"/>
      <c r="BV8" s="67"/>
      <c r="BW8" s="2"/>
      <c r="BX8" s="2"/>
      <c r="BY8" s="2"/>
      <c r="BZ8" s="2"/>
      <c r="CA8" s="2"/>
      <c r="CB8" s="67" t="str">
        <f>
CD4&amp;CHAR(10)&amp;CN4</f>
        <v>
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
CX4</f>
        <v>
⑦他会計負担比率（％）</v>
      </c>
      <c r="CW8" s="67"/>
      <c r="CX8" s="67"/>
      <c r="CY8" s="67"/>
      <c r="CZ8" s="67"/>
      <c r="DA8" s="67"/>
      <c r="DB8" s="2"/>
      <c r="DC8" s="2"/>
      <c r="DD8" s="2"/>
      <c r="DE8" s="2"/>
      <c r="DF8" s="67" t="str">
        <f>
DH4</f>
        <v>
⑧企業債残高対料金収入比率（％）</v>
      </c>
      <c r="DG8" s="67"/>
      <c r="DH8" s="67"/>
      <c r="DI8" s="67"/>
      <c r="DJ8" s="67"/>
      <c r="DK8" s="67"/>
      <c r="DL8" s="2"/>
      <c r="DM8" s="2"/>
      <c r="DN8" s="2"/>
      <c r="DO8" s="2"/>
      <c r="DP8" s="67" t="str">
        <f>
DR4</f>
        <v>
⑨有形固定資産減価償却率（％）</v>
      </c>
      <c r="DQ8" s="67"/>
      <c r="DR8" s="67"/>
      <c r="DS8" s="67"/>
      <c r="DT8" s="67"/>
      <c r="DU8" s="67"/>
      <c r="DV8" s="2"/>
      <c r="DW8" s="2"/>
      <c r="DX8" s="2"/>
      <c r="DY8" s="2"/>
      <c r="DZ8" s="67" t="str">
        <f>
EB4</f>
        <v>
①走行キロ当たりの収入（円）</v>
      </c>
      <c r="EA8" s="67"/>
      <c r="EB8" s="67"/>
      <c r="EC8" s="67"/>
      <c r="ED8" s="67"/>
      <c r="EE8" s="67"/>
      <c r="EF8" s="2"/>
      <c r="EG8" s="2"/>
      <c r="EH8" s="2"/>
      <c r="EI8" s="2"/>
      <c r="EJ8" s="67" t="str">
        <f>
EL4</f>
        <v>
②走行キロ当たりの運送原価（円）</v>
      </c>
      <c r="EK8" s="67"/>
      <c r="EL8" s="67"/>
      <c r="EM8" s="67"/>
      <c r="EN8" s="67"/>
      <c r="EO8" s="67"/>
      <c r="EP8" s="2"/>
      <c r="EQ8" s="2"/>
      <c r="ER8" s="2"/>
      <c r="ES8" s="2"/>
      <c r="ET8" s="67" t="str">
        <f>
EV4</f>
        <v>
③走行キロ当たりの人件費（円）</v>
      </c>
      <c r="EU8" s="67"/>
      <c r="EV8" s="67"/>
      <c r="EW8" s="67"/>
      <c r="EX8" s="67"/>
      <c r="EY8" s="67"/>
      <c r="EZ8" s="2"/>
      <c r="FA8" s="2"/>
      <c r="FB8" s="2"/>
      <c r="FC8" s="2"/>
      <c r="FD8" s="67" t="str">
        <f>
FF4</f>
        <v>
④乗車効率（％）</v>
      </c>
      <c r="FE8" s="67"/>
      <c r="FF8" s="67"/>
      <c r="FG8" s="67"/>
      <c r="FH8" s="67"/>
      <c r="FI8" s="67"/>
      <c r="FJ8" s="2"/>
      <c r="FK8" s="2"/>
      <c r="FL8" s="2"/>
      <c r="FM8" s="2"/>
    </row>
    <row r="9" spans="8:171" x14ac:dyDescent="0.15">
      <c r="H9" s="68"/>
      <c r="I9" s="68" t="s">
        <v>
101</v>
      </c>
      <c r="J9" s="68" t="s">
        <v>
102</v>
      </c>
      <c r="K9" s="68" t="s">
        <v>
103</v>
      </c>
      <c r="L9" s="68" t="s">
        <v>
104</v>
      </c>
      <c r="M9" s="68" t="s">
        <v>
105</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
106</v>
      </c>
      <c r="AV9" s="69"/>
      <c r="AW9" s="69"/>
      <c r="AX9" s="69"/>
      <c r="AY9" s="69"/>
      <c r="AZ9" s="69"/>
      <c r="BA9" s="67"/>
      <c r="BB9" s="67"/>
      <c r="BC9" s="2"/>
      <c r="BD9" s="2"/>
      <c r="BE9" s="2"/>
      <c r="BF9" s="67" t="s">
        <v>
106</v>
      </c>
      <c r="BG9" s="69"/>
      <c r="BH9" s="69"/>
      <c r="BI9" s="69"/>
      <c r="BJ9" s="69"/>
      <c r="BK9" s="69"/>
      <c r="BL9" s="2"/>
      <c r="BM9" s="2"/>
      <c r="BN9" s="2"/>
      <c r="BO9" s="2"/>
      <c r="BP9" s="2"/>
      <c r="BQ9" s="67" t="s">
        <v>
106</v>
      </c>
      <c r="BR9" s="69"/>
      <c r="BS9" s="69"/>
      <c r="BT9" s="69"/>
      <c r="BU9" s="69"/>
      <c r="BV9" s="69"/>
      <c r="BW9" s="2"/>
      <c r="BX9" s="2"/>
      <c r="BY9" s="2"/>
      <c r="BZ9" s="2"/>
      <c r="CA9" s="2"/>
      <c r="CB9" s="67" t="s">
        <v>
106</v>
      </c>
      <c r="CC9" s="69"/>
      <c r="CD9" s="69"/>
      <c r="CE9" s="69"/>
      <c r="CF9" s="69"/>
      <c r="CG9" s="69"/>
      <c r="CH9" s="2"/>
      <c r="CI9" s="2"/>
      <c r="CJ9" s="2"/>
      <c r="CK9" s="2"/>
      <c r="CL9" s="2"/>
      <c r="CM9" s="2"/>
      <c r="CN9" s="2"/>
      <c r="CO9" s="2"/>
      <c r="CP9" s="2"/>
      <c r="CQ9" s="2"/>
      <c r="CR9" s="2"/>
      <c r="CS9" s="2"/>
      <c r="CT9" s="2"/>
      <c r="CU9" s="2"/>
      <c r="CV9" s="67" t="s">
        <v>
106</v>
      </c>
      <c r="CW9" s="69"/>
      <c r="CX9" s="69"/>
      <c r="CY9" s="69"/>
      <c r="CZ9" s="69"/>
      <c r="DA9" s="69"/>
      <c r="DB9" s="2"/>
      <c r="DC9" s="2"/>
      <c r="DD9" s="2"/>
      <c r="DE9" s="2"/>
      <c r="DF9" s="67" t="s">
        <v>
106</v>
      </c>
      <c r="DG9" s="69"/>
      <c r="DH9" s="69"/>
      <c r="DI9" s="69"/>
      <c r="DJ9" s="69"/>
      <c r="DK9" s="69"/>
      <c r="DL9" s="2"/>
      <c r="DM9" s="2"/>
      <c r="DN9" s="2"/>
      <c r="DO9" s="2"/>
      <c r="DP9" s="67" t="s">
        <v>
106</v>
      </c>
      <c r="DQ9" s="69"/>
      <c r="DR9" s="69"/>
      <c r="DS9" s="69"/>
      <c r="DT9" s="69"/>
      <c r="DU9" s="69"/>
      <c r="DV9" s="2"/>
      <c r="DW9" s="2"/>
      <c r="DX9" s="2"/>
      <c r="DY9" s="2"/>
      <c r="DZ9" s="67" t="s">
        <v>
106</v>
      </c>
      <c r="EA9" s="69"/>
      <c r="EB9" s="69"/>
      <c r="EC9" s="69"/>
      <c r="ED9" s="69"/>
      <c r="EE9" s="69"/>
      <c r="EF9" s="2"/>
      <c r="EG9" s="2"/>
      <c r="EH9" s="2"/>
      <c r="EI9" s="2"/>
      <c r="EJ9" s="67" t="s">
        <v>
106</v>
      </c>
      <c r="EK9" s="69"/>
      <c r="EL9" s="69"/>
      <c r="EM9" s="69"/>
      <c r="EN9" s="69"/>
      <c r="EO9" s="69"/>
      <c r="EP9" s="2"/>
      <c r="EQ9" s="2"/>
      <c r="ER9" s="2"/>
      <c r="ES9" s="2"/>
      <c r="ET9" s="67" t="s">
        <v>
106</v>
      </c>
      <c r="EU9" s="69"/>
      <c r="EV9" s="69"/>
      <c r="EW9" s="69"/>
      <c r="EX9" s="69"/>
      <c r="EY9" s="69"/>
      <c r="EZ9" s="2"/>
      <c r="FA9" s="2"/>
      <c r="FB9" s="2"/>
      <c r="FC9" s="2"/>
      <c r="FD9" s="67" t="s">
        <v>
106</v>
      </c>
      <c r="FE9" s="69"/>
      <c r="FF9" s="69"/>
      <c r="FG9" s="69"/>
      <c r="FH9" s="69"/>
      <c r="FI9" s="69"/>
      <c r="FJ9" s="2"/>
      <c r="FK9" s="2"/>
      <c r="FL9" s="2"/>
      <c r="FM9" s="2"/>
    </row>
    <row r="10" spans="8:171" x14ac:dyDescent="0.15">
      <c r="H10" s="68" t="s">
        <v>
107</v>
      </c>
      <c r="I10" s="70" t="str">
        <f>
IF(VALUE($I$6)=0,"0",IF(VALUE($I$6)&gt;2022,"R"&amp;TEXT(VALUE($I$6)-2022,"00"),"H"&amp;VALUE($I$6)-1992))</f>
        <v>
H27</v>
      </c>
      <c r="J10" s="70" t="str">
        <f>
IF(VALUE($I$6)=0,"0",IF(VALUE($I$6)&gt;2021,"R"&amp;TEXT(VALUE($I$6)-2021,"00"),"H"&amp;VALUE($I$6)-1991))</f>
        <v>
H28</v>
      </c>
      <c r="K10" s="70" t="str">
        <f>
IF(VALUE($I$6)=0,"0",IF(VALUE($I$6)&gt;2020,"R"&amp;TEXT(VALUE($I$6)-2020,"00"),"H"&amp;VALUE($I$6)-1990))</f>
        <v>
H29</v>
      </c>
      <c r="L10" s="70" t="str">
        <f>
IF(VALUE($I$6)=0,"0",IF(VALUE($I$6)&gt;2019,"R"&amp;TEXT(VALUE($I$6)-2019,"00"),"H"&amp;VALUE($I$6)-1989))</f>
        <v>
H30</v>
      </c>
      <c r="M10" s="70" t="str">
        <f>
IF(VALUE($I$6)=0,"0",IF(VALUE($I$6)&gt;2018,"R"&amp;TEXT(VALUE($I$6)-2018,"00"),"H"&amp;VALUE($I$6)-1988))</f>
        <v>
R01</v>
      </c>
      <c r="N10" s="2"/>
      <c r="O10" s="2"/>
      <c r="P10" s="2"/>
      <c r="Q10" s="2"/>
      <c r="R10" s="2"/>
      <c r="S10" s="2"/>
      <c r="T10" s="2"/>
      <c r="U10" s="2"/>
      <c r="V10" s="2"/>
      <c r="W10" s="2"/>
      <c r="X10" s="2"/>
      <c r="Y10" s="2"/>
      <c r="Z10" s="2"/>
      <c r="AA10" s="2"/>
      <c r="AB10" s="2"/>
      <c r="AC10" s="2"/>
      <c r="AD10" s="2"/>
      <c r="AE10" s="2"/>
      <c r="AF10" s="2"/>
      <c r="AG10" s="2"/>
      <c r="AH10" s="2"/>
      <c r="AI10" s="2"/>
      <c r="AJ10" s="67" t="s">
        <v>
106</v>
      </c>
      <c r="AK10" s="69"/>
      <c r="AL10" s="69"/>
      <c r="AM10" s="69"/>
      <c r="AN10" s="69"/>
      <c r="AO10" s="69"/>
      <c r="AP10" s="71"/>
      <c r="AQ10" s="71"/>
      <c r="AR10" s="71"/>
      <c r="AS10" s="71"/>
      <c r="AT10" s="71"/>
      <c r="AU10" s="72"/>
      <c r="AV10" s="73" t="str">
        <f>
$I$10</f>
        <v>
H27</v>
      </c>
      <c r="AW10" s="73" t="str">
        <f>
$J$10</f>
        <v>
H28</v>
      </c>
      <c r="AX10" s="73" t="str">
        <f>
$K$10</f>
        <v>
H29</v>
      </c>
      <c r="AY10" s="73" t="str">
        <f>
$L$10</f>
        <v>
H30</v>
      </c>
      <c r="AZ10" s="73" t="str">
        <f>
$M$10</f>
        <v>
R01</v>
      </c>
      <c r="BA10" s="71"/>
      <c r="BB10" s="72"/>
      <c r="BC10" s="71"/>
      <c r="BD10" s="71"/>
      <c r="BE10" s="71"/>
      <c r="BF10" s="72"/>
      <c r="BG10" s="73" t="str">
        <f>
$I$10</f>
        <v>
H27</v>
      </c>
      <c r="BH10" s="73" t="str">
        <f>
$J$10</f>
        <v>
H28</v>
      </c>
      <c r="BI10" s="73" t="str">
        <f>
$K$10</f>
        <v>
H29</v>
      </c>
      <c r="BJ10" s="73" t="str">
        <f>
$L$10</f>
        <v>
H30</v>
      </c>
      <c r="BK10" s="73" t="str">
        <f>
$M$10</f>
        <v>
R01</v>
      </c>
      <c r="BL10" s="71"/>
      <c r="BM10" s="71"/>
      <c r="BN10" s="71"/>
      <c r="BO10" s="71"/>
      <c r="BP10" s="71"/>
      <c r="BQ10" s="72"/>
      <c r="BR10" s="73" t="str">
        <f>
$I$10</f>
        <v>
H27</v>
      </c>
      <c r="BS10" s="73" t="str">
        <f>
$J$10</f>
        <v>
H28</v>
      </c>
      <c r="BT10" s="73" t="str">
        <f>
$K$10</f>
        <v>
H29</v>
      </c>
      <c r="BU10" s="73" t="str">
        <f>
$L$10</f>
        <v>
H30</v>
      </c>
      <c r="BV10" s="73" t="str">
        <f>
$M$10</f>
        <v>
R01</v>
      </c>
      <c r="BW10" s="71"/>
      <c r="BX10" s="71"/>
      <c r="BY10" s="71"/>
      <c r="BZ10" s="71"/>
      <c r="CA10" s="71"/>
      <c r="CB10" s="72"/>
      <c r="CC10" s="73" t="str">
        <f>
$I$10</f>
        <v>
H27</v>
      </c>
      <c r="CD10" s="73" t="str">
        <f>
$J$10</f>
        <v>
H28</v>
      </c>
      <c r="CE10" s="73" t="str">
        <f>
$K$10</f>
        <v>
H29</v>
      </c>
      <c r="CF10" s="73" t="str">
        <f>
$L$10</f>
        <v>
H30</v>
      </c>
      <c r="CG10" s="73" t="str">
        <f>
$M$10</f>
        <v>
R01</v>
      </c>
      <c r="CH10" s="71"/>
      <c r="CI10" s="71"/>
      <c r="CJ10" s="71"/>
      <c r="CK10" s="71"/>
      <c r="CL10" s="71"/>
      <c r="CM10" s="71"/>
      <c r="CN10" s="71"/>
      <c r="CO10" s="71"/>
      <c r="CP10" s="71"/>
      <c r="CQ10" s="71"/>
      <c r="CR10" s="71"/>
      <c r="CS10" s="71"/>
      <c r="CT10" s="71"/>
      <c r="CU10" s="71"/>
      <c r="CV10" s="72"/>
      <c r="CW10" s="73" t="str">
        <f>
$I$10</f>
        <v>
H27</v>
      </c>
      <c r="CX10" s="73" t="str">
        <f>
$J$10</f>
        <v>
H28</v>
      </c>
      <c r="CY10" s="73" t="str">
        <f>
$K$10</f>
        <v>
H29</v>
      </c>
      <c r="CZ10" s="73" t="str">
        <f>
$L$10</f>
        <v>
H30</v>
      </c>
      <c r="DA10" s="73" t="str">
        <f>
$M$10</f>
        <v>
R01</v>
      </c>
      <c r="DB10" s="71"/>
      <c r="DC10" s="71"/>
      <c r="DD10" s="71"/>
      <c r="DE10" s="71"/>
      <c r="DF10" s="72"/>
      <c r="DG10" s="73" t="str">
        <f>
$I$10</f>
        <v>
H27</v>
      </c>
      <c r="DH10" s="73" t="str">
        <f>
$J$10</f>
        <v>
H28</v>
      </c>
      <c r="DI10" s="73" t="str">
        <f>
$K$10</f>
        <v>
H29</v>
      </c>
      <c r="DJ10" s="73" t="str">
        <f>
$L$10</f>
        <v>
H30</v>
      </c>
      <c r="DK10" s="73" t="str">
        <f>
$M$10</f>
        <v>
R01</v>
      </c>
      <c r="DL10" s="71"/>
      <c r="DM10" s="71"/>
      <c r="DN10" s="71"/>
      <c r="DO10" s="71"/>
      <c r="DP10" s="72"/>
      <c r="DQ10" s="73" t="str">
        <f>
$I$10</f>
        <v>
H27</v>
      </c>
      <c r="DR10" s="73" t="str">
        <f>
$J$10</f>
        <v>
H28</v>
      </c>
      <c r="DS10" s="73" t="str">
        <f>
$K$10</f>
        <v>
H29</v>
      </c>
      <c r="DT10" s="73" t="str">
        <f>
$L$10</f>
        <v>
H30</v>
      </c>
      <c r="DU10" s="73" t="str">
        <f>
$M$10</f>
        <v>
R01</v>
      </c>
      <c r="DV10" s="71"/>
      <c r="DW10" s="71"/>
      <c r="DX10" s="71"/>
      <c r="DY10" s="71"/>
      <c r="DZ10" s="72"/>
      <c r="EA10" s="73" t="str">
        <f>
$I$10</f>
        <v>
H27</v>
      </c>
      <c r="EB10" s="73" t="str">
        <f>
$J$10</f>
        <v>
H28</v>
      </c>
      <c r="EC10" s="73" t="str">
        <f>
$K$10</f>
        <v>
H29</v>
      </c>
      <c r="ED10" s="73" t="str">
        <f>
$L$10</f>
        <v>
H30</v>
      </c>
      <c r="EE10" s="73" t="str">
        <f>
$M$10</f>
        <v>
R01</v>
      </c>
      <c r="EF10" s="71"/>
      <c r="EG10" s="71"/>
      <c r="EH10" s="71"/>
      <c r="EI10" s="71"/>
      <c r="EJ10" s="72"/>
      <c r="EK10" s="73" t="str">
        <f>
$I$10</f>
        <v>
H27</v>
      </c>
      <c r="EL10" s="73" t="str">
        <f>
$J$10</f>
        <v>
H28</v>
      </c>
      <c r="EM10" s="73" t="str">
        <f>
$K$10</f>
        <v>
H29</v>
      </c>
      <c r="EN10" s="73" t="str">
        <f>
$L$10</f>
        <v>
H30</v>
      </c>
      <c r="EO10" s="73" t="str">
        <f>
$M$10</f>
        <v>
R01</v>
      </c>
      <c r="EP10" s="71"/>
      <c r="EQ10" s="71"/>
      <c r="ER10" s="71"/>
      <c r="ES10" s="71"/>
      <c r="ET10" s="72"/>
      <c r="EU10" s="73" t="str">
        <f>
$I$10</f>
        <v>
H27</v>
      </c>
      <c r="EV10" s="73" t="str">
        <f>
$J$10</f>
        <v>
H28</v>
      </c>
      <c r="EW10" s="73" t="str">
        <f>
$K$10</f>
        <v>
H29</v>
      </c>
      <c r="EX10" s="73" t="str">
        <f>
$L$10</f>
        <v>
H30</v>
      </c>
      <c r="EY10" s="73" t="str">
        <f>
$M$10</f>
        <v>
R01</v>
      </c>
      <c r="EZ10" s="71"/>
      <c r="FA10" s="71"/>
      <c r="FB10" s="71"/>
      <c r="FC10" s="71"/>
      <c r="FD10" s="72"/>
      <c r="FE10" s="73" t="str">
        <f>
$I$10</f>
        <v>
H27</v>
      </c>
      <c r="FF10" s="73" t="str">
        <f>
$J$10</f>
        <v>
H28</v>
      </c>
      <c r="FG10" s="73" t="str">
        <f>
$K$10</f>
        <v>
H29</v>
      </c>
      <c r="FH10" s="73" t="str">
        <f>
$L$10</f>
        <v>
H30</v>
      </c>
      <c r="FI10" s="73" t="str">
        <f>
$M$10</f>
        <v>
R01</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t="str">
        <f>
$I$10</f>
        <v>
H27</v>
      </c>
      <c r="AL11" s="73" t="str">
        <f>
$J$10</f>
        <v>
H28</v>
      </c>
      <c r="AM11" s="73" t="str">
        <f>
$K$10</f>
        <v>
H29</v>
      </c>
      <c r="AN11" s="73" t="str">
        <f>
$L$10</f>
        <v>
H30</v>
      </c>
      <c r="AO11" s="73" t="str">
        <f>
$M$10</f>
        <v>
R01</v>
      </c>
      <c r="AP11" s="71"/>
      <c r="AQ11" s="71"/>
      <c r="AR11" s="71"/>
      <c r="AS11" s="71"/>
      <c r="AT11" s="71"/>
      <c r="AU11" s="74" t="s">
        <v>
108</v>
      </c>
      <c r="AV11" s="75">
        <f>
AW7</f>
        <v>
65.900000000000006</v>
      </c>
      <c r="AW11" s="75">
        <f>
AX7</f>
        <v>
64.7</v>
      </c>
      <c r="AX11" s="75">
        <f>
AY7</f>
        <v>
62.7</v>
      </c>
      <c r="AY11" s="75">
        <f>
AZ7</f>
        <v>
63.8</v>
      </c>
      <c r="AZ11" s="75">
        <f>
BA7</f>
        <v>
48.9</v>
      </c>
      <c r="BA11" s="71"/>
      <c r="BB11" s="72"/>
      <c r="BC11" s="71"/>
      <c r="BD11" s="71"/>
      <c r="BE11" s="71"/>
      <c r="BF11" s="74" t="s">
        <v>
108</v>
      </c>
      <c r="BG11" s="75">
        <f>
BH7</f>
        <v>
981</v>
      </c>
      <c r="BH11" s="75">
        <f>
BI7</f>
        <v>
1245.3</v>
      </c>
      <c r="BI11" s="75">
        <f>
BJ7</f>
        <v>
833.8</v>
      </c>
      <c r="BJ11" s="75">
        <f>
BK7</f>
        <v>
883.1</v>
      </c>
      <c r="BK11" s="75">
        <f>
BL7</f>
        <v>
824.8</v>
      </c>
      <c r="BL11" s="71"/>
      <c r="BM11" s="71"/>
      <c r="BN11" s="71"/>
      <c r="BO11" s="71"/>
      <c r="BP11" s="71"/>
      <c r="BQ11" s="74" t="s">
        <v>
108</v>
      </c>
      <c r="BR11" s="75">
        <f>
BS7</f>
        <v>
23.6</v>
      </c>
      <c r="BS11" s="75">
        <f>
BT7</f>
        <v>
0</v>
      </c>
      <c r="BT11" s="75">
        <f>
BU7</f>
        <v>
0</v>
      </c>
      <c r="BU11" s="75">
        <f>
BV7</f>
        <v>
0</v>
      </c>
      <c r="BV11" s="75">
        <f>
BW7</f>
        <v>
14.2</v>
      </c>
      <c r="BW11" s="71"/>
      <c r="BX11" s="71"/>
      <c r="BY11" s="71"/>
      <c r="BZ11" s="71"/>
      <c r="CA11" s="71"/>
      <c r="CB11" s="74" t="s">
        <v>
109</v>
      </c>
      <c r="CC11" s="75">
        <f>
CD7</f>
        <v>
590.20000000000005</v>
      </c>
      <c r="CD11" s="75">
        <f>
CE7</f>
        <v>
632.29999999999995</v>
      </c>
      <c r="CE11" s="75">
        <f>
CF7</f>
        <v>
645.79999999999995</v>
      </c>
      <c r="CF11" s="75">
        <f>
CG7</f>
        <v>
670.5</v>
      </c>
      <c r="CG11" s="75">
        <f>
CH7</f>
        <v>
1062.3</v>
      </c>
      <c r="CH11" s="71"/>
      <c r="CI11" s="71"/>
      <c r="CJ11" s="71"/>
      <c r="CK11" s="71"/>
      <c r="CL11" s="71"/>
      <c r="CM11" s="71"/>
      <c r="CN11" s="71"/>
      <c r="CO11" s="71"/>
      <c r="CP11" s="71"/>
      <c r="CQ11" s="71"/>
      <c r="CR11" s="71"/>
      <c r="CS11" s="71"/>
      <c r="CT11" s="71"/>
      <c r="CU11" s="71"/>
      <c r="CV11" s="74" t="s">
        <v>
108</v>
      </c>
      <c r="CW11" s="75">
        <f>
CX7</f>
        <v>
31.2</v>
      </c>
      <c r="CX11" s="75">
        <f>
CY7</f>
        <v>
32.5</v>
      </c>
      <c r="CY11" s="75">
        <f>
CZ7</f>
        <v>
32.4</v>
      </c>
      <c r="CZ11" s="75">
        <f>
DA7</f>
        <v>
31.5</v>
      </c>
      <c r="DA11" s="75">
        <f>
DB7</f>
        <v>
38.799999999999997</v>
      </c>
      <c r="DB11" s="71"/>
      <c r="DC11" s="71"/>
      <c r="DD11" s="71"/>
      <c r="DE11" s="71"/>
      <c r="DF11" s="74" t="s">
        <v>
110</v>
      </c>
      <c r="DG11" s="75">
        <f>
DH7</f>
        <v>
0</v>
      </c>
      <c r="DH11" s="75">
        <f>
DI7</f>
        <v>
0</v>
      </c>
      <c r="DI11" s="75">
        <f>
DJ7</f>
        <v>
0</v>
      </c>
      <c r="DJ11" s="75">
        <f>
DK7</f>
        <v>
0</v>
      </c>
      <c r="DK11" s="75">
        <f>
DL7</f>
        <v>
0</v>
      </c>
      <c r="DL11" s="71"/>
      <c r="DM11" s="71"/>
      <c r="DN11" s="71"/>
      <c r="DO11" s="71"/>
      <c r="DP11" s="74" t="s">
        <v>
108</v>
      </c>
      <c r="DQ11" s="75">
        <f>
DR7</f>
        <v>
82.4</v>
      </c>
      <c r="DR11" s="75">
        <f>
DS7</f>
        <v>
86.5</v>
      </c>
      <c r="DS11" s="75">
        <f>
DT7</f>
        <v>
87.6</v>
      </c>
      <c r="DT11" s="75">
        <f>
DU7</f>
        <v>
85.9</v>
      </c>
      <c r="DU11" s="75">
        <f>
DV7</f>
        <v>
89.9</v>
      </c>
      <c r="DV11" s="71"/>
      <c r="DW11" s="71"/>
      <c r="DX11" s="71"/>
      <c r="DY11" s="71"/>
      <c r="DZ11" s="74" t="s">
        <v>
108</v>
      </c>
      <c r="EA11" s="76">
        <f>
EB7</f>
        <v>
377.99</v>
      </c>
      <c r="EB11" s="76">
        <f>
EC7</f>
        <v>
362.86</v>
      </c>
      <c r="EC11" s="76">
        <f>
ED7</f>
        <v>
631</v>
      </c>
      <c r="ED11" s="76">
        <f>
EE7</f>
        <v>
345.27</v>
      </c>
      <c r="EE11" s="76">
        <f>
EF7</f>
        <v>
723.53</v>
      </c>
      <c r="EF11" s="71"/>
      <c r="EG11" s="71"/>
      <c r="EH11" s="71"/>
      <c r="EI11" s="71"/>
      <c r="EJ11" s="74" t="s">
        <v>
111</v>
      </c>
      <c r="EK11" s="76">
        <f>
EL7</f>
        <v>
538.54</v>
      </c>
      <c r="EL11" s="76">
        <f>
EM7</f>
        <v>
614.58000000000004</v>
      </c>
      <c r="EM11" s="76">
        <f>
EN7</f>
        <v>
631</v>
      </c>
      <c r="EN11" s="76">
        <f>
EO7</f>
        <v>
624.72</v>
      </c>
      <c r="EO11" s="76">
        <f>
EP7</f>
        <v>
786.56</v>
      </c>
      <c r="EP11" s="71"/>
      <c r="EQ11" s="71"/>
      <c r="ER11" s="71"/>
      <c r="ES11" s="71"/>
      <c r="ET11" s="74" t="s">
        <v>
108</v>
      </c>
      <c r="EU11" s="76">
        <f>
EV7</f>
        <v>
362.78</v>
      </c>
      <c r="EV11" s="76">
        <f>
EW7</f>
        <v>
384.03</v>
      </c>
      <c r="EW11" s="76">
        <f>
EX7</f>
        <v>
385</v>
      </c>
      <c r="EX11" s="76">
        <f>
EY7</f>
        <v>
365.67</v>
      </c>
      <c r="EY11" s="76">
        <f>
EZ7</f>
        <v>
381.39</v>
      </c>
      <c r="EZ11" s="71"/>
      <c r="FA11" s="71"/>
      <c r="FB11" s="71"/>
      <c r="FC11" s="71"/>
      <c r="FD11" s="74" t="s">
        <v>
108</v>
      </c>
      <c r="FE11" s="75">
        <f>
FF7</f>
        <v>
2.7</v>
      </c>
      <c r="FF11" s="75">
        <f>
FG7</f>
        <v>
2.6</v>
      </c>
      <c r="FG11" s="75">
        <f>
FH7</f>
        <v>
2.2999999999999998</v>
      </c>
      <c r="FH11" s="75">
        <f>
FI7</f>
        <v>
2.4</v>
      </c>
      <c r="FI11" s="75">
        <f>
FJ7</f>
        <v>
2.4</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
108</v>
      </c>
      <c r="AK12" s="75">
        <f>
AL7</f>
        <v>
103.9</v>
      </c>
      <c r="AL12" s="75">
        <f>
AM7</f>
        <v>
103</v>
      </c>
      <c r="AM12" s="75">
        <f>
AN7</f>
        <v>
100.1</v>
      </c>
      <c r="AN12" s="75">
        <f>
AO7</f>
        <v>
101.1</v>
      </c>
      <c r="AO12" s="75">
        <f>
AP7</f>
        <v>
93.1</v>
      </c>
      <c r="AP12" s="71"/>
      <c r="AQ12" s="71"/>
      <c r="AR12" s="71"/>
      <c r="AS12" s="71"/>
      <c r="AT12" s="71"/>
      <c r="AU12" s="74" t="s">
        <v>
112</v>
      </c>
      <c r="AV12" s="75">
        <f>
BB7</f>
        <v>
95.5</v>
      </c>
      <c r="AW12" s="75">
        <f>
BC7</f>
        <v>
94.2</v>
      </c>
      <c r="AX12" s="75">
        <f>
BD7</f>
        <v>
94</v>
      </c>
      <c r="AY12" s="75">
        <f>
BE7</f>
        <v>
93.2</v>
      </c>
      <c r="AZ12" s="75">
        <f>
BF7</f>
        <v>
89.9</v>
      </c>
      <c r="BA12" s="71"/>
      <c r="BB12" s="72"/>
      <c r="BC12" s="71"/>
      <c r="BD12" s="71"/>
      <c r="BE12" s="71"/>
      <c r="BF12" s="74" t="s">
        <v>
112</v>
      </c>
      <c r="BG12" s="75">
        <f>
BM7</f>
        <v>
97.7</v>
      </c>
      <c r="BH12" s="75">
        <f>
BN7</f>
        <v>
100</v>
      </c>
      <c r="BI12" s="75">
        <f>
BO7</f>
        <v>
156.69999999999999</v>
      </c>
      <c r="BJ12" s="75">
        <f>
BP7</f>
        <v>
155.30000000000001</v>
      </c>
      <c r="BK12" s="75">
        <f>
BQ7</f>
        <v>
154.19999999999999</v>
      </c>
      <c r="BL12" s="71"/>
      <c r="BM12" s="71"/>
      <c r="BN12" s="71"/>
      <c r="BO12" s="71"/>
      <c r="BP12" s="71"/>
      <c r="BQ12" s="74" t="s">
        <v>
112</v>
      </c>
      <c r="BR12" s="75">
        <f>
BX7</f>
        <v>
90.4</v>
      </c>
      <c r="BS12" s="75">
        <f>
BY7</f>
        <v>
86.1</v>
      </c>
      <c r="BT12" s="75">
        <f>
BZ7</f>
        <v>
62.9</v>
      </c>
      <c r="BU12" s="75">
        <f>
CA7</f>
        <v>
34.799999999999997</v>
      </c>
      <c r="BV12" s="75">
        <f>
CB7</f>
        <v>
35.1</v>
      </c>
      <c r="BW12" s="71"/>
      <c r="BX12" s="71"/>
      <c r="BY12" s="71"/>
      <c r="BZ12" s="71"/>
      <c r="CA12" s="71"/>
      <c r="CB12" s="74" t="s">
        <v>
113</v>
      </c>
      <c r="CC12" s="75">
        <f>
CN7</f>
        <v>
1892.6</v>
      </c>
      <c r="CD12" s="75">
        <f>
CO7</f>
        <v>
1943.9</v>
      </c>
      <c r="CE12" s="75">
        <f>
CP7</f>
        <v>
1991.7</v>
      </c>
      <c r="CF12" s="75">
        <f>
CQ7</f>
        <v>
2128.5</v>
      </c>
      <c r="CG12" s="75">
        <f>
CR7</f>
        <v>
2740.8</v>
      </c>
      <c r="CH12" s="71"/>
      <c r="CI12" s="71"/>
      <c r="CJ12" s="71"/>
      <c r="CK12" s="71"/>
      <c r="CL12" s="71"/>
      <c r="CM12" s="71"/>
      <c r="CN12" s="71"/>
      <c r="CO12" s="71"/>
      <c r="CP12" s="71"/>
      <c r="CQ12" s="71"/>
      <c r="CR12" s="71"/>
      <c r="CS12" s="71"/>
      <c r="CT12" s="71"/>
      <c r="CU12" s="71"/>
      <c r="CV12" s="74" t="s">
        <v>
112</v>
      </c>
      <c r="CW12" s="75">
        <f>
DC7</f>
        <v>
7.7</v>
      </c>
      <c r="CX12" s="75">
        <f>
DD7</f>
        <v>
8.1</v>
      </c>
      <c r="CY12" s="75">
        <f>
DE7</f>
        <v>
8</v>
      </c>
      <c r="CZ12" s="75">
        <f>
DF7</f>
        <v>
8</v>
      </c>
      <c r="DA12" s="75">
        <f>
DG7</f>
        <v>
7.5</v>
      </c>
      <c r="DB12" s="71"/>
      <c r="DC12" s="71"/>
      <c r="DD12" s="71"/>
      <c r="DE12" s="71"/>
      <c r="DF12" s="74" t="s">
        <v>
112</v>
      </c>
      <c r="DG12" s="75">
        <f>
DM7</f>
        <v>
27</v>
      </c>
      <c r="DH12" s="75">
        <f>
DN7</f>
        <v>
22.5</v>
      </c>
      <c r="DI12" s="75">
        <f>
DO7</f>
        <v>
21.9</v>
      </c>
      <c r="DJ12" s="75">
        <f>
DP7</f>
        <v>
23.3</v>
      </c>
      <c r="DK12" s="75">
        <f>
DQ7</f>
        <v>
29.5</v>
      </c>
      <c r="DL12" s="71"/>
      <c r="DM12" s="71"/>
      <c r="DN12" s="71"/>
      <c r="DO12" s="71"/>
      <c r="DP12" s="74" t="s">
        <v>
112</v>
      </c>
      <c r="DQ12" s="75">
        <f>
DW7</f>
        <v>
78.900000000000006</v>
      </c>
      <c r="DR12" s="75">
        <f>
DX7</f>
        <v>
78.400000000000006</v>
      </c>
      <c r="DS12" s="75">
        <f>
DY7</f>
        <v>
77.8</v>
      </c>
      <c r="DT12" s="75">
        <f>
DZ7</f>
        <v>
77.400000000000006</v>
      </c>
      <c r="DU12" s="75">
        <f>
EA7</f>
        <v>
74.900000000000006</v>
      </c>
      <c r="DV12" s="71"/>
      <c r="DW12" s="71"/>
      <c r="DX12" s="71"/>
      <c r="DY12" s="71"/>
      <c r="DZ12" s="74" t="s">
        <v>
112</v>
      </c>
      <c r="EA12" s="76">
        <f>
EG7</f>
        <v>
684.85</v>
      </c>
      <c r="EB12" s="76">
        <f>
EH7</f>
        <v>
699.75</v>
      </c>
      <c r="EC12" s="76">
        <f>
EI7</f>
        <v>
710.2</v>
      </c>
      <c r="ED12" s="76">
        <f>
EJ7</f>
        <v>
726.81</v>
      </c>
      <c r="EE12" s="76">
        <f>
EK7</f>
        <v>
732.4</v>
      </c>
      <c r="EF12" s="71"/>
      <c r="EG12" s="71"/>
      <c r="EH12" s="71"/>
      <c r="EI12" s="71"/>
      <c r="EJ12" s="74" t="s">
        <v>
112</v>
      </c>
      <c r="EK12" s="76">
        <f>
EQ7</f>
        <v>
618.04</v>
      </c>
      <c r="EL12" s="76">
        <f>
ER7</f>
        <v>
631.22</v>
      </c>
      <c r="EM12" s="76">
        <f>
ES7</f>
        <v>
646.02</v>
      </c>
      <c r="EN12" s="76">
        <f>
ET7</f>
        <v>
664.8</v>
      </c>
      <c r="EO12" s="76">
        <f>
EU7</f>
        <v>
682.89</v>
      </c>
      <c r="EP12" s="71"/>
      <c r="EQ12" s="71"/>
      <c r="ER12" s="71"/>
      <c r="ES12" s="71"/>
      <c r="ET12" s="74" t="s">
        <v>
112</v>
      </c>
      <c r="EU12" s="76">
        <f>
FA7</f>
        <v>
371.91</v>
      </c>
      <c r="EV12" s="76">
        <f>
FB7</f>
        <v>
384.8</v>
      </c>
      <c r="EW12" s="76">
        <f>
FC7</f>
        <v>
401.14</v>
      </c>
      <c r="EX12" s="76">
        <f>
FD7</f>
        <v>
410.24</v>
      </c>
      <c r="EY12" s="76">
        <f>
FE7</f>
        <v>
419.69</v>
      </c>
      <c r="EZ12" s="71"/>
      <c r="FA12" s="71"/>
      <c r="FB12" s="71"/>
      <c r="FC12" s="71"/>
      <c r="FD12" s="74" t="s">
        <v>
114</v>
      </c>
      <c r="FE12" s="75">
        <f>
FK7</f>
        <v>
17.7</v>
      </c>
      <c r="FF12" s="75">
        <f>
FL7</f>
        <v>
18</v>
      </c>
      <c r="FG12" s="75">
        <f>
FM7</f>
        <v>
18.399999999999999</v>
      </c>
      <c r="FH12" s="75">
        <f>
FN7</f>
        <v>
18.3</v>
      </c>
      <c r="FI12" s="75">
        <f>
FO7</f>
        <v>
18.100000000000001</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
112</v>
      </c>
      <c r="AK13" s="75">
        <f>
AQ7</f>
        <v>
104.1</v>
      </c>
      <c r="AL13" s="75">
        <f>
AR7</f>
        <v>
103.5</v>
      </c>
      <c r="AM13" s="75">
        <f>
AS7</f>
        <v>
103.3</v>
      </c>
      <c r="AN13" s="75">
        <f>
AT7</f>
        <v>
102.4</v>
      </c>
      <c r="AO13" s="75">
        <f>
AU7</f>
        <v>
98.5</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
115</v>
      </c>
      <c r="CC13" s="75">
        <f>
CI7</f>
        <v>
13.6</v>
      </c>
      <c r="CD13" s="75">
        <f>
CJ7</f>
        <v>
14.6</v>
      </c>
      <c r="CE13" s="75">
        <f>
CK7</f>
        <v>
14.5</v>
      </c>
      <c r="CF13" s="75">
        <f>
CL7</f>
        <v>
14.7</v>
      </c>
      <c r="CG13" s="75">
        <f>
CM7</f>
        <v>
14.2</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
116</v>
      </c>
      <c r="CC14" s="75">
        <f>
CS7</f>
        <v>
177.3</v>
      </c>
      <c r="CD14" s="75">
        <f>
CT7</f>
        <v>
180</v>
      </c>
      <c r="CE14" s="75">
        <f>
CU7</f>
        <v>
180.1</v>
      </c>
      <c r="CF14" s="75">
        <f>
CV7</f>
        <v>
182.9</v>
      </c>
      <c r="CG14" s="75">
        <f>
CW7</f>
        <v>
190.5</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
117</v>
      </c>
      <c r="AV15" s="69"/>
      <c r="AW15" s="69"/>
      <c r="AX15" s="69"/>
      <c r="AY15" s="69"/>
      <c r="AZ15" s="69"/>
      <c r="BA15" s="2"/>
      <c r="BB15" s="67"/>
      <c r="BC15" s="2"/>
      <c r="BD15" s="2"/>
      <c r="BE15" s="2"/>
      <c r="BF15" s="67" t="s">
        <v>
117</v>
      </c>
      <c r="BG15" s="69"/>
      <c r="BH15" s="69"/>
      <c r="BI15" s="69"/>
      <c r="BJ15" s="69"/>
      <c r="BK15" s="69"/>
      <c r="BL15" s="2"/>
      <c r="BM15" s="2"/>
      <c r="BN15" s="2"/>
      <c r="BO15" s="2"/>
      <c r="BP15" s="2"/>
      <c r="BQ15" s="67" t="s">
        <v>
117</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
117</v>
      </c>
      <c r="CW15" s="69"/>
      <c r="CX15" s="69"/>
      <c r="CY15" s="69"/>
      <c r="CZ15" s="69"/>
      <c r="DA15" s="69"/>
      <c r="DB15" s="2"/>
      <c r="DC15" s="2"/>
      <c r="DD15" s="2"/>
      <c r="DE15" s="2"/>
      <c r="DF15" s="67" t="s">
        <v>
117</v>
      </c>
      <c r="DG15" s="69"/>
      <c r="DH15" s="69"/>
      <c r="DI15" s="69"/>
      <c r="DJ15" s="69"/>
      <c r="DK15" s="69"/>
      <c r="DL15" s="2"/>
      <c r="DM15" s="2"/>
      <c r="DN15" s="2"/>
      <c r="DO15" s="2"/>
      <c r="DP15" s="67" t="s">
        <v>
117</v>
      </c>
      <c r="DQ15" s="69"/>
      <c r="DR15" s="69"/>
      <c r="DS15" s="69"/>
      <c r="DT15" s="69"/>
      <c r="DU15" s="69"/>
      <c r="DV15" s="2"/>
      <c r="DW15" s="2"/>
      <c r="DX15" s="2"/>
      <c r="DY15" s="2"/>
      <c r="DZ15" s="67" t="s">
        <v>
117</v>
      </c>
      <c r="EA15" s="69"/>
      <c r="EB15" s="69"/>
      <c r="EC15" s="69"/>
      <c r="ED15" s="69"/>
      <c r="EE15" s="69"/>
      <c r="EF15" s="2"/>
      <c r="EG15" s="2"/>
      <c r="EH15" s="2"/>
      <c r="EI15" s="2"/>
      <c r="EJ15" s="67" t="s">
        <v>
117</v>
      </c>
      <c r="EK15" s="69"/>
      <c r="EL15" s="69"/>
      <c r="EM15" s="69"/>
      <c r="EN15" s="69"/>
      <c r="EO15" s="69"/>
      <c r="EP15" s="2"/>
      <c r="EQ15" s="2"/>
      <c r="ER15" s="2"/>
      <c r="ES15" s="2"/>
      <c r="ET15" s="67" t="s">
        <v>
117</v>
      </c>
      <c r="EU15" s="69"/>
      <c r="EV15" s="69"/>
      <c r="EW15" s="69"/>
      <c r="EX15" s="69"/>
      <c r="EY15" s="69"/>
      <c r="EZ15" s="2"/>
      <c r="FA15" s="2"/>
      <c r="FB15" s="2"/>
      <c r="FC15" s="2"/>
      <c r="FD15" s="67" t="s">
        <v>
117</v>
      </c>
      <c r="FE15" s="69"/>
      <c r="FF15" s="69"/>
      <c r="FG15" s="69"/>
      <c r="FH15" s="69"/>
      <c r="FI15" s="69"/>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
117</v>
      </c>
      <c r="AK16" s="69"/>
      <c r="AL16" s="69"/>
      <c r="AM16" s="69"/>
      <c r="AN16" s="69"/>
      <c r="AO16" s="69"/>
      <c r="AP16" s="2"/>
      <c r="AQ16" s="2"/>
      <c r="AR16" s="2"/>
      <c r="AS16" s="2"/>
      <c r="AT16" s="2"/>
      <c r="AU16" s="67"/>
      <c r="AV16" s="77" t="str">
        <f>
$I$10</f>
        <v>
H27</v>
      </c>
      <c r="AW16" s="77" t="str">
        <f>
$J$10</f>
        <v>
H28</v>
      </c>
      <c r="AX16" s="77" t="str">
        <f>
$K$10</f>
        <v>
H29</v>
      </c>
      <c r="AY16" s="77" t="str">
        <f>
$L$10</f>
        <v>
H30</v>
      </c>
      <c r="AZ16" s="77" t="str">
        <f>
$M$10</f>
        <v>
R01</v>
      </c>
      <c r="BA16" s="2"/>
      <c r="BB16" s="67"/>
      <c r="BC16" s="2"/>
      <c r="BD16" s="2"/>
      <c r="BE16" s="2"/>
      <c r="BF16" s="67"/>
      <c r="BG16" s="77" t="str">
        <f>
$I$10</f>
        <v>
H27</v>
      </c>
      <c r="BH16" s="77" t="str">
        <f>
$J$10</f>
        <v>
H28</v>
      </c>
      <c r="BI16" s="77" t="str">
        <f>
$K$10</f>
        <v>
H29</v>
      </c>
      <c r="BJ16" s="77" t="str">
        <f>
$L$10</f>
        <v>
H30</v>
      </c>
      <c r="BK16" s="77" t="str">
        <f>
$M$10</f>
        <v>
R01</v>
      </c>
      <c r="BL16" s="2"/>
      <c r="BM16" s="2"/>
      <c r="BN16" s="2"/>
      <c r="BO16" s="2"/>
      <c r="BP16" s="2"/>
      <c r="BQ16" s="67"/>
      <c r="BR16" s="77" t="str">
        <f>
$I$10</f>
        <v>
H27</v>
      </c>
      <c r="BS16" s="77" t="str">
        <f>
$J$10</f>
        <v>
H28</v>
      </c>
      <c r="BT16" s="77" t="str">
        <f>
$K$10</f>
        <v>
H29</v>
      </c>
      <c r="BU16" s="77" t="str">
        <f>
$L$10</f>
        <v>
H30</v>
      </c>
      <c r="BV16" s="77" t="str">
        <f>
$M$10</f>
        <v>
R01</v>
      </c>
      <c r="BW16" s="2"/>
      <c r="BX16" s="2"/>
      <c r="BY16" s="2"/>
      <c r="BZ16" s="2"/>
      <c r="CA16" s="2"/>
      <c r="CB16" s="67" t="s">
        <v>
117</v>
      </c>
      <c r="CC16" s="69"/>
      <c r="CD16" s="69"/>
      <c r="CE16" s="69"/>
      <c r="CF16" s="69"/>
      <c r="CG16" s="69"/>
      <c r="CH16" s="2"/>
      <c r="CI16" s="2"/>
      <c r="CJ16" s="2"/>
      <c r="CK16" s="2"/>
      <c r="CL16" s="2"/>
      <c r="CM16" s="2"/>
      <c r="CN16" s="2"/>
      <c r="CO16" s="2"/>
      <c r="CP16" s="2"/>
      <c r="CQ16" s="2"/>
      <c r="CR16" s="2"/>
      <c r="CS16" s="2"/>
      <c r="CT16" s="2"/>
      <c r="CU16" s="2"/>
      <c r="CV16" s="67"/>
      <c r="CW16" s="77" t="str">
        <f>
$I$10</f>
        <v>
H27</v>
      </c>
      <c r="CX16" s="77" t="str">
        <f>
$J$10</f>
        <v>
H28</v>
      </c>
      <c r="CY16" s="77" t="str">
        <f>
$K$10</f>
        <v>
H29</v>
      </c>
      <c r="CZ16" s="77" t="str">
        <f>
$L$10</f>
        <v>
H30</v>
      </c>
      <c r="DA16" s="77" t="str">
        <f>
$M$10</f>
        <v>
R01</v>
      </c>
      <c r="DB16" s="2"/>
      <c r="DC16" s="2"/>
      <c r="DD16" s="2"/>
      <c r="DE16" s="2"/>
      <c r="DF16" s="67"/>
      <c r="DG16" s="77" t="str">
        <f>
$I$10</f>
        <v>
H27</v>
      </c>
      <c r="DH16" s="77" t="str">
        <f>
$J$10</f>
        <v>
H28</v>
      </c>
      <c r="DI16" s="77" t="str">
        <f>
$K$10</f>
        <v>
H29</v>
      </c>
      <c r="DJ16" s="77" t="str">
        <f>
$L$10</f>
        <v>
H30</v>
      </c>
      <c r="DK16" s="77" t="str">
        <f>
$M$10</f>
        <v>
R01</v>
      </c>
      <c r="DL16" s="2"/>
      <c r="DM16" s="2"/>
      <c r="DN16" s="2"/>
      <c r="DO16" s="2"/>
      <c r="DP16" s="67"/>
      <c r="DQ16" s="77" t="str">
        <f>
$I$10</f>
        <v>
H27</v>
      </c>
      <c r="DR16" s="77" t="str">
        <f>
$J$10</f>
        <v>
H28</v>
      </c>
      <c r="DS16" s="77" t="str">
        <f>
$K$10</f>
        <v>
H29</v>
      </c>
      <c r="DT16" s="77" t="str">
        <f>
$L$10</f>
        <v>
H30</v>
      </c>
      <c r="DU16" s="77" t="str">
        <f>
$M$10</f>
        <v>
R01</v>
      </c>
      <c r="DV16" s="2"/>
      <c r="DW16" s="2"/>
      <c r="DX16" s="2"/>
      <c r="DY16" s="2"/>
      <c r="DZ16" s="67"/>
      <c r="EA16" s="77" t="str">
        <f>
$I$10</f>
        <v>
H27</v>
      </c>
      <c r="EB16" s="77" t="str">
        <f>
$J$10</f>
        <v>
H28</v>
      </c>
      <c r="EC16" s="77" t="str">
        <f>
$K$10</f>
        <v>
H29</v>
      </c>
      <c r="ED16" s="77" t="str">
        <f>
$L$10</f>
        <v>
H30</v>
      </c>
      <c r="EE16" s="77" t="str">
        <f>
$M$10</f>
        <v>
R01</v>
      </c>
      <c r="EF16" s="2"/>
      <c r="EG16" s="2"/>
      <c r="EH16" s="2"/>
      <c r="EI16" s="2"/>
      <c r="EJ16" s="67"/>
      <c r="EK16" s="77" t="str">
        <f>
$I$10</f>
        <v>
H27</v>
      </c>
      <c r="EL16" s="77" t="str">
        <f>
$J$10</f>
        <v>
H28</v>
      </c>
      <c r="EM16" s="77" t="str">
        <f>
$K$10</f>
        <v>
H29</v>
      </c>
      <c r="EN16" s="77" t="str">
        <f>
$L$10</f>
        <v>
H30</v>
      </c>
      <c r="EO16" s="77" t="str">
        <f>
$M$10</f>
        <v>
R01</v>
      </c>
      <c r="EP16" s="2"/>
      <c r="EQ16" s="2"/>
      <c r="ER16" s="2"/>
      <c r="ES16" s="2"/>
      <c r="ET16" s="67"/>
      <c r="EU16" s="77" t="str">
        <f>
$I$10</f>
        <v>
H27</v>
      </c>
      <c r="EV16" s="77" t="str">
        <f>
$J$10</f>
        <v>
H28</v>
      </c>
      <c r="EW16" s="77" t="str">
        <f>
$K$10</f>
        <v>
H29</v>
      </c>
      <c r="EX16" s="77" t="str">
        <f>
$L$10</f>
        <v>
H30</v>
      </c>
      <c r="EY16" s="77" t="str">
        <f>
$M$10</f>
        <v>
R01</v>
      </c>
      <c r="EZ16" s="2"/>
      <c r="FA16" s="2"/>
      <c r="FB16" s="2"/>
      <c r="FC16" s="2"/>
      <c r="FD16" s="67"/>
      <c r="FE16" s="77" t="str">
        <f>
$I$10</f>
        <v>
H27</v>
      </c>
      <c r="FF16" s="77" t="str">
        <f>
$J$10</f>
        <v>
H28</v>
      </c>
      <c r="FG16" s="77" t="str">
        <f>
$K$10</f>
        <v>
H29</v>
      </c>
      <c r="FH16" s="77" t="str">
        <f>
$L$10</f>
        <v>
H30</v>
      </c>
      <c r="FI16" s="77" t="str">
        <f>
$M$10</f>
        <v>
R01</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t="str">
        <f>
$I$10</f>
        <v>
H27</v>
      </c>
      <c r="AL17" s="77" t="str">
        <f>
$J$10</f>
        <v>
H28</v>
      </c>
      <c r="AM17" s="77" t="str">
        <f>
$K$10</f>
        <v>
H29</v>
      </c>
      <c r="AN17" s="77" t="str">
        <f>
$L$10</f>
        <v>
H30</v>
      </c>
      <c r="AO17" s="77" t="str">
        <f>
$M$10</f>
        <v>
R01</v>
      </c>
      <c r="AP17" s="2"/>
      <c r="AQ17" s="2"/>
      <c r="AR17" s="2"/>
      <c r="AS17" s="2"/>
      <c r="AT17" s="2"/>
      <c r="AU17" s="78" t="s">
        <v>
108</v>
      </c>
      <c r="AV17" s="79">
        <f>
IF(AW7="-",NA(),AW7)</f>
        <v>
65.900000000000006</v>
      </c>
      <c r="AW17" s="79">
        <f>
IF(AX7="-",NA(),AX7)</f>
        <v>
64.7</v>
      </c>
      <c r="AX17" s="79">
        <f>
IF(AY7="-",NA(),AY7)</f>
        <v>
62.7</v>
      </c>
      <c r="AY17" s="79">
        <f>
IF(AZ7="-",NA(),AZ7)</f>
        <v>
63.8</v>
      </c>
      <c r="AZ17" s="79">
        <f>
IF(BA7="-",NA(),BA7)</f>
        <v>
48.9</v>
      </c>
      <c r="BA17" s="2"/>
      <c r="BB17" s="67"/>
      <c r="BC17" s="2"/>
      <c r="BD17" s="2"/>
      <c r="BE17" s="2"/>
      <c r="BF17" s="78" t="s">
        <v>
108</v>
      </c>
      <c r="BG17" s="79">
        <f>
IF(BH7="-",NA(),BH7)</f>
        <v>
981</v>
      </c>
      <c r="BH17" s="79">
        <f>
IF(BI7="-",NA(),BI7)</f>
        <v>
1245.3</v>
      </c>
      <c r="BI17" s="79">
        <f>
IF(BJ7="-",NA(),BJ7)</f>
        <v>
833.8</v>
      </c>
      <c r="BJ17" s="79">
        <f>
IF(BK7="-",NA(),BK7)</f>
        <v>
883.1</v>
      </c>
      <c r="BK17" s="79">
        <f>
IF(BL7="-",NA(),BL7)</f>
        <v>
824.8</v>
      </c>
      <c r="BL17" s="2"/>
      <c r="BM17" s="2"/>
      <c r="BN17" s="2"/>
      <c r="BO17" s="2"/>
      <c r="BP17" s="2"/>
      <c r="BQ17" s="78" t="s">
        <v>
108</v>
      </c>
      <c r="BR17" s="79">
        <f>
IF(BS7="-",NA(),BS7)</f>
        <v>
23.6</v>
      </c>
      <c r="BS17" s="79">
        <f>
IF(BT7="-",NA(),BT7)</f>
        <v>
0</v>
      </c>
      <c r="BT17" s="79">
        <f>
IF(BU7="-",NA(),BU7)</f>
        <v>
0</v>
      </c>
      <c r="BU17" s="79">
        <f>
IF(BV7="-",NA(),BV7)</f>
        <v>
0</v>
      </c>
      <c r="BV17" s="79">
        <f>
IF(BW7="-",NA(),BW7)</f>
        <v>
14.2</v>
      </c>
      <c r="BW17" s="2"/>
      <c r="BX17" s="2"/>
      <c r="BY17" s="2"/>
      <c r="BZ17" s="2"/>
      <c r="CA17" s="2"/>
      <c r="CB17" s="67"/>
      <c r="CC17" s="77" t="str">
        <f>
$I$10</f>
        <v>
H27</v>
      </c>
      <c r="CD17" s="77" t="str">
        <f>
$J$10</f>
        <v>
H28</v>
      </c>
      <c r="CE17" s="77" t="str">
        <f>
$K$10</f>
        <v>
H29</v>
      </c>
      <c r="CF17" s="77" t="str">
        <f>
$L$10</f>
        <v>
H30</v>
      </c>
      <c r="CG17" s="77" t="str">
        <f>
$M$10</f>
        <v>
R01</v>
      </c>
      <c r="CH17" s="2"/>
      <c r="CI17" s="2"/>
      <c r="CJ17" s="2"/>
      <c r="CK17" s="2"/>
      <c r="CL17" s="2"/>
      <c r="CM17" s="2"/>
      <c r="CN17" s="2"/>
      <c r="CO17" s="2"/>
      <c r="CP17" s="2"/>
      <c r="CQ17" s="2"/>
      <c r="CR17" s="2"/>
      <c r="CS17" s="2"/>
      <c r="CT17" s="2"/>
      <c r="CU17" s="2"/>
      <c r="CV17" s="78" t="s">
        <v>
108</v>
      </c>
      <c r="CW17" s="79">
        <f>
IF(CX7="-",NA(),CX7)</f>
        <v>
31.2</v>
      </c>
      <c r="CX17" s="79">
        <f>
IF(CY7="-",NA(),CY7)</f>
        <v>
32.5</v>
      </c>
      <c r="CY17" s="79">
        <f>
IF(CZ7="-",NA(),CZ7)</f>
        <v>
32.4</v>
      </c>
      <c r="CZ17" s="79">
        <f>
IF(DA7="-",NA(),DA7)</f>
        <v>
31.5</v>
      </c>
      <c r="DA17" s="79">
        <f>
IF(DB7="-",NA(),DB7)</f>
        <v>
38.799999999999997</v>
      </c>
      <c r="DB17" s="2"/>
      <c r="DC17" s="2"/>
      <c r="DD17" s="2"/>
      <c r="DE17" s="2"/>
      <c r="DF17" s="78" t="s">
        <v>
108</v>
      </c>
      <c r="DG17" s="79">
        <f>
IF(DH7="-",NA(),DH7)</f>
        <v>
0</v>
      </c>
      <c r="DH17" s="79">
        <f>
IF(DI7="-",NA(),DI7)</f>
        <v>
0</v>
      </c>
      <c r="DI17" s="79">
        <f>
IF(DJ7="-",NA(),DJ7)</f>
        <v>
0</v>
      </c>
      <c r="DJ17" s="79">
        <f>
IF(DK7="-",NA(),DK7)</f>
        <v>
0</v>
      </c>
      <c r="DK17" s="79">
        <f>
IF(DL7="-",NA(),DL7)</f>
        <v>
0</v>
      </c>
      <c r="DL17" s="2"/>
      <c r="DM17" s="2"/>
      <c r="DN17" s="2"/>
      <c r="DO17" s="2"/>
      <c r="DP17" s="78" t="s">
        <v>
108</v>
      </c>
      <c r="DQ17" s="79">
        <f>
IF(DR7="-",NA(),DR7)</f>
        <v>
82.4</v>
      </c>
      <c r="DR17" s="79">
        <f>
IF(DS7="-",NA(),DS7)</f>
        <v>
86.5</v>
      </c>
      <c r="DS17" s="79">
        <f>
IF(DT7="-",NA(),DT7)</f>
        <v>
87.6</v>
      </c>
      <c r="DT17" s="79">
        <f>
IF(DU7="-",NA(),DU7)</f>
        <v>
85.9</v>
      </c>
      <c r="DU17" s="79">
        <f>
IF(DV7="-",NA(),DV7)</f>
        <v>
89.9</v>
      </c>
      <c r="DV17" s="2"/>
      <c r="DW17" s="2"/>
      <c r="DX17" s="2"/>
      <c r="DY17" s="2"/>
      <c r="DZ17" s="78" t="s">
        <v>
108</v>
      </c>
      <c r="EA17" s="80">
        <f>
IF(EB7="-",NA(),EB7)</f>
        <v>
377.99</v>
      </c>
      <c r="EB17" s="80">
        <f>
IF(EC7="-",NA(),EC7)</f>
        <v>
362.86</v>
      </c>
      <c r="EC17" s="80">
        <f>
IF(ED7="-",NA(),ED7)</f>
        <v>
631</v>
      </c>
      <c r="ED17" s="80">
        <f>
IF(EE7="-",NA(),EE7)</f>
        <v>
345.27</v>
      </c>
      <c r="EE17" s="80">
        <f>
IF(EF7="-",NA(),EF7)</f>
        <v>
723.53</v>
      </c>
      <c r="EF17" s="2"/>
      <c r="EG17" s="2"/>
      <c r="EH17" s="2"/>
      <c r="EI17" s="2"/>
      <c r="EJ17" s="78" t="s">
        <v>
108</v>
      </c>
      <c r="EK17" s="80">
        <f>
IF(EL7="-",NA(),EL7)</f>
        <v>
538.54</v>
      </c>
      <c r="EL17" s="80">
        <f>
IF(EM7="-",NA(),EM7)</f>
        <v>
614.58000000000004</v>
      </c>
      <c r="EM17" s="80">
        <f>
IF(EN7="-",NA(),EN7)</f>
        <v>
631</v>
      </c>
      <c r="EN17" s="80">
        <f>
IF(EO7="-",NA(),EO7)</f>
        <v>
624.72</v>
      </c>
      <c r="EO17" s="80">
        <f>
IF(EP7="-",NA(),EP7)</f>
        <v>
786.56</v>
      </c>
      <c r="EP17" s="2"/>
      <c r="EQ17" s="2"/>
      <c r="ER17" s="2"/>
      <c r="ES17" s="2"/>
      <c r="ET17" s="78" t="s">
        <v>
108</v>
      </c>
      <c r="EU17" s="80">
        <f>
IF(EV7="-",NA(),EV7)</f>
        <v>
362.78</v>
      </c>
      <c r="EV17" s="80">
        <f>
IF(EW7="-",NA(),EW7)</f>
        <v>
384.03</v>
      </c>
      <c r="EW17" s="80">
        <f>
IF(EX7="-",NA(),EX7)</f>
        <v>
385</v>
      </c>
      <c r="EX17" s="80">
        <f>
IF(EY7="-",NA(),EY7)</f>
        <v>
365.67</v>
      </c>
      <c r="EY17" s="80">
        <f>
IF(EZ7="-",NA(),EZ7)</f>
        <v>
381.39</v>
      </c>
      <c r="EZ17" s="2"/>
      <c r="FA17" s="2"/>
      <c r="FB17" s="2"/>
      <c r="FC17" s="2"/>
      <c r="FD17" s="78" t="s">
        <v>
108</v>
      </c>
      <c r="FE17" s="79">
        <f>
IF(FF7="-",NA(),FF7)</f>
        <v>
2.7</v>
      </c>
      <c r="FF17" s="79">
        <f>
IF(FG7="-",NA(),FG7)</f>
        <v>
2.6</v>
      </c>
      <c r="FG17" s="79">
        <f>
IF(FH7="-",NA(),FH7)</f>
        <v>
2.2999999999999998</v>
      </c>
      <c r="FH17" s="79">
        <f>
IF(FI7="-",NA(),FI7)</f>
        <v>
2.4</v>
      </c>
      <c r="FI17" s="79">
        <f>
IF(FJ7="-",NA(),FJ7)</f>
        <v>
2.4</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
108</v>
      </c>
      <c r="AK18" s="79">
        <f>
IF(AL7="-",NA(),AL7)</f>
        <v>
103.9</v>
      </c>
      <c r="AL18" s="79">
        <f>
IF(AM7="-",NA(),AM7)</f>
        <v>
103</v>
      </c>
      <c r="AM18" s="79">
        <f>
IF(AN7="-",NA(),AN7)</f>
        <v>
100.1</v>
      </c>
      <c r="AN18" s="79">
        <f>
IF(AO7="-",NA(),AO7)</f>
        <v>
101.1</v>
      </c>
      <c r="AO18" s="79">
        <f>
IF(AP7="-",NA(),AP7)</f>
        <v>
93.1</v>
      </c>
      <c r="AP18" s="2"/>
      <c r="AQ18" s="2"/>
      <c r="AR18" s="2"/>
      <c r="AS18" s="2"/>
      <c r="AT18" s="2"/>
      <c r="AU18" s="78" t="s">
        <v>
112</v>
      </c>
      <c r="AV18" s="79">
        <f>
IF(BB7="-",NA(),BB7)</f>
        <v>
95.5</v>
      </c>
      <c r="AW18" s="79">
        <f>
IF(BC7="-",NA(),BC7)</f>
        <v>
94.2</v>
      </c>
      <c r="AX18" s="79">
        <f>
IF(BD7="-",NA(),BD7)</f>
        <v>
94</v>
      </c>
      <c r="AY18" s="79">
        <f>
IF(BE7="-",NA(),BE7)</f>
        <v>
93.2</v>
      </c>
      <c r="AZ18" s="79">
        <f>
IF(BF7="-",NA(),BF7)</f>
        <v>
89.9</v>
      </c>
      <c r="BA18" s="2"/>
      <c r="BB18" s="2"/>
      <c r="BC18" s="2"/>
      <c r="BD18" s="2"/>
      <c r="BE18" s="2"/>
      <c r="BF18" s="78" t="s">
        <v>
112</v>
      </c>
      <c r="BG18" s="79">
        <f>
IF(BM7="-",NA(),BM7)</f>
        <v>
97.7</v>
      </c>
      <c r="BH18" s="79">
        <f>
IF(BN7="-",NA(),BN7)</f>
        <v>
100</v>
      </c>
      <c r="BI18" s="79">
        <f>
IF(BO7="-",NA(),BO7)</f>
        <v>
156.69999999999999</v>
      </c>
      <c r="BJ18" s="79">
        <f>
IF(BP7="-",NA(),BP7)</f>
        <v>
155.30000000000001</v>
      </c>
      <c r="BK18" s="79">
        <f>
IF(BQ7="-",NA(),BQ7)</f>
        <v>
154.19999999999999</v>
      </c>
      <c r="BL18" s="2"/>
      <c r="BM18" s="2"/>
      <c r="BN18" s="2"/>
      <c r="BO18" s="2"/>
      <c r="BP18" s="2"/>
      <c r="BQ18" s="78" t="s">
        <v>
112</v>
      </c>
      <c r="BR18" s="79">
        <f>
IF(BX7="-",NA(),BX7)</f>
        <v>
90.4</v>
      </c>
      <c r="BS18" s="79">
        <f>
IF(BY7="-",NA(),BY7)</f>
        <v>
86.1</v>
      </c>
      <c r="BT18" s="79">
        <f>
IF(BZ7="-",NA(),BZ7)</f>
        <v>
62.9</v>
      </c>
      <c r="BU18" s="79">
        <f>
IF(CA7="-",NA(),CA7)</f>
        <v>
34.799999999999997</v>
      </c>
      <c r="BV18" s="79">
        <f>
IF(CB7="-",NA(),CB7)</f>
        <v>
35.1</v>
      </c>
      <c r="BW18" s="2"/>
      <c r="BX18" s="2"/>
      <c r="BY18" s="2"/>
      <c r="BZ18" s="2"/>
      <c r="CA18" s="2"/>
      <c r="CB18" s="81" t="s">
        <v>
118</v>
      </c>
      <c r="CC18" s="79">
        <f>
IF(CC11="-",NA(),CC11)</f>
        <v>
590.20000000000005</v>
      </c>
      <c r="CD18" s="79">
        <f t="shared" ref="CD18:CG18" si="4">
IF(CD11="-",NA(),CD11)</f>
        <v>
632.29999999999995</v>
      </c>
      <c r="CE18" s="79">
        <f t="shared" si="4"/>
        <v>
645.79999999999995</v>
      </c>
      <c r="CF18" s="79">
        <f t="shared" si="4"/>
        <v>
670.5</v>
      </c>
      <c r="CG18" s="79">
        <f t="shared" si="4"/>
        <v>
1062.3</v>
      </c>
      <c r="CH18" s="2"/>
      <c r="CI18" s="2"/>
      <c r="CJ18" s="2"/>
      <c r="CK18" s="2"/>
      <c r="CL18" s="2"/>
      <c r="CM18" s="2"/>
      <c r="CN18" s="2"/>
      <c r="CO18" s="2"/>
      <c r="CP18" s="2"/>
      <c r="CQ18" s="2"/>
      <c r="CR18" s="2"/>
      <c r="CS18" s="2"/>
      <c r="CT18" s="2"/>
      <c r="CU18" s="2"/>
      <c r="CV18" s="78" t="s">
        <v>
112</v>
      </c>
      <c r="CW18" s="79">
        <f>
IF(DC7="-",NA(),DC7)</f>
        <v>
7.7</v>
      </c>
      <c r="CX18" s="79">
        <f>
IF(DD7="-",NA(),DD7)</f>
        <v>
8.1</v>
      </c>
      <c r="CY18" s="79">
        <f>
IF(DE7="-",NA(),DE7)</f>
        <v>
8</v>
      </c>
      <c r="CZ18" s="79">
        <f>
IF(DF7="-",NA(),DF7)</f>
        <v>
8</v>
      </c>
      <c r="DA18" s="79">
        <f>
IF(DG7="-",NA(),DG7)</f>
        <v>
7.5</v>
      </c>
      <c r="DB18" s="2"/>
      <c r="DC18" s="2"/>
      <c r="DD18" s="2"/>
      <c r="DE18" s="2"/>
      <c r="DF18" s="78" t="s">
        <v>
112</v>
      </c>
      <c r="DG18" s="79">
        <f>
IF(DM7="-",NA(),DM7)</f>
        <v>
27</v>
      </c>
      <c r="DH18" s="79">
        <f>
IF(DN7="-",NA(),DN7)</f>
        <v>
22.5</v>
      </c>
      <c r="DI18" s="79">
        <f>
IF(DO7="-",NA(),DO7)</f>
        <v>
21.9</v>
      </c>
      <c r="DJ18" s="79">
        <f>
IF(DP7="-",NA(),DP7)</f>
        <v>
23.3</v>
      </c>
      <c r="DK18" s="79">
        <f>
IF(DQ7="-",NA(),DQ7)</f>
        <v>
29.5</v>
      </c>
      <c r="DL18" s="2"/>
      <c r="DM18" s="2"/>
      <c r="DN18" s="2"/>
      <c r="DO18" s="2"/>
      <c r="DP18" s="78" t="s">
        <v>
112</v>
      </c>
      <c r="DQ18" s="79">
        <f>
IF(DW7="-",NA(),DW7)</f>
        <v>
78.900000000000006</v>
      </c>
      <c r="DR18" s="79">
        <f>
IF(DX7="-",NA(),DX7)</f>
        <v>
78.400000000000006</v>
      </c>
      <c r="DS18" s="79">
        <f>
IF(DY7="-",NA(),DY7)</f>
        <v>
77.8</v>
      </c>
      <c r="DT18" s="79">
        <f>
IF(DZ7="-",NA(),DZ7)</f>
        <v>
77.400000000000006</v>
      </c>
      <c r="DU18" s="79">
        <f>
IF(EA7="-",NA(),EA7)</f>
        <v>
74.900000000000006</v>
      </c>
      <c r="DV18" s="2"/>
      <c r="DW18" s="2"/>
      <c r="DX18" s="2"/>
      <c r="DY18" s="2"/>
      <c r="DZ18" s="78" t="s">
        <v>
112</v>
      </c>
      <c r="EA18" s="80">
        <f>
IF(EG7="-",NA(),EG7)</f>
        <v>
684.85</v>
      </c>
      <c r="EB18" s="80">
        <f>
IF(EH7="-",NA(),EH7)</f>
        <v>
699.75</v>
      </c>
      <c r="EC18" s="80">
        <f>
IF(EI7="-",NA(),EI7)</f>
        <v>
710.2</v>
      </c>
      <c r="ED18" s="80">
        <f>
IF(EJ7="-",NA(),EJ7)</f>
        <v>
726.81</v>
      </c>
      <c r="EE18" s="80">
        <f>
IF(EK7="-",NA(),EK7)</f>
        <v>
732.4</v>
      </c>
      <c r="EF18" s="2"/>
      <c r="EG18" s="2"/>
      <c r="EH18" s="2"/>
      <c r="EI18" s="2"/>
      <c r="EJ18" s="78" t="s">
        <v>
112</v>
      </c>
      <c r="EK18" s="80">
        <f>
IF(EQ7="-",NA(),EQ7)</f>
        <v>
618.04</v>
      </c>
      <c r="EL18" s="80">
        <f>
IF(ER7="-",NA(),ER7)</f>
        <v>
631.22</v>
      </c>
      <c r="EM18" s="80">
        <f>
IF(ES7="-",NA(),ES7)</f>
        <v>
646.02</v>
      </c>
      <c r="EN18" s="80">
        <f>
IF(ET7="-",NA(),ET7)</f>
        <v>
664.8</v>
      </c>
      <c r="EO18" s="80">
        <f>
IF(EU7="-",NA(),EU7)</f>
        <v>
682.89</v>
      </c>
      <c r="EP18" s="2"/>
      <c r="EQ18" s="2"/>
      <c r="ER18" s="2"/>
      <c r="ES18" s="2"/>
      <c r="ET18" s="78" t="s">
        <v>
112</v>
      </c>
      <c r="EU18" s="80">
        <f>
IF(FA7="-",NA(),FA7)</f>
        <v>
371.91</v>
      </c>
      <c r="EV18" s="80">
        <f>
IF(FB7="-",NA(),FB7)</f>
        <v>
384.8</v>
      </c>
      <c r="EW18" s="80">
        <f>
IF(FC7="-",NA(),FC7)</f>
        <v>
401.14</v>
      </c>
      <c r="EX18" s="80">
        <f>
IF(FD7="-",NA(),FD7)</f>
        <v>
410.24</v>
      </c>
      <c r="EY18" s="80">
        <f>
IF(FE7="-",NA(),FE7)</f>
        <v>
419.69</v>
      </c>
      <c r="EZ18" s="2"/>
      <c r="FA18" s="2"/>
      <c r="FB18" s="2"/>
      <c r="FC18" s="2"/>
      <c r="FD18" s="78" t="s">
        <v>
112</v>
      </c>
      <c r="FE18" s="79">
        <f>
IF(FK7="-",NA(),FK7)</f>
        <v>
17.7</v>
      </c>
      <c r="FF18" s="79">
        <f>
IF(FL7="-",NA(),FL7)</f>
        <v>
18</v>
      </c>
      <c r="FG18" s="79">
        <f>
IF(FM7="-",NA(),FM7)</f>
        <v>
18.399999999999999</v>
      </c>
      <c r="FH18" s="79">
        <f>
IF(FN7="-",NA(),FN7)</f>
        <v>
18.3</v>
      </c>
      <c r="FI18" s="79">
        <f>
IF(FO7="-",NA(),FO7)</f>
        <v>
18.100000000000001</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
112</v>
      </c>
      <c r="AK19" s="79">
        <f>
IF(AQ7="-",NA(),AQ7)</f>
        <v>
104.1</v>
      </c>
      <c r="AL19" s="79">
        <f>
IF(AR7="-",NA(),AR7)</f>
        <v>
103.5</v>
      </c>
      <c r="AM19" s="79">
        <f>
IF(AS7="-",NA(),AS7)</f>
        <v>
103.3</v>
      </c>
      <c r="AN19" s="79">
        <f>
IF(AT7="-",NA(),AT7)</f>
        <v>
102.4</v>
      </c>
      <c r="AO19" s="79">
        <f>
IF(AU7="-",NA(),AU7)</f>
        <v>
98.5</v>
      </c>
      <c r="AP19" s="2"/>
      <c r="AQ19" s="2"/>
      <c r="AR19" s="2"/>
      <c r="AS19" s="2"/>
      <c r="AT19" s="2"/>
      <c r="AU19" s="78" t="s">
        <v>
119</v>
      </c>
      <c r="AV19" s="82">
        <f>
$BG$7</f>
        <v>
100</v>
      </c>
      <c r="AW19" s="82">
        <f>
$BG$7</f>
        <v>
100</v>
      </c>
      <c r="AX19" s="82">
        <f>
$BG$7</f>
        <v>
100</v>
      </c>
      <c r="AY19" s="82">
        <f>
$BG$7</f>
        <v>
100</v>
      </c>
      <c r="AZ19" s="82">
        <f>
$BG$7</f>
        <v>
100</v>
      </c>
      <c r="BA19" s="2"/>
      <c r="BB19" s="2"/>
      <c r="BC19" s="2"/>
      <c r="BD19" s="2"/>
      <c r="BE19" s="2"/>
      <c r="BF19" s="78" t="s">
        <v>
119</v>
      </c>
      <c r="BG19" s="82">
        <f>
$BR$7</f>
        <v>
100</v>
      </c>
      <c r="BH19" s="82">
        <f>
$BR$7</f>
        <v>
100</v>
      </c>
      <c r="BI19" s="82">
        <f>
$BR$7</f>
        <v>
100</v>
      </c>
      <c r="BJ19" s="82">
        <f>
$BR$7</f>
        <v>
100</v>
      </c>
      <c r="BK19" s="82">
        <f>
$BR$7</f>
        <v>
100</v>
      </c>
      <c r="BL19" s="2"/>
      <c r="BM19" s="2"/>
      <c r="BN19" s="2"/>
      <c r="BO19" s="2"/>
      <c r="BP19" s="2"/>
      <c r="BQ19" s="78" t="s">
        <v>
119</v>
      </c>
      <c r="BR19" s="82">
        <f>
$CC$7</f>
        <v>
0</v>
      </c>
      <c r="BS19" s="82">
        <f>
$CC$7</f>
        <v>
0</v>
      </c>
      <c r="BT19" s="82">
        <f>
$CC$7</f>
        <v>
0</v>
      </c>
      <c r="BU19" s="82">
        <f>
$CC$7</f>
        <v>
0</v>
      </c>
      <c r="BV19" s="82">
        <f>
$CC$7</f>
        <v>
0</v>
      </c>
      <c r="BW19" s="2"/>
      <c r="BX19" s="2"/>
      <c r="BY19" s="2"/>
      <c r="BZ19" s="2"/>
      <c r="CA19" s="2"/>
      <c r="CB19" s="81" t="s">
        <v>
113</v>
      </c>
      <c r="CC19" s="79">
        <f t="shared" ref="CC19:CG21" si="5">
IF(CC12="-",NA(),CC12)</f>
        <v>
1892.6</v>
      </c>
      <c r="CD19" s="79">
        <f t="shared" si="5"/>
        <v>
1943.9</v>
      </c>
      <c r="CE19" s="79">
        <f t="shared" si="5"/>
        <v>
1991.7</v>
      </c>
      <c r="CF19" s="79">
        <f t="shared" si="5"/>
        <v>
2128.5</v>
      </c>
      <c r="CG19" s="79">
        <f t="shared" si="5"/>
        <v>
2740.8</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
119</v>
      </c>
      <c r="AK20" s="82">
        <f t="shared" ref="AK20:AO20" si="6">
$AV$7</f>
        <v>
100</v>
      </c>
      <c r="AL20" s="82">
        <f t="shared" si="6"/>
        <v>
100</v>
      </c>
      <c r="AM20" s="82">
        <f t="shared" si="6"/>
        <v>
100</v>
      </c>
      <c r="AN20" s="82">
        <f t="shared" si="6"/>
        <v>
100</v>
      </c>
      <c r="AO20" s="82">
        <f t="shared" si="6"/>
        <v>
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
120</v>
      </c>
      <c r="BR20" s="2"/>
      <c r="BS20" s="2"/>
      <c r="BT20" s="2"/>
      <c r="BU20" s="2"/>
      <c r="BV20" s="2"/>
      <c r="BW20" s="2"/>
      <c r="BX20" s="2"/>
      <c r="BY20" s="2"/>
      <c r="BZ20" s="2"/>
      <c r="CA20" s="2"/>
      <c r="CB20" s="81" t="s">
        <v>
115</v>
      </c>
      <c r="CC20" s="79">
        <f t="shared" si="5"/>
        <v>
13.6</v>
      </c>
      <c r="CD20" s="79">
        <f t="shared" si="5"/>
        <v>
14.6</v>
      </c>
      <c r="CE20" s="79">
        <f t="shared" si="5"/>
        <v>
14.5</v>
      </c>
      <c r="CF20" s="79">
        <f t="shared" si="5"/>
        <v>
14.7</v>
      </c>
      <c r="CG20" s="79">
        <f t="shared" si="5"/>
        <v>
14.2</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
121</v>
      </c>
      <c r="CC21" s="79">
        <f t="shared" si="5"/>
        <v>
177.3</v>
      </c>
      <c r="CD21" s="79">
        <f t="shared" si="5"/>
        <v>
180</v>
      </c>
      <c r="CE21" s="79">
        <f t="shared" si="5"/>
        <v>
180.1</v>
      </c>
      <c r="CF21" s="79">
        <f t="shared" si="5"/>
        <v>
182.9</v>
      </c>
      <c r="CG21" s="79">
        <f t="shared" si="5"/>
        <v>
190.5</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三宅村役場</cp:lastModifiedBy>
  <dcterms:created xsi:type="dcterms:W3CDTF">2020-12-04T03:22:38Z</dcterms:created>
  <dcterms:modified xsi:type="dcterms:W3CDTF">2021-01-30T03:03:22Z</dcterms:modified>
  <cp:category/>
</cp:coreProperties>
</file>