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4_団体⇒都\03 交通事業\35 三宅村\"/>
    </mc:Choice>
  </mc:AlternateContent>
  <workbookProtection workbookAlgorithmName="SHA-512" workbookHashValue="8wZTTng2yN/ra1RVgcFEp1C0U9GNjiOsp2fSIDoXT3T/y4NB6ysTLTH7C8FhcwHmda/+ZEgoT8MoabK8AsyDmg==" workbookSaltValue="u//jvqVBbqhbD2q1xbIm4g==" workbookSpinCount="100000" lockStructure="1"/>
  <bookViews>
    <workbookView xWindow="1680" yWindow="0" windowWidth="17520" windowHeight="756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D21" i="5" l="1"/>
  <c r="CE20" i="5"/>
  <c r="AO20" i="5"/>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F12" i="5"/>
  <c r="CF19" i="5" s="1"/>
  <c r="CE12" i="5"/>
  <c r="CE19" i="5" s="1"/>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F11" i="5"/>
  <c r="CF18" i="5" s="1"/>
  <c r="CE11" i="5"/>
  <c r="CE18" i="5" s="1"/>
  <c r="CD11" i="5"/>
  <c r="CD18" i="5" s="1"/>
  <c r="CC11" i="5"/>
  <c r="BV11" i="5"/>
  <c r="BU11" i="5"/>
  <c r="BT11" i="5"/>
  <c r="BS11" i="5"/>
  <c r="BR11" i="5"/>
  <c r="BK11" i="5"/>
  <c r="BJ11" i="5"/>
  <c r="BI11" i="5"/>
  <c r="BH11" i="5"/>
  <c r="BG11" i="5"/>
  <c r="AZ11" i="5"/>
  <c r="AY11" i="5"/>
  <c r="AX11" i="5"/>
  <c r="AW11" i="5"/>
  <c r="AV11" i="5"/>
  <c r="J10" i="5"/>
  <c r="EV16" i="5" s="1"/>
  <c r="FD8" i="5"/>
  <c r="ET8" i="5"/>
  <c r="EJ8" i="5"/>
  <c r="DZ8" i="5"/>
  <c r="DP8" i="5"/>
  <c r="DF8" i="5"/>
  <c r="CV8" i="5"/>
  <c r="CB8" i="5"/>
  <c r="BQ8" i="5"/>
  <c r="BF8" i="5"/>
  <c r="AU8" i="5"/>
  <c r="AJ8" i="5"/>
  <c r="AK6" i="5"/>
  <c r="AJ6" i="5"/>
  <c r="AI6" i="5"/>
  <c r="AH6" i="5"/>
  <c r="AG6" i="5"/>
  <c r="AF6" i="5"/>
  <c r="AE6" i="5"/>
  <c r="AD6" i="5"/>
  <c r="AC6" i="5"/>
  <c r="AB6" i="5"/>
  <c r="AA6" i="5"/>
  <c r="Z12" i="4" s="1"/>
  <c r="Z6" i="5"/>
  <c r="Y6" i="5"/>
  <c r="X6" i="5"/>
  <c r="W6" i="5"/>
  <c r="Z10" i="4" s="1"/>
  <c r="V6" i="5"/>
  <c r="U6" i="5"/>
  <c r="T6" i="5"/>
  <c r="S6" i="5"/>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R12" i="4"/>
  <c r="J12" i="4"/>
  <c r="B12" i="4"/>
  <c r="R10" i="4"/>
  <c r="J10" i="4"/>
  <c r="B10" i="4"/>
  <c r="BK9" i="4"/>
  <c r="BF9" i="4"/>
  <c r="BA9" i="4"/>
  <c r="AV9" i="4"/>
  <c r="AQ9" i="4"/>
  <c r="BK8" i="4"/>
  <c r="BF8" i="4"/>
  <c r="BA8" i="4"/>
  <c r="AV8" i="4"/>
  <c r="AQ8" i="4"/>
  <c r="Z8" i="4"/>
  <c r="R8" i="4"/>
  <c r="J8" i="4"/>
  <c r="B8" i="4"/>
  <c r="FI16" i="5" l="1"/>
  <c r="DU16" i="5"/>
  <c r="BK16" i="5"/>
  <c r="AO11" i="5"/>
  <c r="EE10" i="5"/>
  <c r="CG10" i="5"/>
  <c r="EY16" i="5"/>
  <c r="DK16" i="5"/>
  <c r="AZ16" i="5"/>
  <c r="FI10" i="5"/>
  <c r="DU10" i="5"/>
  <c r="BV10" i="5"/>
  <c r="BV16" i="5"/>
  <c r="EO10" i="5"/>
  <c r="DA10" i="5"/>
  <c r="EO16" i="5"/>
  <c r="DA16" i="5"/>
  <c r="EY10" i="5"/>
  <c r="DK10" i="5"/>
  <c r="BK10" i="5"/>
  <c r="CG17" i="5"/>
  <c r="AO17" i="5"/>
  <c r="EE16" i="5"/>
  <c r="AZ10" i="5"/>
  <c r="BK7" i="4"/>
  <c r="BH16" i="5"/>
  <c r="FF16" i="5"/>
  <c r="K10" i="5"/>
  <c r="AW10" i="5"/>
  <c r="CX10" i="5"/>
  <c r="EL10" i="5"/>
  <c r="BS16" i="5"/>
  <c r="EB16" i="5"/>
  <c r="AL17" i="5"/>
  <c r="CD17" i="5"/>
  <c r="AL11" i="5"/>
  <c r="DR16" i="5"/>
  <c r="AV7" i="4"/>
  <c r="L10" i="5"/>
  <c r="BH10" i="5"/>
  <c r="DH10" i="5"/>
  <c r="EV10" i="5"/>
  <c r="CX16" i="5"/>
  <c r="EL16" i="5"/>
  <c r="CD10" i="5"/>
  <c r="EB10" i="5"/>
  <c r="I10" i="5"/>
  <c r="BS10" i="5"/>
  <c r="DR10" i="5"/>
  <c r="FF10" i="5"/>
  <c r="AW16" i="5"/>
  <c r="DH16" i="5"/>
  <c r="CF17" i="5" l="1"/>
  <c r="AN17" i="5"/>
  <c r="ED16" i="5"/>
  <c r="BU16" i="5"/>
  <c r="EN10" i="5"/>
  <c r="CZ10" i="5"/>
  <c r="AY10" i="5"/>
  <c r="BF7" i="4"/>
  <c r="EN16" i="5"/>
  <c r="EX10" i="5"/>
  <c r="DJ10" i="5"/>
  <c r="BJ10" i="5"/>
  <c r="FH16" i="5"/>
  <c r="DT16" i="5"/>
  <c r="BJ16" i="5"/>
  <c r="AN11" i="5"/>
  <c r="ED10" i="5"/>
  <c r="CF10" i="5"/>
  <c r="EX16" i="5"/>
  <c r="DJ16" i="5"/>
  <c r="AY16" i="5"/>
  <c r="FH10" i="5"/>
  <c r="DT10" i="5"/>
  <c r="BU10" i="5"/>
  <c r="CZ16" i="5"/>
  <c r="EM16" i="5"/>
  <c r="CY16" i="5"/>
  <c r="EW10" i="5"/>
  <c r="DI10" i="5"/>
  <c r="BI10" i="5"/>
  <c r="DI16" i="5"/>
  <c r="AX16" i="5"/>
  <c r="CE17" i="5"/>
  <c r="AM17" i="5"/>
  <c r="EC16" i="5"/>
  <c r="BT16" i="5"/>
  <c r="EM10" i="5"/>
  <c r="CY10" i="5"/>
  <c r="AX10" i="5"/>
  <c r="BA7" i="4"/>
  <c r="EW16" i="5"/>
  <c r="FG10" i="5"/>
  <c r="DS10" i="5"/>
  <c r="BT10" i="5"/>
  <c r="FG16" i="5"/>
  <c r="DS16" i="5"/>
  <c r="BI16" i="5"/>
  <c r="AM11" i="5"/>
  <c r="EC10" i="5"/>
  <c r="CE10" i="5"/>
  <c r="FE16" i="5"/>
  <c r="DQ16" i="5"/>
  <c r="BG16" i="5"/>
  <c r="AK11" i="5"/>
  <c r="EA10" i="5"/>
  <c r="CC10" i="5"/>
  <c r="AK17" i="5"/>
  <c r="BR16" i="5"/>
  <c r="AV10" i="5"/>
  <c r="AQ7" i="4"/>
  <c r="EU16" i="5"/>
  <c r="DG16" i="5"/>
  <c r="AV16" i="5"/>
  <c r="FE10" i="5"/>
  <c r="DQ10" i="5"/>
  <c r="BR10" i="5"/>
  <c r="CC17" i="5"/>
  <c r="EA16" i="5"/>
  <c r="EK16" i="5"/>
  <c r="CW16" i="5"/>
  <c r="EU10" i="5"/>
  <c r="DG10" i="5"/>
  <c r="BG10" i="5"/>
  <c r="EK10" i="5"/>
  <c r="CW10" i="5"/>
</calcChain>
</file>

<file path=xl/sharedStrings.xml><?xml version="1.0" encoding="utf-8"?>
<sst xmlns="http://schemas.openxmlformats.org/spreadsheetml/2006/main" count="317" uniqueCount="120">
  <si>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</si>
  <si>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</si>
  <si>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</si>
  <si>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</si>
  <si>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</si>
  <si>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</si>
  <si>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</si>
  <si>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</si>
  <si>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</si>
  <si>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</si>
  <si>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</si>
  <si>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</si>
  <si>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</si>
  <si>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</si>
  <si>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</si>
  <si>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</si>
  <si>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</si>
  <si>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</si>
  <si>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</si>
  <si>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</si>
  <si>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</si>
  <si>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</si>
  <si>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</si>
  <si>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</si>
  <si>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</si>
  <si>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</si>
  <si>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</si>
  <si>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</si>
  <si>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</si>
  <si>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</si>
  <si>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</si>
  <si>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</si>
  <si>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</si>
  <si>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</si>
  <si>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</si>
  <si>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</si>
  <si>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</si>
  <si>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</si>
  <si>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</si>
  <si>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</si>
  <si>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</si>
  <si>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</si>
  <si>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</si>
  <si>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</si>
  <si>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</si>
  <si>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</si>
  <si>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</si>
  <si>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</si>
  <si>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</si>
  <si>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</si>
  <si>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</si>
  <si>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</si>
  <si>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</si>
  <si>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</si>
  <si>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</si>
  <si>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</si>
  <si>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</si>
  <si>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</si>
  <si>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</si>
  <si>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</si>
  <si>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</si>
  <si>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</si>
  <si>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</si>
  <si>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</si>
  <si>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</si>
  <si>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</si>
  <si>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</si>
  <si>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</si>
  <si>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</si>
  <si>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</si>
  <si>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</si>
  <si>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</si>
  <si>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</si>
  <si>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</si>
  <si>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</si>
  <si>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</si>
  <si>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</si>
  <si>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</si>
  <si>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</si>
  <si>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</si>
  <si>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</si>
  <si>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</si>
  <si>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</si>
  <si>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</si>
  <si>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</si>
  <si>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</si>
  <si>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</si>
  <si>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</si>
  <si>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</si>
  <si>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133817</t>
  </si>
  <si>
    <t>46</t>
  </si>
  <si>
    <t>03</t>
  </si>
  <si>
    <t>3</t>
  </si>
  <si>
    <t>000</t>
  </si>
  <si>
    <t>東京都　三宅村</t>
  </si>
  <si>
    <t>法適用</t>
  </si>
  <si>
    <t>交通事業</t>
  </si>
  <si>
    <t>自動車運送事業</t>
  </si>
  <si>
    <t>非設置</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</si>
  <si>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</si>
  <si>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</si>
  <si>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</si>
  <si>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</si>
  <si>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</si>
  <si>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</si>
  <si>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</si>
  <si>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</si>
  <si>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</si>
  <si>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</si>
  <si>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</si>
  <si>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</si>
  <si>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</si>
  <si>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</si>
  <si>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</si>
  <si>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</si>
  <si>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</si>
  <si>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</si>
  <si>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車社会である本村では乗合や貸切の利用者が限定されていることから厳しい運営状況にあるが、災害時を考慮し常時人員を確保・維持させる必要がある。収益性を考えると民間代替性は低く、島内に受託可能な事業者もいないことから、住民生活等に必要な島内移動サービスを安定的に維持していくためには公営において実施していく必要がある。経営戦略でも示しているが、当面はこの体制を維持し、観光部門と連携しながら収益を上げ、少しでも一般会計からの繰り入れを減少させるよう努力したい。</t>
    <rPh sb="59" eb="61">
      <t>イジ</t>
    </rPh>
    <rPh sb="151" eb="153">
      <t>ヒツヨウ</t>
    </rPh>
    <rPh sb="157" eb="159">
      <t>ケイエイ</t>
    </rPh>
    <rPh sb="159" eb="161">
      <t>センリャク</t>
    </rPh>
    <rPh sb="163" eb="164">
      <t>シメ</t>
    </rPh>
    <rPh sb="170" eb="172">
      <t>トウメン</t>
    </rPh>
    <rPh sb="175" eb="177">
      <t>タイセイ</t>
    </rPh>
    <rPh sb="178" eb="180">
      <t>イジ</t>
    </rPh>
    <rPh sb="182" eb="184">
      <t>カンコウ</t>
    </rPh>
    <rPh sb="184" eb="186">
      <t>ブモン</t>
    </rPh>
    <rPh sb="187" eb="189">
      <t>レンケイ</t>
    </rPh>
    <rPh sb="193" eb="195">
      <t>シュウエキ</t>
    </rPh>
    <rPh sb="196" eb="197">
      <t>ア</t>
    </rPh>
    <rPh sb="199" eb="200">
      <t>スコ</t>
    </rPh>
    <rPh sb="203" eb="205">
      <t>イッパン</t>
    </rPh>
    <rPh sb="205" eb="207">
      <t>カイケイ</t>
    </rPh>
    <rPh sb="210" eb="211">
      <t>ク</t>
    </rPh>
    <rPh sb="212" eb="213">
      <t>イ</t>
    </rPh>
    <rPh sb="215" eb="217">
      <t>ゲンショウ</t>
    </rPh>
    <rPh sb="222" eb="224">
      <t>ドリョク</t>
    </rPh>
    <phoneticPr fontId="3"/>
  </si>
  <si>
    <t>①経常収支比率は100％を超えているものの、これは⑦他会計負担比率のとおり、一般会計からの補助金によるものであり、②営業収支比率は45.8％と低くなっている。
⑤利用者1回あたりの他会計負担額及び⑥利用者1回あたりの運行経費は、もともと平均値より高い数値であったが、新型コロナの影響もありR１、R2年度とさらに数値が高くなっている。
⑨有形固定資産減価償却率については、H28-R1は中古車を購入することが多かったため平均より高くなっていたが、R2は新車を購入したため値が下がった。今後も1年に1台のペースで計画的に車両の更新をしていく予定である。
　経営面において、路線バスは人口減少が続く中でも必要最小限の交通インフラとして当面維持していく方向であるため、新型コロナが収束したのちには、観光客の路線バス利用などで収益を上げつつ、なるべく新車に更新し、修繕費を抑えることや、人件費を抑えるなど、経費を抑えることで改善を図りたい。
　貸切バスにおいても、新型コロナ終息後は、火山口見学ツアーなど観光部門と連携した取り組みを行って収益を増加させていく必要がある。</t>
    <rPh sb="1" eb="3">
      <t>ケイジョウ</t>
    </rPh>
    <rPh sb="3" eb="5">
      <t>シュウシ</t>
    </rPh>
    <rPh sb="5" eb="7">
      <t>ヒリツ</t>
    </rPh>
    <rPh sb="13" eb="14">
      <t>コ</t>
    </rPh>
    <rPh sb="26" eb="27">
      <t>タ</t>
    </rPh>
    <rPh sb="27" eb="29">
      <t>カイケイ</t>
    </rPh>
    <rPh sb="29" eb="31">
      <t>フタン</t>
    </rPh>
    <rPh sb="31" eb="33">
      <t>ヒリツ</t>
    </rPh>
    <rPh sb="38" eb="40">
      <t>イッパン</t>
    </rPh>
    <rPh sb="40" eb="42">
      <t>カイケイ</t>
    </rPh>
    <rPh sb="45" eb="48">
      <t>ホジョキン</t>
    </rPh>
    <rPh sb="58" eb="60">
      <t>エイギョウ</t>
    </rPh>
    <rPh sb="60" eb="62">
      <t>シュウシ</t>
    </rPh>
    <rPh sb="62" eb="64">
      <t>ヒリツ</t>
    </rPh>
    <rPh sb="71" eb="72">
      <t>ヒク</t>
    </rPh>
    <rPh sb="81" eb="84">
      <t>リヨウシャ</t>
    </rPh>
    <rPh sb="85" eb="86">
      <t>カイ</t>
    </rPh>
    <rPh sb="90" eb="91">
      <t>タ</t>
    </rPh>
    <rPh sb="91" eb="93">
      <t>カイケイ</t>
    </rPh>
    <rPh sb="93" eb="95">
      <t>フタン</t>
    </rPh>
    <rPh sb="95" eb="96">
      <t>ガク</t>
    </rPh>
    <rPh sb="96" eb="97">
      <t>オヨ</t>
    </rPh>
    <rPh sb="99" eb="102">
      <t>リヨウシャ</t>
    </rPh>
    <rPh sb="103" eb="104">
      <t>カイ</t>
    </rPh>
    <rPh sb="108" eb="110">
      <t>ウンコウ</t>
    </rPh>
    <rPh sb="110" eb="112">
      <t>ケイヒ</t>
    </rPh>
    <rPh sb="118" eb="121">
      <t>ヘイキンチ</t>
    </rPh>
    <rPh sb="123" eb="124">
      <t>タカ</t>
    </rPh>
    <rPh sb="125" eb="127">
      <t>スウチ</t>
    </rPh>
    <rPh sb="149" eb="151">
      <t>ネンド</t>
    </rPh>
    <rPh sb="155" eb="157">
      <t>スウチ</t>
    </rPh>
    <rPh sb="158" eb="159">
      <t>タカ</t>
    </rPh>
    <rPh sb="258" eb="260">
      <t>シャリョウ</t>
    </rPh>
    <rPh sb="276" eb="278">
      <t>ケイエイ</t>
    </rPh>
    <rPh sb="278" eb="279">
      <t>メン</t>
    </rPh>
    <rPh sb="284" eb="286">
      <t>ロセン</t>
    </rPh>
    <rPh sb="289" eb="291">
      <t>ジンコウ</t>
    </rPh>
    <rPh sb="291" eb="293">
      <t>ゲンショウ</t>
    </rPh>
    <rPh sb="294" eb="295">
      <t>ツヅ</t>
    </rPh>
    <rPh sb="296" eb="297">
      <t>ナカ</t>
    </rPh>
    <rPh sb="299" eb="301">
      <t>ヒツヨウ</t>
    </rPh>
    <rPh sb="301" eb="304">
      <t>サイショウゲン</t>
    </rPh>
    <rPh sb="305" eb="307">
      <t>コウツウ</t>
    </rPh>
    <rPh sb="314" eb="316">
      <t>トウメン</t>
    </rPh>
    <rPh sb="316" eb="318">
      <t>イジ</t>
    </rPh>
    <rPh sb="322" eb="324">
      <t>ホウコウ</t>
    </rPh>
    <rPh sb="330" eb="332">
      <t>シンガタ</t>
    </rPh>
    <rPh sb="336" eb="338">
      <t>シュウソク</t>
    </rPh>
    <rPh sb="345" eb="348">
      <t>カンコウキャク</t>
    </rPh>
    <rPh sb="349" eb="351">
      <t>ロセン</t>
    </rPh>
    <rPh sb="353" eb="355">
      <t>リヨウ</t>
    </rPh>
    <rPh sb="358" eb="360">
      <t>シュウエキ</t>
    </rPh>
    <rPh sb="361" eb="362">
      <t>ア</t>
    </rPh>
    <rPh sb="370" eb="372">
      <t>シンシャ</t>
    </rPh>
    <rPh sb="373" eb="375">
      <t>コウシン</t>
    </rPh>
    <rPh sb="377" eb="380">
      <t>シュウゼンヒ</t>
    </rPh>
    <rPh sb="381" eb="382">
      <t>オサ</t>
    </rPh>
    <rPh sb="388" eb="391">
      <t>ジンケンヒ</t>
    </rPh>
    <rPh sb="392" eb="393">
      <t>オサ</t>
    </rPh>
    <rPh sb="398" eb="400">
      <t>ケイヒ</t>
    </rPh>
    <rPh sb="401" eb="402">
      <t>オサ</t>
    </rPh>
    <rPh sb="407" eb="409">
      <t>カイゼン</t>
    </rPh>
    <rPh sb="410" eb="411">
      <t>ハカ</t>
    </rPh>
    <rPh sb="417" eb="419">
      <t>カシキリ</t>
    </rPh>
    <rPh sb="427" eb="429">
      <t>シンガタ</t>
    </rPh>
    <rPh sb="432" eb="434">
      <t>シュウソク</t>
    </rPh>
    <rPh sb="434" eb="435">
      <t>ゴ</t>
    </rPh>
    <rPh sb="437" eb="439">
      <t>カザン</t>
    </rPh>
    <rPh sb="439" eb="440">
      <t>クチ</t>
    </rPh>
    <rPh sb="440" eb="442">
      <t>ケンガク</t>
    </rPh>
    <rPh sb="447" eb="449">
      <t>カンコウ</t>
    </rPh>
    <rPh sb="449" eb="451">
      <t>ブモン</t>
    </rPh>
    <rPh sb="452" eb="454">
      <t>レンケイ</t>
    </rPh>
    <rPh sb="456" eb="457">
      <t>ト</t>
    </rPh>
    <rPh sb="458" eb="459">
      <t>ク</t>
    </rPh>
    <rPh sb="461" eb="462">
      <t>オコナ</t>
    </rPh>
    <rPh sb="464" eb="466">
      <t>シュウエキ</t>
    </rPh>
    <rPh sb="467" eb="469">
      <t>ゾウカ</t>
    </rPh>
    <rPh sb="474" eb="476">
      <t>ヒツヨウ</t>
    </rPh>
    <phoneticPr fontId="3"/>
  </si>
  <si>
    <t>①走行キロ当たりの収入は平均値より低くなっており、利用者が少ないことがわかる。
②走行キロ当たりの人件費は平均より低くなっているが、これは人員が不足した時期があったためである。
④乗車効率は例年、平均より大幅に低くなっているがが、新型コロナの影響により、R2はさらに低くなっている。
　既存の路線は必要最小限の生活路線となっており、また、災害時に大人数を輸送できるように、という防災部局との連携もあるため、バスの小型化やコミュニティバスなどへの転換は現在のところ考えにくい。将来的には、スクールバスと路線バスを併合するなど、他の部署とも連携して効率を上げる必要がある。</t>
    <rPh sb="1" eb="3">
      <t>ソウコウ</t>
    </rPh>
    <rPh sb="5" eb="6">
      <t>ア</t>
    </rPh>
    <rPh sb="9" eb="11">
      <t>シュウニュウ</t>
    </rPh>
    <rPh sb="12" eb="15">
      <t>ヘイキンチ</t>
    </rPh>
    <rPh sb="17" eb="18">
      <t>ヒク</t>
    </rPh>
    <rPh sb="25" eb="28">
      <t>リヨウシャ</t>
    </rPh>
    <rPh sb="29" eb="30">
      <t>スク</t>
    </rPh>
    <rPh sb="41" eb="43">
      <t>ソウコウ</t>
    </rPh>
    <rPh sb="45" eb="46">
      <t>ア</t>
    </rPh>
    <rPh sb="49" eb="52">
      <t>ジンケンヒ</t>
    </rPh>
    <rPh sb="53" eb="55">
      <t>ヘイキン</t>
    </rPh>
    <rPh sb="57" eb="58">
      <t>ヒク</t>
    </rPh>
    <rPh sb="69" eb="71">
      <t>ジンイン</t>
    </rPh>
    <rPh sb="72" eb="74">
      <t>フソク</t>
    </rPh>
    <rPh sb="76" eb="78">
      <t>ジキ</t>
    </rPh>
    <rPh sb="90" eb="92">
      <t>ジョウシャ</t>
    </rPh>
    <rPh sb="92" eb="94">
      <t>コウリツ</t>
    </rPh>
    <rPh sb="95" eb="97">
      <t>レイネン</t>
    </rPh>
    <rPh sb="98" eb="100">
      <t>ヘイキン</t>
    </rPh>
    <rPh sb="102" eb="104">
      <t>オオハバ</t>
    </rPh>
    <rPh sb="105" eb="106">
      <t>ヒク</t>
    </rPh>
    <rPh sb="115" eb="117">
      <t>シンガタ</t>
    </rPh>
    <rPh sb="121" eb="123">
      <t>エイキョウ</t>
    </rPh>
    <rPh sb="133" eb="134">
      <t>ヒク</t>
    </rPh>
    <rPh sb="145" eb="147">
      <t>キゾン</t>
    </rPh>
    <rPh sb="148" eb="150">
      <t>ロセン</t>
    </rPh>
    <rPh sb="151" eb="153">
      <t>ヒツヨウ</t>
    </rPh>
    <rPh sb="153" eb="156">
      <t>サイショウゲン</t>
    </rPh>
    <rPh sb="157" eb="159">
      <t>セイカツ</t>
    </rPh>
    <rPh sb="159" eb="161">
      <t>ロセン</t>
    </rPh>
    <rPh sb="171" eb="173">
      <t>サイガイ</t>
    </rPh>
    <rPh sb="173" eb="174">
      <t>ジ</t>
    </rPh>
    <rPh sb="175" eb="178">
      <t>オオニンズウ</t>
    </rPh>
    <rPh sb="179" eb="181">
      <t>ユソウ</t>
    </rPh>
    <rPh sb="191" eb="193">
      <t>ボウサイ</t>
    </rPh>
    <rPh sb="193" eb="195">
      <t>ブキョク</t>
    </rPh>
    <rPh sb="197" eb="199">
      <t>レンケイ</t>
    </rPh>
    <rPh sb="208" eb="211">
      <t>コガタカ</t>
    </rPh>
    <rPh sb="224" eb="226">
      <t>テンカン</t>
    </rPh>
    <rPh sb="227" eb="229">
      <t>ゲンザイ</t>
    </rPh>
    <rPh sb="233" eb="234">
      <t>カンガ</t>
    </rPh>
    <rPh sb="239" eb="242">
      <t>ショウライテキ</t>
    </rPh>
    <rPh sb="252" eb="254">
      <t>ロセン</t>
    </rPh>
    <rPh sb="257" eb="259">
      <t>ヘイゴウ</t>
    </rPh>
    <rPh sb="264" eb="265">
      <t>タ</t>
    </rPh>
    <rPh sb="266" eb="268">
      <t>ブショ</t>
    </rPh>
    <rPh sb="270" eb="272">
      <t>レンケイ</t>
    </rPh>
    <rPh sb="274" eb="276">
      <t>コウリツ</t>
    </rPh>
    <rPh sb="277" eb="278">
      <t>ア</t>
    </rPh>
    <rPh sb="280" eb="282">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</si>
</sst>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9" fillId="0" borderId="1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2" fillId="0" borderId="0" xfId="0" applyFont="1" applyBorder="1" applyAlignment="1">
      <alignment horizontal="center" vertical="center"/>
    </xf>
    <xf numFmtId="0" fontId="6" fillId="0" borderId="18" xfId="0" applyFont="1" applyBorder="1" applyAlignment="1">
      <alignment horizontal="center" vertical="center"/>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103</c:v>
                </c:pt>
                <c:pt idx="1">
                  <c:v>100.1</c:v>
                </c:pt>
                <c:pt idx="2">
                  <c:v>101.1</c:v>
                </c:pt>
                <c:pt idx="3">
                  <c:v>93.1</c:v>
                </c:pt>
                <c:pt idx="4">
                  <c:v>104.4</c:v>
                </c:pt>
              </c:numCache>
            </c:numRef>
          </c:val>
          <c:extLst>
            <c:ext xmlns:c16="http://schemas.microsoft.com/office/drawing/2014/chart" uri="{C3380CC4-5D6E-409C-BE32-E72D297353CC}">
              <c16:uniqueId val="{00000000-110B-43A5-AE4A-897C370FE27B}"/>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c:ext xmlns:c16="http://schemas.microsoft.com/office/drawing/2014/chart" uri="{C3380CC4-5D6E-409C-BE32-E72D297353CC}">
              <c16:uniqueId val="{00000001-110B-43A5-AE4A-897C370FE27B}"/>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10B-43A5-AE4A-897C370FE27B}"/>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362.86</c:v>
                </c:pt>
                <c:pt idx="1">
                  <c:v>631</c:v>
                </c:pt>
                <c:pt idx="2">
                  <c:v>345.27</c:v>
                </c:pt>
                <c:pt idx="3">
                  <c:v>723.53</c:v>
                </c:pt>
                <c:pt idx="4">
                  <c:v>493.34</c:v>
                </c:pt>
              </c:numCache>
            </c:numRef>
          </c:val>
          <c:extLst>
            <c:ext xmlns:c16="http://schemas.microsoft.com/office/drawing/2014/chart" uri="{C3380CC4-5D6E-409C-BE32-E72D297353CC}">
              <c16:uniqueId val="{00000000-67FF-413C-9A51-9E365CF341F8}"/>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699.75</c:v>
                </c:pt>
                <c:pt idx="1">
                  <c:v>710.2</c:v>
                </c:pt>
                <c:pt idx="2">
                  <c:v>726.81</c:v>
                </c:pt>
                <c:pt idx="3">
                  <c:v>732.4</c:v>
                </c:pt>
                <c:pt idx="4">
                  <c:v>597</c:v>
                </c:pt>
              </c:numCache>
            </c:numRef>
          </c:val>
          <c:smooth val="0"/>
          <c:extLst>
            <c:ext xmlns:c16="http://schemas.microsoft.com/office/drawing/2014/chart" uri="{C3380CC4-5D6E-409C-BE32-E72D297353CC}">
              <c16:uniqueId val="{00000001-67FF-413C-9A51-9E365CF341F8}"/>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2.6</c:v>
                </c:pt>
                <c:pt idx="1">
                  <c:v>2.2999999999999998</c:v>
                </c:pt>
                <c:pt idx="2">
                  <c:v>2.4</c:v>
                </c:pt>
                <c:pt idx="3">
                  <c:v>2.4</c:v>
                </c:pt>
                <c:pt idx="4">
                  <c:v>1.2</c:v>
                </c:pt>
              </c:numCache>
            </c:numRef>
          </c:val>
          <c:extLst>
            <c:ext xmlns:c16="http://schemas.microsoft.com/office/drawing/2014/chart" uri="{C3380CC4-5D6E-409C-BE32-E72D297353CC}">
              <c16:uniqueId val="{00000000-B836-4371-9C20-4E0DABF2FCA1}"/>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c:ext xmlns:c16="http://schemas.microsoft.com/office/drawing/2014/chart" uri="{C3380CC4-5D6E-409C-BE32-E72D297353CC}">
              <c16:uniqueId val="{00000001-B836-4371-9C20-4E0DABF2FCA1}"/>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0</c:v>
                </c:pt>
                <c:pt idx="1">
                  <c:v>0</c:v>
                </c:pt>
                <c:pt idx="2">
                  <c:v>0</c:v>
                </c:pt>
                <c:pt idx="3">
                  <c:v>14.2</c:v>
                </c:pt>
                <c:pt idx="4">
                  <c:v>0</c:v>
                </c:pt>
              </c:numCache>
            </c:numRef>
          </c:val>
          <c:extLst>
            <c:ext xmlns:c16="http://schemas.microsoft.com/office/drawing/2014/chart" uri="{C3380CC4-5D6E-409C-BE32-E72D297353CC}">
              <c16:uniqueId val="{00000000-31B1-46F4-845D-B92D91A21A16}"/>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c:ext xmlns:c16="http://schemas.microsoft.com/office/drawing/2014/chart" uri="{C3380CC4-5D6E-409C-BE32-E72D297353CC}">
              <c16:uniqueId val="{00000001-31B1-46F4-845D-B92D91A21A16}"/>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64.7</c:v>
                </c:pt>
                <c:pt idx="1">
                  <c:v>62.7</c:v>
                </c:pt>
                <c:pt idx="2">
                  <c:v>63.8</c:v>
                </c:pt>
                <c:pt idx="3">
                  <c:v>48.9</c:v>
                </c:pt>
                <c:pt idx="4">
                  <c:v>45.8</c:v>
                </c:pt>
              </c:numCache>
            </c:numRef>
          </c:val>
          <c:extLst>
            <c:ext xmlns:c16="http://schemas.microsoft.com/office/drawing/2014/chart" uri="{C3380CC4-5D6E-409C-BE32-E72D297353CC}">
              <c16:uniqueId val="{00000000-5BA8-4C7A-8D51-2491DEFA4FCB}"/>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c:ext xmlns:c16="http://schemas.microsoft.com/office/drawing/2014/chart" uri="{C3380CC4-5D6E-409C-BE32-E72D297353CC}">
              <c16:uniqueId val="{00000001-5BA8-4C7A-8D51-2491DEFA4FCB}"/>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BA8-4C7A-8D51-2491DEFA4FCB}"/>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1245.3</c:v>
                </c:pt>
                <c:pt idx="1">
                  <c:v>833.8</c:v>
                </c:pt>
                <c:pt idx="2">
                  <c:v>883.1</c:v>
                </c:pt>
                <c:pt idx="3">
                  <c:v>824.8</c:v>
                </c:pt>
                <c:pt idx="4">
                  <c:v>604.29999999999995</c:v>
                </c:pt>
              </c:numCache>
            </c:numRef>
          </c:val>
          <c:extLst>
            <c:ext xmlns:c16="http://schemas.microsoft.com/office/drawing/2014/chart" uri="{C3380CC4-5D6E-409C-BE32-E72D297353CC}">
              <c16:uniqueId val="{00000000-3EB1-4700-8A18-0BA8B854AE77}"/>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c:ext xmlns:c16="http://schemas.microsoft.com/office/drawing/2014/chart" uri="{C3380CC4-5D6E-409C-BE32-E72D297353CC}">
              <c16:uniqueId val="{00000001-3EB1-4700-8A18-0BA8B854AE77}"/>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EB1-4700-8A18-0BA8B854AE77}"/>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632.29999999999995</c:v>
                </c:pt>
                <c:pt idx="1">
                  <c:v>645.79999999999995</c:v>
                </c:pt>
                <c:pt idx="2">
                  <c:v>670.5</c:v>
                </c:pt>
                <c:pt idx="3">
                  <c:v>1062.3</c:v>
                </c:pt>
                <c:pt idx="4">
                  <c:v>2377.4</c:v>
                </c:pt>
              </c:numCache>
            </c:numRef>
          </c:val>
          <c:extLst>
            <c:ext xmlns:c16="http://schemas.microsoft.com/office/drawing/2014/chart" uri="{C3380CC4-5D6E-409C-BE32-E72D297353CC}">
              <c16:uniqueId val="{00000000-B220-4097-82D8-F71636EEE1B0}"/>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1943.9</c:v>
                </c:pt>
                <c:pt idx="1">
                  <c:v>1991.7</c:v>
                </c:pt>
                <c:pt idx="2">
                  <c:v>2128.5</c:v>
                </c:pt>
                <c:pt idx="3">
                  <c:v>2740.8</c:v>
                </c:pt>
                <c:pt idx="4">
                  <c:v>4287.2</c:v>
                </c:pt>
              </c:numCache>
            </c:numRef>
          </c:val>
          <c:extLst>
            <c:ext xmlns:c16="http://schemas.microsoft.com/office/drawing/2014/chart" uri="{C3380CC4-5D6E-409C-BE32-E72D297353CC}">
              <c16:uniqueId val="{00000001-B220-4097-82D8-F71636EEE1B0}"/>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c:ext xmlns:c16="http://schemas.microsoft.com/office/drawing/2014/chart" uri="{C3380CC4-5D6E-409C-BE32-E72D297353CC}">
              <c16:uniqueId val="{00000002-B220-4097-82D8-F71636EEE1B0}"/>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c:ext xmlns:c16="http://schemas.microsoft.com/office/drawing/2014/chart" uri="{C3380CC4-5D6E-409C-BE32-E72D297353CC}">
              <c16:uniqueId val="{00000003-B220-4097-82D8-F71636EEE1B0}"/>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32.5</c:v>
                </c:pt>
                <c:pt idx="1">
                  <c:v>32.4</c:v>
                </c:pt>
                <c:pt idx="2">
                  <c:v>31.5</c:v>
                </c:pt>
                <c:pt idx="3">
                  <c:v>38.799999999999997</c:v>
                </c:pt>
                <c:pt idx="4">
                  <c:v>55.5</c:v>
                </c:pt>
              </c:numCache>
            </c:numRef>
          </c:val>
          <c:extLst>
            <c:ext xmlns:c16="http://schemas.microsoft.com/office/drawing/2014/chart" uri="{C3380CC4-5D6E-409C-BE32-E72D297353CC}">
              <c16:uniqueId val="{00000000-FF03-48D5-8C50-D0C6AFA879EC}"/>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c:ext xmlns:c16="http://schemas.microsoft.com/office/drawing/2014/chart" uri="{C3380CC4-5D6E-409C-BE32-E72D297353CC}">
              <c16:uniqueId val="{00000001-FF03-48D5-8C50-D0C6AFA879EC}"/>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5B7-4EA7-97C3-33A0B8426F45}"/>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c:ext xmlns:c16="http://schemas.microsoft.com/office/drawing/2014/chart" uri="{C3380CC4-5D6E-409C-BE32-E72D297353CC}">
              <c16:uniqueId val="{00000001-C5B7-4EA7-97C3-33A0B8426F45}"/>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86.5</c:v>
                </c:pt>
                <c:pt idx="1">
                  <c:v>87.6</c:v>
                </c:pt>
                <c:pt idx="2">
                  <c:v>85.9</c:v>
                </c:pt>
                <c:pt idx="3">
                  <c:v>89.9</c:v>
                </c:pt>
                <c:pt idx="4">
                  <c:v>64.2</c:v>
                </c:pt>
              </c:numCache>
            </c:numRef>
          </c:val>
          <c:extLst>
            <c:ext xmlns:c16="http://schemas.microsoft.com/office/drawing/2014/chart" uri="{C3380CC4-5D6E-409C-BE32-E72D297353CC}">
              <c16:uniqueId val="{00000000-2C3D-4352-967D-10451DCB3094}"/>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c:ext xmlns:c16="http://schemas.microsoft.com/office/drawing/2014/chart" uri="{C3380CC4-5D6E-409C-BE32-E72D297353CC}">
              <c16:uniqueId val="{00000001-2C3D-4352-967D-10451DCB3094}"/>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384.03</c:v>
                </c:pt>
                <c:pt idx="1">
                  <c:v>385</c:v>
                </c:pt>
                <c:pt idx="2">
                  <c:v>365.67</c:v>
                </c:pt>
                <c:pt idx="3">
                  <c:v>381.39</c:v>
                </c:pt>
                <c:pt idx="4">
                  <c:v>354.96</c:v>
                </c:pt>
              </c:numCache>
            </c:numRef>
          </c:val>
          <c:extLst>
            <c:ext xmlns:c16="http://schemas.microsoft.com/office/drawing/2014/chart" uri="{C3380CC4-5D6E-409C-BE32-E72D297353CC}">
              <c16:uniqueId val="{00000000-353E-490F-8FD3-570AAA9C5005}"/>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384.8</c:v>
                </c:pt>
                <c:pt idx="1">
                  <c:v>401.14</c:v>
                </c:pt>
                <c:pt idx="2">
                  <c:v>410.24</c:v>
                </c:pt>
                <c:pt idx="3">
                  <c:v>419.69</c:v>
                </c:pt>
                <c:pt idx="4">
                  <c:v>432.95</c:v>
                </c:pt>
              </c:numCache>
            </c:numRef>
          </c:val>
          <c:smooth val="0"/>
          <c:extLst>
            <c:ext xmlns:c16="http://schemas.microsoft.com/office/drawing/2014/chart" uri="{C3380CC4-5D6E-409C-BE32-E72D297353CC}">
              <c16:uniqueId val="{00000001-353E-490F-8FD3-570AAA9C5005}"/>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614.58000000000004</c:v>
                </c:pt>
                <c:pt idx="1">
                  <c:v>631</c:v>
                </c:pt>
                <c:pt idx="2">
                  <c:v>624.72</c:v>
                </c:pt>
                <c:pt idx="3">
                  <c:v>786.56</c:v>
                </c:pt>
                <c:pt idx="4">
                  <c:v>649.04</c:v>
                </c:pt>
              </c:numCache>
            </c:numRef>
          </c:val>
          <c:extLst>
            <c:ext xmlns:c16="http://schemas.microsoft.com/office/drawing/2014/chart" uri="{C3380CC4-5D6E-409C-BE32-E72D297353CC}">
              <c16:uniqueId val="{00000000-B3E8-4219-B4A3-7C87927E131E}"/>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631.22</c:v>
                </c:pt>
                <c:pt idx="1">
                  <c:v>646.02</c:v>
                </c:pt>
                <c:pt idx="2">
                  <c:v>664.8</c:v>
                </c:pt>
                <c:pt idx="3">
                  <c:v>682.89</c:v>
                </c:pt>
                <c:pt idx="4">
                  <c:v>691.42</c:v>
                </c:pt>
              </c:numCache>
            </c:numRef>
          </c:val>
          <c:smooth val="0"/>
          <c:extLst>
            <c:ext xmlns:c16="http://schemas.microsoft.com/office/drawing/2014/chart" uri="{C3380CC4-5D6E-409C-BE32-E72D297353CC}">
              <c16:uniqueId val="{00000001-B3E8-4219-B4A3-7C87927E131E}"/>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313"/>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314"/>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315"/>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3828059" y="3162487"/>
          <a:ext cx="2018366" cy="758069"/>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316"/>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317"/>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318"/>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319"/>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3828059" y="7221258"/>
          <a:ext cx="2018366" cy="520433"/>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3934916" y="11839202"/>
          <a:ext cx="2018366" cy="520436"/>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9810750" y="11839202"/>
          <a:ext cx="2170047" cy="520435"/>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320"/>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321"/>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322"/>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323"/>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324"/>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5876472" y="7212692"/>
          <a:ext cx="2018365" cy="520433"/>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K45" zoomScaleNormal="100" zoomScaleSheetLayoutView="100" workbookViewId="0">
      <selection activeCell="B66" sqref="B66:BJ67"/>
    </sheetView>
  </sheetViews>
  <sheetFormatPr defaultColWidth="2.54296875" defaultRowHeight="13" x14ac:dyDescent="0.2"/>
  <cols>
    <col min="1" max="1" width="2.54296875" customWidth="1"/>
    <col min="2" max="67" width="3.7265625" customWidth="1"/>
    <col min="68" max="78" width="3.1796875" customWidth="1"/>
    <col min="79" max="79"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129" t="s">
        <v>
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row>
    <row r="3" spans="1:78"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row>
    <row r="4" spans="1:78"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130" t="str">
        <f>
データ!O6</f>
        <v>
東京都　三宅村</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2">
      <c r="A7" s="2"/>
      <c r="B7" s="116" t="s">
        <v>
1</v>
      </c>
      <c r="C7" s="117"/>
      <c r="D7" s="117"/>
      <c r="E7" s="117"/>
      <c r="F7" s="117"/>
      <c r="G7" s="117"/>
      <c r="H7" s="117"/>
      <c r="I7" s="118"/>
      <c r="J7" s="116" t="s">
        <v>
2</v>
      </c>
      <c r="K7" s="117"/>
      <c r="L7" s="117"/>
      <c r="M7" s="117"/>
      <c r="N7" s="117"/>
      <c r="O7" s="117"/>
      <c r="P7" s="117"/>
      <c r="Q7" s="118"/>
      <c r="R7" s="116" t="s">
        <v>
3</v>
      </c>
      <c r="S7" s="117"/>
      <c r="T7" s="117"/>
      <c r="U7" s="117"/>
      <c r="V7" s="117"/>
      <c r="W7" s="117"/>
      <c r="X7" s="117"/>
      <c r="Y7" s="118"/>
      <c r="Z7" s="116" t="s">
        <v>
4</v>
      </c>
      <c r="AA7" s="117"/>
      <c r="AB7" s="117"/>
      <c r="AC7" s="117"/>
      <c r="AD7" s="117"/>
      <c r="AE7" s="117"/>
      <c r="AF7" s="117"/>
      <c r="AG7" s="118"/>
      <c r="AH7" s="3"/>
      <c r="AJ7" s="131"/>
      <c r="AK7" s="132"/>
      <c r="AL7" s="132"/>
      <c r="AM7" s="132"/>
      <c r="AN7" s="132"/>
      <c r="AO7" s="132"/>
      <c r="AP7" s="133"/>
      <c r="AQ7" s="134" t="str">
        <f>
データ!I10</f>
        <v>
H28</v>
      </c>
      <c r="AR7" s="134"/>
      <c r="AS7" s="134"/>
      <c r="AT7" s="134"/>
      <c r="AU7" s="135"/>
      <c r="AV7" s="136" t="str">
        <f>
データ!J10</f>
        <v>
H29</v>
      </c>
      <c r="AW7" s="134"/>
      <c r="AX7" s="134"/>
      <c r="AY7" s="134"/>
      <c r="AZ7" s="135"/>
      <c r="BA7" s="136" t="str">
        <f>
データ!K10</f>
        <v>
H30</v>
      </c>
      <c r="BB7" s="134"/>
      <c r="BC7" s="134"/>
      <c r="BD7" s="134"/>
      <c r="BE7" s="135"/>
      <c r="BF7" s="136" t="str">
        <f>
データ!L10</f>
        <v>
R01</v>
      </c>
      <c r="BG7" s="134"/>
      <c r="BH7" s="134"/>
      <c r="BI7" s="134"/>
      <c r="BJ7" s="135"/>
      <c r="BK7" s="136" t="str">
        <f>
データ!M10</f>
        <v>
R02</v>
      </c>
      <c r="BL7" s="134"/>
      <c r="BM7" s="134"/>
      <c r="BN7" s="134"/>
      <c r="BO7" s="135"/>
      <c r="BS7" s="8"/>
      <c r="BT7" s="8"/>
      <c r="BU7" s="8"/>
      <c r="BV7" s="8"/>
      <c r="BW7" s="8"/>
      <c r="BX7" s="8"/>
      <c r="BY7" s="8"/>
    </row>
    <row r="8" spans="1:78" ht="18.75" customHeight="1" x14ac:dyDescent="0.2">
      <c r="A8" s="2"/>
      <c r="B8" s="126" t="str">
        <f>
データ!P6</f>
        <v>
法適用</v>
      </c>
      <c r="C8" s="127"/>
      <c r="D8" s="127"/>
      <c r="E8" s="127"/>
      <c r="F8" s="127"/>
      <c r="G8" s="127"/>
      <c r="H8" s="127"/>
      <c r="I8" s="128"/>
      <c r="J8" s="126" t="str">
        <f>
データ!Q6</f>
        <v>
交通事業</v>
      </c>
      <c r="K8" s="127"/>
      <c r="L8" s="127"/>
      <c r="M8" s="127"/>
      <c r="N8" s="127"/>
      <c r="O8" s="127"/>
      <c r="P8" s="127"/>
      <c r="Q8" s="128"/>
      <c r="R8" s="126" t="str">
        <f>
データ!R6</f>
        <v>
自動車運送事業</v>
      </c>
      <c r="S8" s="127"/>
      <c r="T8" s="127"/>
      <c r="U8" s="127"/>
      <c r="V8" s="127"/>
      <c r="W8" s="127"/>
      <c r="X8" s="127"/>
      <c r="Y8" s="128"/>
      <c r="Z8" s="126" t="str">
        <f>
データ!S6</f>
        <v>
非設置</v>
      </c>
      <c r="AA8" s="127"/>
      <c r="AB8" s="127"/>
      <c r="AC8" s="127"/>
      <c r="AD8" s="127"/>
      <c r="AE8" s="127"/>
      <c r="AF8" s="127"/>
      <c r="AG8" s="128"/>
      <c r="AH8" s="3"/>
      <c r="AJ8" s="120" t="s">
        <v>
5</v>
      </c>
      <c r="AK8" s="121"/>
      <c r="AL8" s="121"/>
      <c r="AM8" s="121"/>
      <c r="AN8" s="121"/>
      <c r="AO8" s="121"/>
      <c r="AP8" s="122"/>
      <c r="AQ8" s="123">
        <f>
データ!AB6</f>
        <v>
48</v>
      </c>
      <c r="AR8" s="123"/>
      <c r="AS8" s="123"/>
      <c r="AT8" s="123"/>
      <c r="AU8" s="124"/>
      <c r="AV8" s="125">
        <f>
データ!AC6</f>
        <v>
48</v>
      </c>
      <c r="AW8" s="123"/>
      <c r="AX8" s="123"/>
      <c r="AY8" s="123"/>
      <c r="AZ8" s="124"/>
      <c r="BA8" s="125">
        <f>
データ!AD6</f>
        <v>
44</v>
      </c>
      <c r="BB8" s="123"/>
      <c r="BC8" s="123"/>
      <c r="BD8" s="123"/>
      <c r="BE8" s="124"/>
      <c r="BF8" s="125">
        <f>
データ!AE6</f>
        <v>
43</v>
      </c>
      <c r="BG8" s="123"/>
      <c r="BH8" s="123"/>
      <c r="BI8" s="123"/>
      <c r="BJ8" s="124"/>
      <c r="BK8" s="125">
        <f>
データ!AF6</f>
        <v>
23</v>
      </c>
      <c r="BL8" s="123"/>
      <c r="BM8" s="123"/>
      <c r="BN8" s="123"/>
      <c r="BO8" s="124"/>
      <c r="BS8" s="9"/>
      <c r="BT8" s="9"/>
      <c r="BU8" s="9"/>
      <c r="BV8" s="9"/>
      <c r="BW8" s="9"/>
      <c r="BX8" s="9"/>
      <c r="BY8" s="9"/>
    </row>
    <row r="9" spans="1:78" ht="18.75" customHeight="1" x14ac:dyDescent="0.2">
      <c r="A9" s="2"/>
      <c r="B9" s="116" t="s">
        <v>
6</v>
      </c>
      <c r="C9" s="117"/>
      <c r="D9" s="117"/>
      <c r="E9" s="117"/>
      <c r="F9" s="117"/>
      <c r="G9" s="117"/>
      <c r="H9" s="117"/>
      <c r="I9" s="118"/>
      <c r="J9" s="119" t="s">
        <v>
7</v>
      </c>
      <c r="K9" s="119"/>
      <c r="L9" s="119"/>
      <c r="M9" s="119"/>
      <c r="N9" s="119"/>
      <c r="O9" s="119"/>
      <c r="P9" s="119"/>
      <c r="Q9" s="119"/>
      <c r="R9" s="119" t="s">
        <v>
8</v>
      </c>
      <c r="S9" s="119"/>
      <c r="T9" s="119"/>
      <c r="U9" s="119"/>
      <c r="V9" s="119"/>
      <c r="W9" s="119"/>
      <c r="X9" s="119"/>
      <c r="Y9" s="119"/>
      <c r="Z9" s="119" t="s">
        <v>
9</v>
      </c>
      <c r="AA9" s="119"/>
      <c r="AB9" s="119"/>
      <c r="AC9" s="119"/>
      <c r="AD9" s="119"/>
      <c r="AE9" s="119"/>
      <c r="AF9" s="119"/>
      <c r="AG9" s="119"/>
      <c r="AH9" s="3"/>
      <c r="AJ9" s="120" t="s">
        <v>
10</v>
      </c>
      <c r="AK9" s="121"/>
      <c r="AL9" s="121"/>
      <c r="AM9" s="121"/>
      <c r="AN9" s="121"/>
      <c r="AO9" s="121"/>
      <c r="AP9" s="122"/>
      <c r="AQ9" s="108">
        <f>
データ!AG6</f>
        <v>
30350</v>
      </c>
      <c r="AR9" s="115"/>
      <c r="AS9" s="115"/>
      <c r="AT9" s="115"/>
      <c r="AU9" s="115"/>
      <c r="AV9" s="106">
        <f>
データ!AH6</f>
        <v>
31000</v>
      </c>
      <c r="AW9" s="107"/>
      <c r="AX9" s="107"/>
      <c r="AY9" s="107"/>
      <c r="AZ9" s="108"/>
      <c r="BA9" s="106">
        <f>
データ!AI6</f>
        <v>
29500</v>
      </c>
      <c r="BB9" s="107"/>
      <c r="BC9" s="107"/>
      <c r="BD9" s="107"/>
      <c r="BE9" s="108"/>
      <c r="BF9" s="106">
        <f>
データ!AJ6</f>
        <v>
45678</v>
      </c>
      <c r="BG9" s="107"/>
      <c r="BH9" s="107"/>
      <c r="BI9" s="107"/>
      <c r="BJ9" s="108"/>
      <c r="BK9" s="106">
        <f>
データ!AK6</f>
        <v>
54680</v>
      </c>
      <c r="BL9" s="107"/>
      <c r="BM9" s="107"/>
      <c r="BN9" s="107"/>
      <c r="BO9" s="108"/>
      <c r="BP9" s="10"/>
      <c r="BQ9" s="10"/>
      <c r="BR9" s="10"/>
      <c r="BS9" s="10"/>
      <c r="BT9" s="10"/>
      <c r="BU9" s="10"/>
      <c r="BV9" s="10"/>
      <c r="BW9" s="10"/>
      <c r="BX9" s="10"/>
      <c r="BY9" s="10"/>
    </row>
    <row r="10" spans="1:78" ht="18.399999999999999" customHeight="1" x14ac:dyDescent="0.2">
      <c r="A10" s="2"/>
      <c r="B10" s="111" t="str">
        <f>
データ!T6</f>
        <v>
-</v>
      </c>
      <c r="C10" s="112"/>
      <c r="D10" s="112"/>
      <c r="E10" s="112"/>
      <c r="F10" s="112"/>
      <c r="G10" s="112"/>
      <c r="H10" s="112"/>
      <c r="I10" s="113"/>
      <c r="J10" s="114">
        <f>
データ!U6</f>
        <v>
54.5</v>
      </c>
      <c r="K10" s="114"/>
      <c r="L10" s="114"/>
      <c r="M10" s="114"/>
      <c r="N10" s="114"/>
      <c r="O10" s="114"/>
      <c r="P10" s="114"/>
      <c r="Q10" s="114"/>
      <c r="R10" s="115">
        <f>
データ!V6</f>
        <v>
154</v>
      </c>
      <c r="S10" s="115"/>
      <c r="T10" s="115"/>
      <c r="U10" s="115"/>
      <c r="V10" s="115"/>
      <c r="W10" s="115"/>
      <c r="X10" s="115"/>
      <c r="Y10" s="115"/>
      <c r="Z10" s="115">
        <f>
データ!W6</f>
        <v>
10</v>
      </c>
      <c r="AA10" s="115"/>
      <c r="AB10" s="115"/>
      <c r="AC10" s="115"/>
      <c r="AD10" s="115"/>
      <c r="AE10" s="115"/>
      <c r="AF10" s="115"/>
      <c r="AG10" s="115"/>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5">
      <c r="A11" s="2"/>
      <c r="B11" s="116" t="s">
        <v>
11</v>
      </c>
      <c r="C11" s="117"/>
      <c r="D11" s="117"/>
      <c r="E11" s="117"/>
      <c r="F11" s="117"/>
      <c r="G11" s="117"/>
      <c r="H11" s="117"/>
      <c r="I11" s="118"/>
      <c r="J11" s="119" t="s">
        <v>
12</v>
      </c>
      <c r="K11" s="119"/>
      <c r="L11" s="119"/>
      <c r="M11" s="119"/>
      <c r="N11" s="119"/>
      <c r="O11" s="119"/>
      <c r="P11" s="119"/>
      <c r="Q11" s="116"/>
      <c r="R11" s="116" t="s">
        <v>
13</v>
      </c>
      <c r="S11" s="117"/>
      <c r="T11" s="117"/>
      <c r="U11" s="117"/>
      <c r="V11" s="117"/>
      <c r="W11" s="117"/>
      <c r="X11" s="117"/>
      <c r="Y11" s="118"/>
      <c r="Z11" s="119" t="s">
        <v>
14</v>
      </c>
      <c r="AA11" s="119"/>
      <c r="AB11" s="119"/>
      <c r="AC11" s="119"/>
      <c r="AD11" s="119"/>
      <c r="AE11" s="119"/>
      <c r="AF11" s="119"/>
      <c r="AG11" s="119"/>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5">
      <c r="A12" s="2"/>
      <c r="B12" s="106">
        <f>
データ!X6</f>
        <v>
9</v>
      </c>
      <c r="C12" s="107"/>
      <c r="D12" s="107"/>
      <c r="E12" s="107"/>
      <c r="F12" s="107"/>
      <c r="G12" s="107"/>
      <c r="H12" s="107"/>
      <c r="I12" s="108"/>
      <c r="J12" s="109" t="str">
        <f>
データ!Y6</f>
        <v>
-</v>
      </c>
      <c r="K12" s="109"/>
      <c r="L12" s="109"/>
      <c r="M12" s="109"/>
      <c r="N12" s="109"/>
      <c r="O12" s="109"/>
      <c r="P12" s="109"/>
      <c r="Q12" s="109"/>
      <c r="R12" s="110" t="str">
        <f>
データ!Z6</f>
        <v>
無</v>
      </c>
      <c r="S12" s="110"/>
      <c r="T12" s="110"/>
      <c r="U12" s="110"/>
      <c r="V12" s="110"/>
      <c r="W12" s="110"/>
      <c r="X12" s="110"/>
      <c r="Y12" s="110"/>
      <c r="Z12" s="110" t="str">
        <f>
データ!AA6</f>
        <v>
無</v>
      </c>
      <c r="AA12" s="110"/>
      <c r="AB12" s="110"/>
      <c r="AC12" s="110"/>
      <c r="AD12" s="110"/>
      <c r="AE12" s="110"/>
      <c r="AF12" s="110"/>
      <c r="AG12" s="110"/>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5">
      <c r="A13" s="2"/>
      <c r="B13" s="15" t="s">
        <v>
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
16</v>
      </c>
      <c r="BM13" s="14"/>
      <c r="BN13" s="14"/>
      <c r="BO13" s="14"/>
      <c r="BP13" s="14"/>
      <c r="BQ13" s="14"/>
      <c r="BR13" s="14"/>
      <c r="BS13" s="14"/>
      <c r="BT13" s="14"/>
      <c r="BU13" s="14"/>
      <c r="BV13" s="14"/>
      <c r="BW13" s="14"/>
      <c r="BX13" s="14"/>
      <c r="BY13" s="14"/>
      <c r="BZ13" s="14"/>
    </row>
    <row r="14" spans="1:78" ht="9.6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2">
      <c r="A15" s="2"/>
      <c r="B15" s="90" t="s">
        <v>
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
18</v>
      </c>
      <c r="BM15" s="93"/>
      <c r="BN15" s="93"/>
      <c r="BO15" s="93"/>
      <c r="BP15" s="93"/>
      <c r="BQ15" s="93"/>
      <c r="BR15" s="93"/>
      <c r="BS15" s="93"/>
      <c r="BT15" s="93"/>
      <c r="BU15" s="93"/>
      <c r="BV15" s="93"/>
      <c r="BW15" s="93"/>
      <c r="BX15" s="93"/>
      <c r="BY15" s="93"/>
      <c r="BZ15" s="94"/>
    </row>
    <row r="16" spans="1:78" ht="13.5" customHeight="1" thickBot="1" x14ac:dyDescent="0.25">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2">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98" t="s">
        <v>
118</v>
      </c>
      <c r="BM17" s="99"/>
      <c r="BN17" s="99"/>
      <c r="BO17" s="99"/>
      <c r="BP17" s="99"/>
      <c r="BQ17" s="99"/>
      <c r="BR17" s="99"/>
      <c r="BS17" s="99"/>
      <c r="BT17" s="99"/>
      <c r="BU17" s="99"/>
      <c r="BV17" s="99"/>
      <c r="BW17" s="99"/>
      <c r="BX17" s="99"/>
      <c r="BY17" s="99"/>
      <c r="BZ17" s="100"/>
    </row>
    <row r="18" spans="1:78" ht="13.5" customHeight="1" x14ac:dyDescent="0.2">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98"/>
      <c r="BM18" s="99"/>
      <c r="BN18" s="99"/>
      <c r="BO18" s="99"/>
      <c r="BP18" s="99"/>
      <c r="BQ18" s="99"/>
      <c r="BR18" s="99"/>
      <c r="BS18" s="99"/>
      <c r="BT18" s="99"/>
      <c r="BU18" s="99"/>
      <c r="BV18" s="99"/>
      <c r="BW18" s="99"/>
      <c r="BX18" s="99"/>
      <c r="BY18" s="99"/>
      <c r="BZ18" s="100"/>
    </row>
    <row r="19" spans="1:78" ht="13.5" customHeight="1" x14ac:dyDescent="0.2">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98"/>
      <c r="BM19" s="99"/>
      <c r="BN19" s="99"/>
      <c r="BO19" s="99"/>
      <c r="BP19" s="99"/>
      <c r="BQ19" s="99"/>
      <c r="BR19" s="99"/>
      <c r="BS19" s="99"/>
      <c r="BT19" s="99"/>
      <c r="BU19" s="99"/>
      <c r="BV19" s="99"/>
      <c r="BW19" s="99"/>
      <c r="BX19" s="99"/>
      <c r="BY19" s="99"/>
      <c r="BZ19" s="100"/>
    </row>
    <row r="20" spans="1:78" ht="13.5" customHeight="1" x14ac:dyDescent="0.2">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98"/>
      <c r="BM20" s="99"/>
      <c r="BN20" s="99"/>
      <c r="BO20" s="99"/>
      <c r="BP20" s="99"/>
      <c r="BQ20" s="99"/>
      <c r="BR20" s="99"/>
      <c r="BS20" s="99"/>
      <c r="BT20" s="99"/>
      <c r="BU20" s="99"/>
      <c r="BV20" s="99"/>
      <c r="BW20" s="99"/>
      <c r="BX20" s="99"/>
      <c r="BY20" s="99"/>
      <c r="BZ20" s="100"/>
    </row>
    <row r="21" spans="1:78" ht="13.5" customHeight="1" x14ac:dyDescent="0.2">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98"/>
      <c r="BM21" s="99"/>
      <c r="BN21" s="99"/>
      <c r="BO21" s="99"/>
      <c r="BP21" s="99"/>
      <c r="BQ21" s="99"/>
      <c r="BR21" s="99"/>
      <c r="BS21" s="99"/>
      <c r="BT21" s="99"/>
      <c r="BU21" s="99"/>
      <c r="BV21" s="99"/>
      <c r="BW21" s="99"/>
      <c r="BX21" s="99"/>
      <c r="BY21" s="99"/>
      <c r="BZ21" s="100"/>
    </row>
    <row r="22" spans="1:78" ht="13.5" customHeight="1" x14ac:dyDescent="0.2">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98"/>
      <c r="BM22" s="99"/>
      <c r="BN22" s="99"/>
      <c r="BO22" s="99"/>
      <c r="BP22" s="99"/>
      <c r="BQ22" s="99"/>
      <c r="BR22" s="99"/>
      <c r="BS22" s="99"/>
      <c r="BT22" s="99"/>
      <c r="BU22" s="99"/>
      <c r="BV22" s="99"/>
      <c r="BW22" s="99"/>
      <c r="BX22" s="99"/>
      <c r="BY22" s="99"/>
      <c r="BZ22" s="100"/>
    </row>
    <row r="23" spans="1:78" ht="13.5" customHeight="1" x14ac:dyDescent="0.2">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98"/>
      <c r="BM23" s="99"/>
      <c r="BN23" s="99"/>
      <c r="BO23" s="99"/>
      <c r="BP23" s="99"/>
      <c r="BQ23" s="99"/>
      <c r="BR23" s="99"/>
      <c r="BS23" s="99"/>
      <c r="BT23" s="99"/>
      <c r="BU23" s="99"/>
      <c r="BV23" s="99"/>
      <c r="BW23" s="99"/>
      <c r="BX23" s="99"/>
      <c r="BY23" s="99"/>
      <c r="BZ23" s="100"/>
    </row>
    <row r="24" spans="1:78" ht="13.5" customHeight="1" x14ac:dyDescent="0.2">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98"/>
      <c r="BM24" s="99"/>
      <c r="BN24" s="99"/>
      <c r="BO24" s="99"/>
      <c r="BP24" s="99"/>
      <c r="BQ24" s="99"/>
      <c r="BR24" s="99"/>
      <c r="BS24" s="99"/>
      <c r="BT24" s="99"/>
      <c r="BU24" s="99"/>
      <c r="BV24" s="99"/>
      <c r="BW24" s="99"/>
      <c r="BX24" s="99"/>
      <c r="BY24" s="99"/>
      <c r="BZ24" s="100"/>
    </row>
    <row r="25" spans="1:78" ht="13.5" customHeight="1" x14ac:dyDescent="0.2">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98"/>
      <c r="BM25" s="99"/>
      <c r="BN25" s="99"/>
      <c r="BO25" s="99"/>
      <c r="BP25" s="99"/>
      <c r="BQ25" s="99"/>
      <c r="BR25" s="99"/>
      <c r="BS25" s="99"/>
      <c r="BT25" s="99"/>
      <c r="BU25" s="99"/>
      <c r="BV25" s="99"/>
      <c r="BW25" s="99"/>
      <c r="BX25" s="99"/>
      <c r="BY25" s="99"/>
      <c r="BZ25" s="100"/>
    </row>
    <row r="26" spans="1:78" ht="13.5" customHeight="1" x14ac:dyDescent="0.2">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98"/>
      <c r="BM26" s="99"/>
      <c r="BN26" s="99"/>
      <c r="BO26" s="99"/>
      <c r="BP26" s="99"/>
      <c r="BQ26" s="99"/>
      <c r="BR26" s="99"/>
      <c r="BS26" s="99"/>
      <c r="BT26" s="99"/>
      <c r="BU26" s="99"/>
      <c r="BV26" s="99"/>
      <c r="BW26" s="99"/>
      <c r="BX26" s="99"/>
      <c r="BY26" s="99"/>
      <c r="BZ26" s="100"/>
    </row>
    <row r="27" spans="1:78" ht="13.5" customHeight="1" x14ac:dyDescent="0.2">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98"/>
      <c r="BM27" s="99"/>
      <c r="BN27" s="99"/>
      <c r="BO27" s="99"/>
      <c r="BP27" s="99"/>
      <c r="BQ27" s="99"/>
      <c r="BR27" s="99"/>
      <c r="BS27" s="99"/>
      <c r="BT27" s="99"/>
      <c r="BU27" s="99"/>
      <c r="BV27" s="99"/>
      <c r="BW27" s="99"/>
      <c r="BX27" s="99"/>
      <c r="BY27" s="99"/>
      <c r="BZ27" s="100"/>
    </row>
    <row r="28" spans="1:78" ht="13.5" customHeight="1" x14ac:dyDescent="0.2">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98"/>
      <c r="BM28" s="99"/>
      <c r="BN28" s="99"/>
      <c r="BO28" s="99"/>
      <c r="BP28" s="99"/>
      <c r="BQ28" s="99"/>
      <c r="BR28" s="99"/>
      <c r="BS28" s="99"/>
      <c r="BT28" s="99"/>
      <c r="BU28" s="99"/>
      <c r="BV28" s="99"/>
      <c r="BW28" s="99"/>
      <c r="BX28" s="99"/>
      <c r="BY28" s="99"/>
      <c r="BZ28" s="100"/>
    </row>
    <row r="29" spans="1:78" ht="13.5" customHeight="1" x14ac:dyDescent="0.2">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98"/>
      <c r="BM29" s="99"/>
      <c r="BN29" s="99"/>
      <c r="BO29" s="99"/>
      <c r="BP29" s="99"/>
      <c r="BQ29" s="99"/>
      <c r="BR29" s="99"/>
      <c r="BS29" s="99"/>
      <c r="BT29" s="99"/>
      <c r="BU29" s="99"/>
      <c r="BV29" s="99"/>
      <c r="BW29" s="99"/>
      <c r="BX29" s="99"/>
      <c r="BY29" s="99"/>
      <c r="BZ29" s="100"/>
    </row>
    <row r="30" spans="1:78" ht="13.5" customHeight="1" x14ac:dyDescent="0.2">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98"/>
      <c r="BM30" s="99"/>
      <c r="BN30" s="99"/>
      <c r="BO30" s="99"/>
      <c r="BP30" s="99"/>
      <c r="BQ30" s="99"/>
      <c r="BR30" s="99"/>
      <c r="BS30" s="99"/>
      <c r="BT30" s="99"/>
      <c r="BU30" s="99"/>
      <c r="BV30" s="99"/>
      <c r="BW30" s="99"/>
      <c r="BX30" s="99"/>
      <c r="BY30" s="99"/>
      <c r="BZ30" s="100"/>
    </row>
    <row r="31" spans="1:78" ht="13.5" customHeight="1" x14ac:dyDescent="0.2">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98"/>
      <c r="BM31" s="99"/>
      <c r="BN31" s="99"/>
      <c r="BO31" s="99"/>
      <c r="BP31" s="99"/>
      <c r="BQ31" s="99"/>
      <c r="BR31" s="99"/>
      <c r="BS31" s="99"/>
      <c r="BT31" s="99"/>
      <c r="BU31" s="99"/>
      <c r="BV31" s="99"/>
      <c r="BW31" s="99"/>
      <c r="BX31" s="99"/>
      <c r="BY31" s="99"/>
      <c r="BZ31" s="100"/>
    </row>
    <row r="32" spans="1:78" ht="13.5" customHeight="1" x14ac:dyDescent="0.2">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98"/>
      <c r="BM32" s="99"/>
      <c r="BN32" s="99"/>
      <c r="BO32" s="99"/>
      <c r="BP32" s="99"/>
      <c r="BQ32" s="99"/>
      <c r="BR32" s="99"/>
      <c r="BS32" s="99"/>
      <c r="BT32" s="99"/>
      <c r="BU32" s="99"/>
      <c r="BV32" s="99"/>
      <c r="BW32" s="99"/>
      <c r="BX32" s="99"/>
      <c r="BY32" s="99"/>
      <c r="BZ32" s="100"/>
    </row>
    <row r="33" spans="1:78" ht="13.5" customHeight="1" x14ac:dyDescent="0.2">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98"/>
      <c r="BM33" s="99"/>
      <c r="BN33" s="99"/>
      <c r="BO33" s="99"/>
      <c r="BP33" s="99"/>
      <c r="BQ33" s="99"/>
      <c r="BR33" s="99"/>
      <c r="BS33" s="99"/>
      <c r="BT33" s="99"/>
      <c r="BU33" s="99"/>
      <c r="BV33" s="99"/>
      <c r="BW33" s="99"/>
      <c r="BX33" s="99"/>
      <c r="BY33" s="99"/>
      <c r="BZ33" s="100"/>
    </row>
    <row r="34" spans="1:78" ht="13.5" customHeight="1" x14ac:dyDescent="0.2">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98"/>
      <c r="BM34" s="99"/>
      <c r="BN34" s="99"/>
      <c r="BO34" s="99"/>
      <c r="BP34" s="99"/>
      <c r="BQ34" s="99"/>
      <c r="BR34" s="99"/>
      <c r="BS34" s="99"/>
      <c r="BT34" s="99"/>
      <c r="BU34" s="99"/>
      <c r="BV34" s="99"/>
      <c r="BW34" s="99"/>
      <c r="BX34" s="99"/>
      <c r="BY34" s="99"/>
      <c r="BZ34" s="100"/>
    </row>
    <row r="35" spans="1:78" ht="13.5" customHeight="1" x14ac:dyDescent="0.2">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98"/>
      <c r="BM35" s="99"/>
      <c r="BN35" s="99"/>
      <c r="BO35" s="99"/>
      <c r="BP35" s="99"/>
      <c r="BQ35" s="99"/>
      <c r="BR35" s="99"/>
      <c r="BS35" s="99"/>
      <c r="BT35" s="99"/>
      <c r="BU35" s="99"/>
      <c r="BV35" s="99"/>
      <c r="BW35" s="99"/>
      <c r="BX35" s="99"/>
      <c r="BY35" s="99"/>
      <c r="BZ35" s="100"/>
    </row>
    <row r="36" spans="1:78" ht="13.5" customHeight="1" x14ac:dyDescent="0.2">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98"/>
      <c r="BM36" s="99"/>
      <c r="BN36" s="99"/>
      <c r="BO36" s="99"/>
      <c r="BP36" s="99"/>
      <c r="BQ36" s="99"/>
      <c r="BR36" s="99"/>
      <c r="BS36" s="99"/>
      <c r="BT36" s="99"/>
      <c r="BU36" s="99"/>
      <c r="BV36" s="99"/>
      <c r="BW36" s="99"/>
      <c r="BX36" s="99"/>
      <c r="BY36" s="99"/>
      <c r="BZ36" s="100"/>
    </row>
    <row r="37" spans="1:78" ht="13.5" customHeight="1" x14ac:dyDescent="0.2">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98"/>
      <c r="BM37" s="99"/>
      <c r="BN37" s="99"/>
      <c r="BO37" s="99"/>
      <c r="BP37" s="99"/>
      <c r="BQ37" s="99"/>
      <c r="BR37" s="99"/>
      <c r="BS37" s="99"/>
      <c r="BT37" s="99"/>
      <c r="BU37" s="99"/>
      <c r="BV37" s="99"/>
      <c r="BW37" s="99"/>
      <c r="BX37" s="99"/>
      <c r="BY37" s="99"/>
      <c r="BZ37" s="100"/>
    </row>
    <row r="38" spans="1:78" ht="13.5" customHeight="1" x14ac:dyDescent="0.2">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98"/>
      <c r="BM38" s="99"/>
      <c r="BN38" s="99"/>
      <c r="BO38" s="99"/>
      <c r="BP38" s="99"/>
      <c r="BQ38" s="99"/>
      <c r="BR38" s="99"/>
      <c r="BS38" s="99"/>
      <c r="BT38" s="99"/>
      <c r="BU38" s="99"/>
      <c r="BV38" s="99"/>
      <c r="BW38" s="99"/>
      <c r="BX38" s="99"/>
      <c r="BY38" s="99"/>
      <c r="BZ38" s="100"/>
    </row>
    <row r="39" spans="1:78" ht="13.5" customHeight="1" x14ac:dyDescent="0.2">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98"/>
      <c r="BM39" s="99"/>
      <c r="BN39" s="99"/>
      <c r="BO39" s="99"/>
      <c r="BP39" s="99"/>
      <c r="BQ39" s="99"/>
      <c r="BR39" s="99"/>
      <c r="BS39" s="99"/>
      <c r="BT39" s="99"/>
      <c r="BU39" s="99"/>
      <c r="BV39" s="99"/>
      <c r="BW39" s="99"/>
      <c r="BX39" s="99"/>
      <c r="BY39" s="99"/>
      <c r="BZ39" s="100"/>
    </row>
    <row r="40" spans="1:78" ht="13.5" customHeight="1" x14ac:dyDescent="0.2">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98"/>
      <c r="BM40" s="99"/>
      <c r="BN40" s="99"/>
      <c r="BO40" s="99"/>
      <c r="BP40" s="99"/>
      <c r="BQ40" s="99"/>
      <c r="BR40" s="99"/>
      <c r="BS40" s="99"/>
      <c r="BT40" s="99"/>
      <c r="BU40" s="99"/>
      <c r="BV40" s="99"/>
      <c r="BW40" s="99"/>
      <c r="BX40" s="99"/>
      <c r="BY40" s="99"/>
      <c r="BZ40" s="100"/>
    </row>
    <row r="41" spans="1:78" ht="13.5" customHeight="1" x14ac:dyDescent="0.2">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98"/>
      <c r="BM41" s="99"/>
      <c r="BN41" s="99"/>
      <c r="BO41" s="99"/>
      <c r="BP41" s="99"/>
      <c r="BQ41" s="99"/>
      <c r="BR41" s="99"/>
      <c r="BS41" s="99"/>
      <c r="BT41" s="99"/>
      <c r="BU41" s="99"/>
      <c r="BV41" s="99"/>
      <c r="BW41" s="99"/>
      <c r="BX41" s="99"/>
      <c r="BY41" s="99"/>
      <c r="BZ41" s="100"/>
    </row>
    <row r="42" spans="1:78" ht="13.5" customHeight="1" x14ac:dyDescent="0.2">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98"/>
      <c r="BM42" s="99"/>
      <c r="BN42" s="99"/>
      <c r="BO42" s="99"/>
      <c r="BP42" s="99"/>
      <c r="BQ42" s="99"/>
      <c r="BR42" s="99"/>
      <c r="BS42" s="99"/>
      <c r="BT42" s="99"/>
      <c r="BU42" s="99"/>
      <c r="BV42" s="99"/>
      <c r="BW42" s="99"/>
      <c r="BX42" s="99"/>
      <c r="BY42" s="99"/>
      <c r="BZ42" s="100"/>
    </row>
    <row r="43" spans="1:78" ht="13.5" customHeight="1" x14ac:dyDescent="0.2">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98"/>
      <c r="BM43" s="99"/>
      <c r="BN43" s="99"/>
      <c r="BO43" s="99"/>
      <c r="BP43" s="99"/>
      <c r="BQ43" s="99"/>
      <c r="BR43" s="99"/>
      <c r="BS43" s="99"/>
      <c r="BT43" s="99"/>
      <c r="BU43" s="99"/>
      <c r="BV43" s="99"/>
      <c r="BW43" s="99"/>
      <c r="BX43" s="99"/>
      <c r="BY43" s="99"/>
      <c r="BZ43" s="100"/>
    </row>
    <row r="44" spans="1:78" ht="13.5" customHeight="1" x14ac:dyDescent="0.2">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98"/>
      <c r="BM44" s="99"/>
      <c r="BN44" s="99"/>
      <c r="BO44" s="99"/>
      <c r="BP44" s="99"/>
      <c r="BQ44" s="99"/>
      <c r="BR44" s="99"/>
      <c r="BS44" s="99"/>
      <c r="BT44" s="99"/>
      <c r="BU44" s="99"/>
      <c r="BV44" s="99"/>
      <c r="BW44" s="99"/>
      <c r="BX44" s="99"/>
      <c r="BY44" s="99"/>
      <c r="BZ44" s="100"/>
    </row>
    <row r="45" spans="1:78" ht="13.5" customHeight="1" x14ac:dyDescent="0.2">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98"/>
      <c r="BM45" s="99"/>
      <c r="BN45" s="99"/>
      <c r="BO45" s="99"/>
      <c r="BP45" s="99"/>
      <c r="BQ45" s="99"/>
      <c r="BR45" s="99"/>
      <c r="BS45" s="99"/>
      <c r="BT45" s="99"/>
      <c r="BU45" s="99"/>
      <c r="BV45" s="99"/>
      <c r="BW45" s="99"/>
      <c r="BX45" s="99"/>
      <c r="BY45" s="99"/>
      <c r="BZ45" s="100"/>
    </row>
    <row r="46" spans="1:78" ht="13.5" customHeight="1" x14ac:dyDescent="0.2">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98"/>
      <c r="BM46" s="99"/>
      <c r="BN46" s="99"/>
      <c r="BO46" s="99"/>
      <c r="BP46" s="99"/>
      <c r="BQ46" s="99"/>
      <c r="BR46" s="99"/>
      <c r="BS46" s="99"/>
      <c r="BT46" s="99"/>
      <c r="BU46" s="99"/>
      <c r="BV46" s="99"/>
      <c r="BW46" s="99"/>
      <c r="BX46" s="99"/>
      <c r="BY46" s="99"/>
      <c r="BZ46" s="100"/>
    </row>
    <row r="47" spans="1:78" ht="13.5" customHeight="1" x14ac:dyDescent="0.2">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98"/>
      <c r="BM47" s="99"/>
      <c r="BN47" s="99"/>
      <c r="BO47" s="99"/>
      <c r="BP47" s="99"/>
      <c r="BQ47" s="99"/>
      <c r="BR47" s="99"/>
      <c r="BS47" s="99"/>
      <c r="BT47" s="99"/>
      <c r="BU47" s="99"/>
      <c r="BV47" s="99"/>
      <c r="BW47" s="99"/>
      <c r="BX47" s="99"/>
      <c r="BY47" s="99"/>
      <c r="BZ47" s="100"/>
    </row>
    <row r="48" spans="1:78" ht="13.5" customHeight="1" x14ac:dyDescent="0.2">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98"/>
      <c r="BM48" s="99"/>
      <c r="BN48" s="99"/>
      <c r="BO48" s="99"/>
      <c r="BP48" s="99"/>
      <c r="BQ48" s="99"/>
      <c r="BR48" s="99"/>
      <c r="BS48" s="99"/>
      <c r="BT48" s="99"/>
      <c r="BU48" s="99"/>
      <c r="BV48" s="99"/>
      <c r="BW48" s="99"/>
      <c r="BX48" s="99"/>
      <c r="BY48" s="99"/>
      <c r="BZ48" s="100"/>
    </row>
    <row r="49" spans="1:78" ht="13.5" customHeight="1" x14ac:dyDescent="0.2">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98"/>
      <c r="BM49" s="99"/>
      <c r="BN49" s="99"/>
      <c r="BO49" s="99"/>
      <c r="BP49" s="99"/>
      <c r="BQ49" s="99"/>
      <c r="BR49" s="99"/>
      <c r="BS49" s="99"/>
      <c r="BT49" s="99"/>
      <c r="BU49" s="99"/>
      <c r="BV49" s="99"/>
      <c r="BW49" s="99"/>
      <c r="BX49" s="99"/>
      <c r="BY49" s="99"/>
      <c r="BZ49" s="100"/>
    </row>
    <row r="50" spans="1:78" ht="13.5" customHeight="1" x14ac:dyDescent="0.2">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98"/>
      <c r="BM50" s="99"/>
      <c r="BN50" s="99"/>
      <c r="BO50" s="99"/>
      <c r="BP50" s="99"/>
      <c r="BQ50" s="99"/>
      <c r="BR50" s="99"/>
      <c r="BS50" s="99"/>
      <c r="BT50" s="99"/>
      <c r="BU50" s="99"/>
      <c r="BV50" s="99"/>
      <c r="BW50" s="99"/>
      <c r="BX50" s="99"/>
      <c r="BY50" s="99"/>
      <c r="BZ50" s="100"/>
    </row>
    <row r="51" spans="1:78" ht="13.5" customHeight="1" x14ac:dyDescent="0.2">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98"/>
      <c r="BM51" s="99"/>
      <c r="BN51" s="99"/>
      <c r="BO51" s="99"/>
      <c r="BP51" s="99"/>
      <c r="BQ51" s="99"/>
      <c r="BR51" s="99"/>
      <c r="BS51" s="99"/>
      <c r="BT51" s="99"/>
      <c r="BU51" s="99"/>
      <c r="BV51" s="99"/>
      <c r="BW51" s="99"/>
      <c r="BX51" s="99"/>
      <c r="BY51" s="99"/>
      <c r="BZ51" s="100"/>
    </row>
    <row r="52" spans="1:78" ht="13.5" customHeight="1" x14ac:dyDescent="0.2">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01"/>
      <c r="BM52" s="102"/>
      <c r="BN52" s="102"/>
      <c r="BO52" s="102"/>
      <c r="BP52" s="102"/>
      <c r="BQ52" s="102"/>
      <c r="BR52" s="102"/>
      <c r="BS52" s="102"/>
      <c r="BT52" s="102"/>
      <c r="BU52" s="102"/>
      <c r="BV52" s="102"/>
      <c r="BW52" s="102"/>
      <c r="BX52" s="102"/>
      <c r="BY52" s="102"/>
      <c r="BZ52" s="103"/>
    </row>
    <row r="53" spans="1:78" ht="13.5" customHeight="1" x14ac:dyDescent="0.2">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
19</v>
      </c>
      <c r="BM53" s="93"/>
      <c r="BN53" s="93"/>
      <c r="BO53" s="93"/>
      <c r="BP53" s="93"/>
      <c r="BQ53" s="93"/>
      <c r="BR53" s="93"/>
      <c r="BS53" s="93"/>
      <c r="BT53" s="93"/>
      <c r="BU53" s="93"/>
      <c r="BV53" s="93"/>
      <c r="BW53" s="93"/>
      <c r="BX53" s="93"/>
      <c r="BY53" s="93"/>
      <c r="BZ53" s="94"/>
    </row>
    <row r="54" spans="1:78" ht="13.5" customHeight="1" x14ac:dyDescent="0.2">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2">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
119</v>
      </c>
      <c r="BM55" s="85"/>
      <c r="BN55" s="85"/>
      <c r="BO55" s="85"/>
      <c r="BP55" s="85"/>
      <c r="BQ55" s="85"/>
      <c r="BR55" s="85"/>
      <c r="BS55" s="85"/>
      <c r="BT55" s="85"/>
      <c r="BU55" s="85"/>
      <c r="BV55" s="85"/>
      <c r="BW55" s="85"/>
      <c r="BX55" s="85"/>
      <c r="BY55" s="85"/>
      <c r="BZ55" s="86"/>
    </row>
    <row r="56" spans="1:78" ht="13.5" customHeight="1" x14ac:dyDescent="0.2">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2">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2">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2">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2">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2">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2">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2">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2">
      <c r="A64" s="2"/>
      <c r="B64" s="26"/>
      <c r="C64" s="104"/>
      <c r="D64" s="104"/>
      <c r="E64" s="104"/>
      <c r="F64" s="104"/>
      <c r="G64" s="104"/>
      <c r="H64" s="104"/>
      <c r="I64" s="104"/>
      <c r="J64" s="104"/>
      <c r="K64" s="104"/>
      <c r="L64" s="104"/>
      <c r="M64" s="104"/>
      <c r="N64" s="104"/>
      <c r="O64" s="104"/>
      <c r="P64" s="104"/>
      <c r="Q64" s="29"/>
      <c r="R64" s="104"/>
      <c r="S64" s="104"/>
      <c r="T64" s="104"/>
      <c r="U64" s="104"/>
      <c r="V64" s="104"/>
      <c r="W64" s="104"/>
      <c r="X64" s="104"/>
      <c r="Y64" s="104"/>
      <c r="Z64" s="104"/>
      <c r="AA64" s="104"/>
      <c r="AB64" s="104"/>
      <c r="AC64" s="104"/>
      <c r="AD64" s="104"/>
      <c r="AE64" s="104"/>
      <c r="AF64" s="29"/>
      <c r="AG64" s="104"/>
      <c r="AH64" s="104"/>
      <c r="AI64" s="104"/>
      <c r="AJ64" s="104"/>
      <c r="AK64" s="104"/>
      <c r="AL64" s="104"/>
      <c r="AM64" s="104"/>
      <c r="AN64" s="104"/>
      <c r="AO64" s="104"/>
      <c r="AP64" s="104"/>
      <c r="AQ64" s="104"/>
      <c r="AR64" s="104"/>
      <c r="AS64" s="104"/>
      <c r="AT64" s="104"/>
      <c r="AU64" s="29"/>
      <c r="AV64" s="104"/>
      <c r="AW64" s="104"/>
      <c r="AX64" s="104"/>
      <c r="AY64" s="104"/>
      <c r="AZ64" s="104"/>
      <c r="BA64" s="104"/>
      <c r="BB64" s="104"/>
      <c r="BC64" s="104"/>
      <c r="BD64" s="104"/>
      <c r="BE64" s="104"/>
      <c r="BF64" s="104"/>
      <c r="BG64" s="104"/>
      <c r="BH64" s="104"/>
      <c r="BI64" s="104"/>
      <c r="BJ64" s="28"/>
      <c r="BK64" s="2"/>
      <c r="BL64" s="84"/>
      <c r="BM64" s="85"/>
      <c r="BN64" s="85"/>
      <c r="BO64" s="85"/>
      <c r="BP64" s="85"/>
      <c r="BQ64" s="85"/>
      <c r="BR64" s="85"/>
      <c r="BS64" s="85"/>
      <c r="BT64" s="85"/>
      <c r="BU64" s="85"/>
      <c r="BV64" s="85"/>
      <c r="BW64" s="85"/>
      <c r="BX64" s="85"/>
      <c r="BY64" s="85"/>
      <c r="BZ64" s="86"/>
    </row>
    <row r="65" spans="1:78" ht="13.5" customHeight="1" thickBot="1" x14ac:dyDescent="0.25">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2">
      <c r="A66" s="2"/>
      <c r="B66" s="105" t="s">
        <v>
20</v>
      </c>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2"/>
      <c r="BL66" s="84"/>
      <c r="BM66" s="85"/>
      <c r="BN66" s="85"/>
      <c r="BO66" s="85"/>
      <c r="BP66" s="85"/>
      <c r="BQ66" s="85"/>
      <c r="BR66" s="85"/>
      <c r="BS66" s="85"/>
      <c r="BT66" s="85"/>
      <c r="BU66" s="85"/>
      <c r="BV66" s="85"/>
      <c r="BW66" s="85"/>
      <c r="BX66" s="85"/>
      <c r="BY66" s="85"/>
      <c r="BZ66" s="86"/>
    </row>
    <row r="67" spans="1:78" ht="13.5" customHeight="1" thickBot="1" x14ac:dyDescent="0.25">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2">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2">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2">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2">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2">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2">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
21</v>
      </c>
      <c r="BM73" s="93"/>
      <c r="BN73" s="93"/>
      <c r="BO73" s="93"/>
      <c r="BP73" s="93"/>
      <c r="BQ73" s="93"/>
      <c r="BR73" s="93"/>
      <c r="BS73" s="93"/>
      <c r="BT73" s="93"/>
      <c r="BU73" s="93"/>
      <c r="BV73" s="93"/>
      <c r="BW73" s="93"/>
      <c r="BX73" s="93"/>
      <c r="BY73" s="93"/>
      <c r="BZ73" s="94"/>
    </row>
    <row r="74" spans="1:78" ht="13.5" customHeight="1" x14ac:dyDescent="0.2">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2">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
117</v>
      </c>
      <c r="BM75" s="85"/>
      <c r="BN75" s="85"/>
      <c r="BO75" s="85"/>
      <c r="BP75" s="85"/>
      <c r="BQ75" s="85"/>
      <c r="BR75" s="85"/>
      <c r="BS75" s="85"/>
      <c r="BT75" s="85"/>
      <c r="BU75" s="85"/>
      <c r="BV75" s="85"/>
      <c r="BW75" s="85"/>
      <c r="BX75" s="85"/>
      <c r="BY75" s="85"/>
      <c r="BZ75" s="86"/>
    </row>
    <row r="76" spans="1:78" ht="13.5" customHeight="1" x14ac:dyDescent="0.2">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2">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2">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2">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2">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2">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2">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2">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2">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2">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2">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2">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2">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5">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3.5" thickTop="1" x14ac:dyDescent="0.2">
      <c r="B90" s="40" t="s">
        <v>
22</v>
      </c>
    </row>
  </sheetData>
  <sheetProtection algorithmName="SHA-512" hashValue="mQPPSNT6GSgbZkbSJ3Vu2WFtfDntbTdRakiYcFxcv4ejUQN/czoeZzhtbqLoxEIZ3vwtMlYd8I9eWQI8961+AQ==" saltValue="kZPtvRIrc2a10cjF+iURQw=="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 x14ac:dyDescent="0.2"/>
  <cols>
    <col min="1" max="7" width="9" hidden="1" customWidth="1"/>
    <col min="9" max="13" width="11.81640625" customWidth="1"/>
    <col min="14" max="22" width="12.26953125" customWidth="1"/>
    <col min="23" max="24" width="17.26953125" bestFit="1" customWidth="1"/>
    <col min="25" max="25" width="12.7265625" customWidth="1"/>
    <col min="26" max="26" width="33.81640625" bestFit="1" customWidth="1"/>
    <col min="27" max="35" width="12.7265625" customWidth="1"/>
    <col min="36" max="36" width="7" customWidth="1"/>
    <col min="37" max="41" width="8.7265625" customWidth="1"/>
    <col min="42" max="46" width="12.26953125" customWidth="1"/>
    <col min="47" max="47" width="7" customWidth="1"/>
    <col min="48" max="52" width="8.7265625" customWidth="1"/>
    <col min="53" max="54" width="12.26953125" customWidth="1"/>
    <col min="55" max="55" width="10.7265625" customWidth="1"/>
    <col min="56" max="57" width="12.26953125" customWidth="1"/>
    <col min="58" max="58" width="7" customWidth="1"/>
    <col min="59" max="63" width="8.7265625" customWidth="1"/>
    <col min="64" max="65" width="12.26953125" customWidth="1"/>
    <col min="66" max="66" width="10.7265625" customWidth="1"/>
    <col min="67" max="68" width="12.26953125" customWidth="1"/>
    <col min="69" max="69" width="7" customWidth="1"/>
    <col min="70" max="74" width="8.7265625" customWidth="1"/>
    <col min="75" max="76" width="12.26953125" customWidth="1"/>
    <col min="77" max="77" width="10.7265625" customWidth="1"/>
    <col min="78" max="79" width="12.26953125" customWidth="1"/>
    <col min="80" max="80" width="8.7265625" customWidth="1"/>
    <col min="81" max="85" width="8.453125" customWidth="1"/>
    <col min="86" max="87" width="12.26953125" customWidth="1"/>
    <col min="88" max="88" width="10.7265625" customWidth="1"/>
    <col min="89" max="89" width="12.26953125" customWidth="1"/>
    <col min="90" max="90" width="9.453125" customWidth="1"/>
    <col min="91" max="97" width="12.26953125" customWidth="1"/>
    <col min="98" max="98" width="10.7265625" customWidth="1"/>
    <col min="99" max="99" width="12.26953125" customWidth="1"/>
    <col min="100" max="100" width="7" customWidth="1"/>
    <col min="101" max="105" width="8.7265625" customWidth="1"/>
    <col min="106" max="107" width="12.26953125" customWidth="1"/>
    <col min="108" max="108" width="22.54296875" bestFit="1" customWidth="1"/>
    <col min="109" max="109" width="10.7265625" customWidth="1"/>
    <col min="110" max="110" width="7" customWidth="1"/>
    <col min="111" max="115" width="8.7265625" customWidth="1"/>
    <col min="116" max="118" width="12.26953125" customWidth="1"/>
    <col min="119" max="119" width="10.7265625" customWidth="1"/>
    <col min="120" max="120" width="7" customWidth="1"/>
    <col min="121" max="125" width="8.7265625" customWidth="1"/>
    <col min="126" max="128" width="12.26953125" customWidth="1"/>
    <col min="129" max="129" width="10.7265625" customWidth="1"/>
    <col min="130" max="130" width="7" customWidth="1"/>
    <col min="131" max="135" width="8.7265625" customWidth="1"/>
    <col min="136" max="138" width="12.26953125" customWidth="1"/>
    <col min="139" max="139" width="10.7265625" customWidth="1"/>
    <col min="140" max="140" width="7" customWidth="1"/>
    <col min="141" max="145" width="8.7265625" customWidth="1"/>
    <col min="146" max="148" width="12.26953125" customWidth="1"/>
    <col min="149" max="149" width="10.7265625" customWidth="1"/>
    <col min="150" max="150" width="7" customWidth="1"/>
    <col min="151" max="155" width="8.7265625" customWidth="1"/>
    <col min="156" max="158" width="12.26953125" customWidth="1"/>
    <col min="159" max="159" width="22.54296875" bestFit="1" customWidth="1"/>
    <col min="160" max="160" width="7" customWidth="1"/>
    <col min="161" max="165" width="8.7265625" customWidth="1"/>
    <col min="166" max="169" width="12.26953125" customWidth="1"/>
  </cols>
  <sheetData>
    <row r="1" spans="8:171" x14ac:dyDescent="0.2">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2">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2">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2">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2">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2">
      <c r="H6" s="42" t="s">
        <v>87</v>
      </c>
      <c r="I6" s="55" t="str">
        <f>I7</f>
        <v>2020</v>
      </c>
      <c r="J6" s="55" t="str">
        <f t="shared" ref="J6:AK6" si="3">J7</f>
        <v>133817</v>
      </c>
      <c r="K6" s="55" t="str">
        <f t="shared" si="3"/>
        <v>46</v>
      </c>
      <c r="L6" s="55" t="str">
        <f t="shared" si="3"/>
        <v>03</v>
      </c>
      <c r="M6" s="56" t="str">
        <f>M7</f>
        <v>3</v>
      </c>
      <c r="N6" s="56" t="str">
        <f>N7</f>
        <v>000</v>
      </c>
      <c r="O6" s="55" t="str">
        <f t="shared" si="3"/>
        <v>東京都　三宅村</v>
      </c>
      <c r="P6" s="55" t="str">
        <f t="shared" si="3"/>
        <v>法適用</v>
      </c>
      <c r="Q6" s="55" t="str">
        <f t="shared" si="3"/>
        <v>交通事業</v>
      </c>
      <c r="R6" s="55" t="str">
        <f t="shared" si="3"/>
        <v>自動車運送事業</v>
      </c>
      <c r="S6" s="55" t="str">
        <f t="shared" si="3"/>
        <v>非設置</v>
      </c>
      <c r="T6" s="57" t="str">
        <f t="shared" si="3"/>
        <v>-</v>
      </c>
      <c r="U6" s="57">
        <f t="shared" si="3"/>
        <v>54.5</v>
      </c>
      <c r="V6" s="58">
        <f t="shared" si="3"/>
        <v>154</v>
      </c>
      <c r="W6" s="58">
        <f t="shared" si="3"/>
        <v>10</v>
      </c>
      <c r="X6" s="58">
        <f t="shared" si="3"/>
        <v>9</v>
      </c>
      <c r="Y6" s="57" t="str">
        <f>Y7</f>
        <v>-</v>
      </c>
      <c r="Z6" s="55" t="str">
        <f t="shared" si="3"/>
        <v>無</v>
      </c>
      <c r="AA6" s="55" t="str">
        <f t="shared" si="3"/>
        <v>無</v>
      </c>
      <c r="AB6" s="58">
        <f t="shared" si="3"/>
        <v>48</v>
      </c>
      <c r="AC6" s="58">
        <f t="shared" si="3"/>
        <v>48</v>
      </c>
      <c r="AD6" s="58">
        <f t="shared" si="3"/>
        <v>44</v>
      </c>
      <c r="AE6" s="58">
        <f t="shared" si="3"/>
        <v>43</v>
      </c>
      <c r="AF6" s="58">
        <f t="shared" si="3"/>
        <v>23</v>
      </c>
      <c r="AG6" s="58">
        <f t="shared" si="3"/>
        <v>30350</v>
      </c>
      <c r="AH6" s="58">
        <f t="shared" si="3"/>
        <v>31000</v>
      </c>
      <c r="AI6" s="58">
        <f t="shared" si="3"/>
        <v>29500</v>
      </c>
      <c r="AJ6" s="58">
        <f t="shared" si="3"/>
        <v>45678</v>
      </c>
      <c r="AK6" s="58">
        <f t="shared" si="3"/>
        <v>54680</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2">
      <c r="H7" s="42"/>
      <c r="I7" s="63" t="s">
        <v>88</v>
      </c>
      <c r="J7" s="63" t="s">
        <v>89</v>
      </c>
      <c r="K7" s="63" t="s">
        <v>90</v>
      </c>
      <c r="L7" s="63" t="s">
        <v>91</v>
      </c>
      <c r="M7" s="63" t="s">
        <v>92</v>
      </c>
      <c r="N7" s="63" t="s">
        <v>93</v>
      </c>
      <c r="O7" s="63" t="s">
        <v>94</v>
      </c>
      <c r="P7" s="63" t="s">
        <v>95</v>
      </c>
      <c r="Q7" s="63" t="s">
        <v>96</v>
      </c>
      <c r="R7" s="63" t="s">
        <v>97</v>
      </c>
      <c r="S7" s="63" t="s">
        <v>98</v>
      </c>
      <c r="T7" s="64" t="s">
        <v>99</v>
      </c>
      <c r="U7" s="64">
        <v>54.5</v>
      </c>
      <c r="V7" s="65">
        <v>154</v>
      </c>
      <c r="W7" s="65">
        <v>10</v>
      </c>
      <c r="X7" s="65">
        <v>9</v>
      </c>
      <c r="Y7" s="64" t="s">
        <v>99</v>
      </c>
      <c r="Z7" s="63" t="s">
        <v>100</v>
      </c>
      <c r="AA7" s="63" t="s">
        <v>100</v>
      </c>
      <c r="AB7" s="65">
        <v>48</v>
      </c>
      <c r="AC7" s="65">
        <v>48</v>
      </c>
      <c r="AD7" s="65">
        <v>44</v>
      </c>
      <c r="AE7" s="65">
        <v>43</v>
      </c>
      <c r="AF7" s="65">
        <v>23</v>
      </c>
      <c r="AG7" s="65">
        <v>30350</v>
      </c>
      <c r="AH7" s="65">
        <v>31000</v>
      </c>
      <c r="AI7" s="65">
        <v>29500</v>
      </c>
      <c r="AJ7" s="65">
        <v>45678</v>
      </c>
      <c r="AK7" s="65">
        <v>54680</v>
      </c>
      <c r="AL7" s="64">
        <v>103</v>
      </c>
      <c r="AM7" s="64">
        <v>100.1</v>
      </c>
      <c r="AN7" s="64">
        <v>101.1</v>
      </c>
      <c r="AO7" s="64">
        <v>93.1</v>
      </c>
      <c r="AP7" s="64">
        <v>104.4</v>
      </c>
      <c r="AQ7" s="64">
        <v>103.5</v>
      </c>
      <c r="AR7" s="64">
        <v>103.3</v>
      </c>
      <c r="AS7" s="64">
        <v>102.4</v>
      </c>
      <c r="AT7" s="64">
        <v>98.5</v>
      </c>
      <c r="AU7" s="64">
        <v>83.7</v>
      </c>
      <c r="AV7" s="64">
        <v>100</v>
      </c>
      <c r="AW7" s="64">
        <v>64.7</v>
      </c>
      <c r="AX7" s="64">
        <v>62.7</v>
      </c>
      <c r="AY7" s="64">
        <v>63.8</v>
      </c>
      <c r="AZ7" s="64">
        <v>48.9</v>
      </c>
      <c r="BA7" s="64">
        <v>45.8</v>
      </c>
      <c r="BB7" s="64">
        <v>94.2</v>
      </c>
      <c r="BC7" s="64">
        <v>94</v>
      </c>
      <c r="BD7" s="64">
        <v>93.2</v>
      </c>
      <c r="BE7" s="64">
        <v>89.9</v>
      </c>
      <c r="BF7" s="64">
        <v>71.400000000000006</v>
      </c>
      <c r="BG7" s="64">
        <v>100</v>
      </c>
      <c r="BH7" s="64">
        <v>1245.3</v>
      </c>
      <c r="BI7" s="64">
        <v>833.8</v>
      </c>
      <c r="BJ7" s="64">
        <v>883.1</v>
      </c>
      <c r="BK7" s="64">
        <v>824.8</v>
      </c>
      <c r="BL7" s="64">
        <v>604.29999999999995</v>
      </c>
      <c r="BM7" s="64">
        <v>100</v>
      </c>
      <c r="BN7" s="64">
        <v>156.69999999999999</v>
      </c>
      <c r="BO7" s="64">
        <v>155.30000000000001</v>
      </c>
      <c r="BP7" s="64">
        <v>154.19999999999999</v>
      </c>
      <c r="BQ7" s="64">
        <v>126.8</v>
      </c>
      <c r="BR7" s="64">
        <v>100</v>
      </c>
      <c r="BS7" s="64">
        <v>0</v>
      </c>
      <c r="BT7" s="64">
        <v>0</v>
      </c>
      <c r="BU7" s="64">
        <v>0</v>
      </c>
      <c r="BV7" s="64">
        <v>14.2</v>
      </c>
      <c r="BW7" s="64">
        <v>0</v>
      </c>
      <c r="BX7" s="64">
        <v>86.1</v>
      </c>
      <c r="BY7" s="64">
        <v>62.9</v>
      </c>
      <c r="BZ7" s="64">
        <v>34.799999999999997</v>
      </c>
      <c r="CA7" s="64">
        <v>35.1</v>
      </c>
      <c r="CB7" s="64">
        <v>58.4</v>
      </c>
      <c r="CC7" s="64">
        <v>0</v>
      </c>
      <c r="CD7" s="64">
        <v>632.29999999999995</v>
      </c>
      <c r="CE7" s="64">
        <v>645.79999999999995</v>
      </c>
      <c r="CF7" s="64">
        <v>670.5</v>
      </c>
      <c r="CG7" s="64">
        <v>1062.3</v>
      </c>
      <c r="CH7" s="64">
        <v>2377.4</v>
      </c>
      <c r="CI7" s="64">
        <v>14.6</v>
      </c>
      <c r="CJ7" s="64">
        <v>14.5</v>
      </c>
      <c r="CK7" s="64">
        <v>14.7</v>
      </c>
      <c r="CL7" s="64">
        <v>14.2</v>
      </c>
      <c r="CM7" s="64">
        <v>23.4</v>
      </c>
      <c r="CN7" s="64">
        <v>1943.9</v>
      </c>
      <c r="CO7" s="64">
        <v>1991.7</v>
      </c>
      <c r="CP7" s="64">
        <v>2128.5</v>
      </c>
      <c r="CQ7" s="64">
        <v>2740.8</v>
      </c>
      <c r="CR7" s="64">
        <v>4287.2</v>
      </c>
      <c r="CS7" s="64">
        <v>180</v>
      </c>
      <c r="CT7" s="64">
        <v>180.1</v>
      </c>
      <c r="CU7" s="64">
        <v>182.9</v>
      </c>
      <c r="CV7" s="64">
        <v>190.5</v>
      </c>
      <c r="CW7" s="64">
        <v>244.7</v>
      </c>
      <c r="CX7" s="64">
        <v>32.5</v>
      </c>
      <c r="CY7" s="64">
        <v>32.4</v>
      </c>
      <c r="CZ7" s="64">
        <v>31.5</v>
      </c>
      <c r="DA7" s="64">
        <v>38.799999999999997</v>
      </c>
      <c r="DB7" s="64">
        <v>55.5</v>
      </c>
      <c r="DC7" s="64">
        <v>8.1</v>
      </c>
      <c r="DD7" s="64">
        <v>8</v>
      </c>
      <c r="DE7" s="64">
        <v>8</v>
      </c>
      <c r="DF7" s="64">
        <v>7.5</v>
      </c>
      <c r="DG7" s="64">
        <v>9.6</v>
      </c>
      <c r="DH7" s="64">
        <v>0</v>
      </c>
      <c r="DI7" s="64">
        <v>0</v>
      </c>
      <c r="DJ7" s="64">
        <v>0</v>
      </c>
      <c r="DK7" s="64">
        <v>0</v>
      </c>
      <c r="DL7" s="64">
        <v>0</v>
      </c>
      <c r="DM7" s="64">
        <v>22.5</v>
      </c>
      <c r="DN7" s="64">
        <v>21.9</v>
      </c>
      <c r="DO7" s="64">
        <v>23.3</v>
      </c>
      <c r="DP7" s="64">
        <v>29.5</v>
      </c>
      <c r="DQ7" s="64">
        <v>53.2</v>
      </c>
      <c r="DR7" s="64">
        <v>86.5</v>
      </c>
      <c r="DS7" s="64">
        <v>87.6</v>
      </c>
      <c r="DT7" s="64">
        <v>85.9</v>
      </c>
      <c r="DU7" s="64">
        <v>89.9</v>
      </c>
      <c r="DV7" s="64">
        <v>64.2</v>
      </c>
      <c r="DW7" s="64">
        <v>78.400000000000006</v>
      </c>
      <c r="DX7" s="64">
        <v>77.8</v>
      </c>
      <c r="DY7" s="64">
        <v>77.400000000000006</v>
      </c>
      <c r="DZ7" s="64">
        <v>74.900000000000006</v>
      </c>
      <c r="EA7" s="64">
        <v>74.5</v>
      </c>
      <c r="EB7" s="66">
        <v>362.86</v>
      </c>
      <c r="EC7" s="66">
        <v>631</v>
      </c>
      <c r="ED7" s="66">
        <v>345.27</v>
      </c>
      <c r="EE7" s="66">
        <v>723.53</v>
      </c>
      <c r="EF7" s="66">
        <v>493.34</v>
      </c>
      <c r="EG7" s="66">
        <v>699.75</v>
      </c>
      <c r="EH7" s="66">
        <v>710.2</v>
      </c>
      <c r="EI7" s="66">
        <v>726.81</v>
      </c>
      <c r="EJ7" s="66">
        <v>732.4</v>
      </c>
      <c r="EK7" s="66">
        <v>597</v>
      </c>
      <c r="EL7" s="66">
        <v>614.58000000000004</v>
      </c>
      <c r="EM7" s="66">
        <v>631</v>
      </c>
      <c r="EN7" s="66">
        <v>624.72</v>
      </c>
      <c r="EO7" s="66">
        <v>786.56</v>
      </c>
      <c r="EP7" s="66">
        <v>649.04</v>
      </c>
      <c r="EQ7" s="66">
        <v>631.22</v>
      </c>
      <c r="ER7" s="66">
        <v>646.02</v>
      </c>
      <c r="ES7" s="66">
        <v>664.8</v>
      </c>
      <c r="ET7" s="66">
        <v>682.89</v>
      </c>
      <c r="EU7" s="66">
        <v>691.42</v>
      </c>
      <c r="EV7" s="66">
        <v>384.03</v>
      </c>
      <c r="EW7" s="66">
        <v>385</v>
      </c>
      <c r="EX7" s="66">
        <v>365.67</v>
      </c>
      <c r="EY7" s="66">
        <v>381.39</v>
      </c>
      <c r="EZ7" s="66">
        <v>354.96</v>
      </c>
      <c r="FA7" s="66">
        <v>384.8</v>
      </c>
      <c r="FB7" s="66">
        <v>401.14</v>
      </c>
      <c r="FC7" s="66">
        <v>410.24</v>
      </c>
      <c r="FD7" s="66">
        <v>419.69</v>
      </c>
      <c r="FE7" s="66">
        <v>432.95</v>
      </c>
      <c r="FF7" s="64">
        <v>2.6</v>
      </c>
      <c r="FG7" s="64">
        <v>2.2999999999999998</v>
      </c>
      <c r="FH7" s="64">
        <v>2.4</v>
      </c>
      <c r="FI7" s="64">
        <v>2.4</v>
      </c>
      <c r="FJ7" s="64">
        <v>1.2</v>
      </c>
      <c r="FK7" s="64">
        <v>18</v>
      </c>
      <c r="FL7" s="64">
        <v>18.399999999999999</v>
      </c>
      <c r="FM7" s="64">
        <v>18.3</v>
      </c>
      <c r="FN7" s="64">
        <v>18.100000000000001</v>
      </c>
      <c r="FO7" s="64">
        <v>14.2</v>
      </c>
    </row>
    <row r="8" spans="8:171" x14ac:dyDescent="0.2">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2">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2">
      <c r="H10" s="68" t="s">
        <v>107</v>
      </c>
      <c r="I10" s="70" t="str">
        <f>IF(VALUE($I$6)=0,"0",IF(VALUE($I$6)&gt;2022,"R"&amp;TEXT(VALUE($I$6)-2022,"00"),"H"&amp;VALUE($I$6)-1992))</f>
        <v>H28</v>
      </c>
      <c r="J10" s="70" t="str">
        <f>IF(VALUE($I$6)=0,"0",IF(VALUE($I$6)&gt;2021,"R"&amp;TEXT(VALUE($I$6)-2021,"00"),"H"&amp;VALUE($I$6)-1991))</f>
        <v>H29</v>
      </c>
      <c r="K10" s="70" t="str">
        <f>IF(VALUE($I$6)=0,"0",IF(VALUE($I$6)&gt;2020,"R"&amp;TEXT(VALUE($I$6)-2020,"00"),"H"&amp;VALUE($I$6)-1990))</f>
        <v>H30</v>
      </c>
      <c r="L10" s="70" t="str">
        <f>IF(VALUE($I$6)=0,"0",IF(VALUE($I$6)&gt;2019,"R"&amp;TEXT(VALUE($I$6)-2019,"00"),"H"&amp;VALUE($I$6)-1989))</f>
        <v>R01</v>
      </c>
      <c r="M10" s="70" t="str">
        <f>IF(VALUE($I$6)=0,"0",IF(VALUE($I$6)&gt;2018,"R"&amp;TEXT(VALUE($I$6)-2018,"00"),"H"&amp;VALUE($I$6)-1988))</f>
        <v>R02</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H28</v>
      </c>
      <c r="AW10" s="73" t="str">
        <f>$J$10</f>
        <v>H29</v>
      </c>
      <c r="AX10" s="73" t="str">
        <f>$K$10</f>
        <v>H30</v>
      </c>
      <c r="AY10" s="73" t="str">
        <f>$L$10</f>
        <v>R01</v>
      </c>
      <c r="AZ10" s="73" t="str">
        <f>$M$10</f>
        <v>R02</v>
      </c>
      <c r="BA10" s="71"/>
      <c r="BB10" s="72"/>
      <c r="BC10" s="71"/>
      <c r="BD10" s="71"/>
      <c r="BE10" s="71"/>
      <c r="BF10" s="72"/>
      <c r="BG10" s="73" t="str">
        <f>$I$10</f>
        <v>H28</v>
      </c>
      <c r="BH10" s="73" t="str">
        <f>$J$10</f>
        <v>H29</v>
      </c>
      <c r="BI10" s="73" t="str">
        <f>$K$10</f>
        <v>H30</v>
      </c>
      <c r="BJ10" s="73" t="str">
        <f>$L$10</f>
        <v>R01</v>
      </c>
      <c r="BK10" s="73" t="str">
        <f>$M$10</f>
        <v>R02</v>
      </c>
      <c r="BL10" s="71"/>
      <c r="BM10" s="71"/>
      <c r="BN10" s="71"/>
      <c r="BO10" s="71"/>
      <c r="BP10" s="71"/>
      <c r="BQ10" s="72"/>
      <c r="BR10" s="73" t="str">
        <f>$I$10</f>
        <v>H28</v>
      </c>
      <c r="BS10" s="73" t="str">
        <f>$J$10</f>
        <v>H29</v>
      </c>
      <c r="BT10" s="73" t="str">
        <f>$K$10</f>
        <v>H30</v>
      </c>
      <c r="BU10" s="73" t="str">
        <f>$L$10</f>
        <v>R01</v>
      </c>
      <c r="BV10" s="73" t="str">
        <f>$M$10</f>
        <v>R02</v>
      </c>
      <c r="BW10" s="71"/>
      <c r="BX10" s="71"/>
      <c r="BY10" s="71"/>
      <c r="BZ10" s="71"/>
      <c r="CA10" s="71"/>
      <c r="CB10" s="72"/>
      <c r="CC10" s="73" t="str">
        <f>$I$10</f>
        <v>H28</v>
      </c>
      <c r="CD10" s="73" t="str">
        <f>$J$10</f>
        <v>H29</v>
      </c>
      <c r="CE10" s="73" t="str">
        <f>$K$10</f>
        <v>H30</v>
      </c>
      <c r="CF10" s="73" t="str">
        <f>$L$10</f>
        <v>R01</v>
      </c>
      <c r="CG10" s="73" t="str">
        <f>$M$10</f>
        <v>R02</v>
      </c>
      <c r="CH10" s="71"/>
      <c r="CI10" s="71"/>
      <c r="CJ10" s="71"/>
      <c r="CK10" s="71"/>
      <c r="CL10" s="71"/>
      <c r="CM10" s="71"/>
      <c r="CN10" s="71"/>
      <c r="CO10" s="71"/>
      <c r="CP10" s="71"/>
      <c r="CQ10" s="71"/>
      <c r="CR10" s="71"/>
      <c r="CS10" s="71"/>
      <c r="CT10" s="71"/>
      <c r="CU10" s="71"/>
      <c r="CV10" s="72"/>
      <c r="CW10" s="73" t="str">
        <f>$I$10</f>
        <v>H28</v>
      </c>
      <c r="CX10" s="73" t="str">
        <f>$J$10</f>
        <v>H29</v>
      </c>
      <c r="CY10" s="73" t="str">
        <f>$K$10</f>
        <v>H30</v>
      </c>
      <c r="CZ10" s="73" t="str">
        <f>$L$10</f>
        <v>R01</v>
      </c>
      <c r="DA10" s="73" t="str">
        <f>$M$10</f>
        <v>R02</v>
      </c>
      <c r="DB10" s="71"/>
      <c r="DC10" s="71"/>
      <c r="DD10" s="71"/>
      <c r="DE10" s="71"/>
      <c r="DF10" s="72"/>
      <c r="DG10" s="73" t="str">
        <f>$I$10</f>
        <v>H28</v>
      </c>
      <c r="DH10" s="73" t="str">
        <f>$J$10</f>
        <v>H29</v>
      </c>
      <c r="DI10" s="73" t="str">
        <f>$K$10</f>
        <v>H30</v>
      </c>
      <c r="DJ10" s="73" t="str">
        <f>$L$10</f>
        <v>R01</v>
      </c>
      <c r="DK10" s="73" t="str">
        <f>$M$10</f>
        <v>R02</v>
      </c>
      <c r="DL10" s="71"/>
      <c r="DM10" s="71"/>
      <c r="DN10" s="71"/>
      <c r="DO10" s="71"/>
      <c r="DP10" s="72"/>
      <c r="DQ10" s="73" t="str">
        <f>$I$10</f>
        <v>H28</v>
      </c>
      <c r="DR10" s="73" t="str">
        <f>$J$10</f>
        <v>H29</v>
      </c>
      <c r="DS10" s="73" t="str">
        <f>$K$10</f>
        <v>H30</v>
      </c>
      <c r="DT10" s="73" t="str">
        <f>$L$10</f>
        <v>R01</v>
      </c>
      <c r="DU10" s="73" t="str">
        <f>$M$10</f>
        <v>R02</v>
      </c>
      <c r="DV10" s="71"/>
      <c r="DW10" s="71"/>
      <c r="DX10" s="71"/>
      <c r="DY10" s="71"/>
      <c r="DZ10" s="72"/>
      <c r="EA10" s="73" t="str">
        <f>$I$10</f>
        <v>H28</v>
      </c>
      <c r="EB10" s="73" t="str">
        <f>$J$10</f>
        <v>H29</v>
      </c>
      <c r="EC10" s="73" t="str">
        <f>$K$10</f>
        <v>H30</v>
      </c>
      <c r="ED10" s="73" t="str">
        <f>$L$10</f>
        <v>R01</v>
      </c>
      <c r="EE10" s="73" t="str">
        <f>$M$10</f>
        <v>R02</v>
      </c>
      <c r="EF10" s="71"/>
      <c r="EG10" s="71"/>
      <c r="EH10" s="71"/>
      <c r="EI10" s="71"/>
      <c r="EJ10" s="72"/>
      <c r="EK10" s="73" t="str">
        <f>$I$10</f>
        <v>H28</v>
      </c>
      <c r="EL10" s="73" t="str">
        <f>$J$10</f>
        <v>H29</v>
      </c>
      <c r="EM10" s="73" t="str">
        <f>$K$10</f>
        <v>H30</v>
      </c>
      <c r="EN10" s="73" t="str">
        <f>$L$10</f>
        <v>R01</v>
      </c>
      <c r="EO10" s="73" t="str">
        <f>$M$10</f>
        <v>R02</v>
      </c>
      <c r="EP10" s="71"/>
      <c r="EQ10" s="71"/>
      <c r="ER10" s="71"/>
      <c r="ES10" s="71"/>
      <c r="ET10" s="72"/>
      <c r="EU10" s="73" t="str">
        <f>$I$10</f>
        <v>H28</v>
      </c>
      <c r="EV10" s="73" t="str">
        <f>$J$10</f>
        <v>H29</v>
      </c>
      <c r="EW10" s="73" t="str">
        <f>$K$10</f>
        <v>H30</v>
      </c>
      <c r="EX10" s="73" t="str">
        <f>$L$10</f>
        <v>R01</v>
      </c>
      <c r="EY10" s="73" t="str">
        <f>$M$10</f>
        <v>R02</v>
      </c>
      <c r="EZ10" s="71"/>
      <c r="FA10" s="71"/>
      <c r="FB10" s="71"/>
      <c r="FC10" s="71"/>
      <c r="FD10" s="72"/>
      <c r="FE10" s="73" t="str">
        <f>$I$10</f>
        <v>H28</v>
      </c>
      <c r="FF10" s="73" t="str">
        <f>$J$10</f>
        <v>H29</v>
      </c>
      <c r="FG10" s="73" t="str">
        <f>$K$10</f>
        <v>H30</v>
      </c>
      <c r="FH10" s="73" t="str">
        <f>$L$10</f>
        <v>R01</v>
      </c>
      <c r="FI10" s="73" t="str">
        <f>$M$10</f>
        <v>R02</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H28</v>
      </c>
      <c r="AL11" s="73" t="str">
        <f>$J$10</f>
        <v>H29</v>
      </c>
      <c r="AM11" s="73" t="str">
        <f>$K$10</f>
        <v>H30</v>
      </c>
      <c r="AN11" s="73" t="str">
        <f>$L$10</f>
        <v>R01</v>
      </c>
      <c r="AO11" s="73" t="str">
        <f>$M$10</f>
        <v>R02</v>
      </c>
      <c r="AP11" s="71"/>
      <c r="AQ11" s="71"/>
      <c r="AR11" s="71"/>
      <c r="AS11" s="71"/>
      <c r="AT11" s="71"/>
      <c r="AU11" s="74" t="s">
        <v>108</v>
      </c>
      <c r="AV11" s="75">
        <f>AW7</f>
        <v>64.7</v>
      </c>
      <c r="AW11" s="75">
        <f>AX7</f>
        <v>62.7</v>
      </c>
      <c r="AX11" s="75">
        <f>AY7</f>
        <v>63.8</v>
      </c>
      <c r="AY11" s="75">
        <f>AZ7</f>
        <v>48.9</v>
      </c>
      <c r="AZ11" s="75">
        <f>BA7</f>
        <v>45.8</v>
      </c>
      <c r="BA11" s="71"/>
      <c r="BB11" s="72"/>
      <c r="BC11" s="71"/>
      <c r="BD11" s="71"/>
      <c r="BE11" s="71"/>
      <c r="BF11" s="74" t="s">
        <v>108</v>
      </c>
      <c r="BG11" s="75">
        <f>BH7</f>
        <v>1245.3</v>
      </c>
      <c r="BH11" s="75">
        <f>BI7</f>
        <v>833.8</v>
      </c>
      <c r="BI11" s="75">
        <f>BJ7</f>
        <v>883.1</v>
      </c>
      <c r="BJ11" s="75">
        <f>BK7</f>
        <v>824.8</v>
      </c>
      <c r="BK11" s="75">
        <f>BL7</f>
        <v>604.29999999999995</v>
      </c>
      <c r="BL11" s="71"/>
      <c r="BM11" s="71"/>
      <c r="BN11" s="71"/>
      <c r="BO11" s="71"/>
      <c r="BP11" s="71"/>
      <c r="BQ11" s="74" t="s">
        <v>108</v>
      </c>
      <c r="BR11" s="75">
        <f>BS7</f>
        <v>0</v>
      </c>
      <c r="BS11" s="75">
        <f>BT7</f>
        <v>0</v>
      </c>
      <c r="BT11" s="75">
        <f>BU7</f>
        <v>0</v>
      </c>
      <c r="BU11" s="75">
        <f>BV7</f>
        <v>14.2</v>
      </c>
      <c r="BV11" s="75">
        <f>BW7</f>
        <v>0</v>
      </c>
      <c r="BW11" s="71"/>
      <c r="BX11" s="71"/>
      <c r="BY11" s="71"/>
      <c r="BZ11" s="71"/>
      <c r="CA11" s="71"/>
      <c r="CB11" s="74" t="s">
        <v>109</v>
      </c>
      <c r="CC11" s="75">
        <f>CD7</f>
        <v>632.29999999999995</v>
      </c>
      <c r="CD11" s="75">
        <f>CE7</f>
        <v>645.79999999999995</v>
      </c>
      <c r="CE11" s="75">
        <f>CF7</f>
        <v>670.5</v>
      </c>
      <c r="CF11" s="75">
        <f>CG7</f>
        <v>1062.3</v>
      </c>
      <c r="CG11" s="75">
        <f>CH7</f>
        <v>2377.4</v>
      </c>
      <c r="CH11" s="71"/>
      <c r="CI11" s="71"/>
      <c r="CJ11" s="71"/>
      <c r="CK11" s="71"/>
      <c r="CL11" s="71"/>
      <c r="CM11" s="71"/>
      <c r="CN11" s="71"/>
      <c r="CO11" s="71"/>
      <c r="CP11" s="71"/>
      <c r="CQ11" s="71"/>
      <c r="CR11" s="71"/>
      <c r="CS11" s="71"/>
      <c r="CT11" s="71"/>
      <c r="CU11" s="71"/>
      <c r="CV11" s="74" t="s">
        <v>108</v>
      </c>
      <c r="CW11" s="75">
        <f>CX7</f>
        <v>32.5</v>
      </c>
      <c r="CX11" s="75">
        <f>CY7</f>
        <v>32.4</v>
      </c>
      <c r="CY11" s="75">
        <f>CZ7</f>
        <v>31.5</v>
      </c>
      <c r="CZ11" s="75">
        <f>DA7</f>
        <v>38.799999999999997</v>
      </c>
      <c r="DA11" s="75">
        <f>DB7</f>
        <v>55.5</v>
      </c>
      <c r="DB11" s="71"/>
      <c r="DC11" s="71"/>
      <c r="DD11" s="71"/>
      <c r="DE11" s="71"/>
      <c r="DF11" s="74" t="s">
        <v>108</v>
      </c>
      <c r="DG11" s="75">
        <f>DH7</f>
        <v>0</v>
      </c>
      <c r="DH11" s="75">
        <f>DI7</f>
        <v>0</v>
      </c>
      <c r="DI11" s="75">
        <f>DJ7</f>
        <v>0</v>
      </c>
      <c r="DJ11" s="75">
        <f>DK7</f>
        <v>0</v>
      </c>
      <c r="DK11" s="75">
        <f>DL7</f>
        <v>0</v>
      </c>
      <c r="DL11" s="71"/>
      <c r="DM11" s="71"/>
      <c r="DN11" s="71"/>
      <c r="DO11" s="71"/>
      <c r="DP11" s="74" t="s">
        <v>108</v>
      </c>
      <c r="DQ11" s="75">
        <f>DR7</f>
        <v>86.5</v>
      </c>
      <c r="DR11" s="75">
        <f>DS7</f>
        <v>87.6</v>
      </c>
      <c r="DS11" s="75">
        <f>DT7</f>
        <v>85.9</v>
      </c>
      <c r="DT11" s="75">
        <f>DU7</f>
        <v>89.9</v>
      </c>
      <c r="DU11" s="75">
        <f>DV7</f>
        <v>64.2</v>
      </c>
      <c r="DV11" s="71"/>
      <c r="DW11" s="71"/>
      <c r="DX11" s="71"/>
      <c r="DY11" s="71"/>
      <c r="DZ11" s="74" t="s">
        <v>108</v>
      </c>
      <c r="EA11" s="76">
        <f>EB7</f>
        <v>362.86</v>
      </c>
      <c r="EB11" s="76">
        <f>EC7</f>
        <v>631</v>
      </c>
      <c r="EC11" s="76">
        <f>ED7</f>
        <v>345.27</v>
      </c>
      <c r="ED11" s="76">
        <f>EE7</f>
        <v>723.53</v>
      </c>
      <c r="EE11" s="76">
        <f>EF7</f>
        <v>493.34</v>
      </c>
      <c r="EF11" s="71"/>
      <c r="EG11" s="71"/>
      <c r="EH11" s="71"/>
      <c r="EI11" s="71"/>
      <c r="EJ11" s="74" t="s">
        <v>108</v>
      </c>
      <c r="EK11" s="76">
        <f>EL7</f>
        <v>614.58000000000004</v>
      </c>
      <c r="EL11" s="76">
        <f>EM7</f>
        <v>631</v>
      </c>
      <c r="EM11" s="76">
        <f>EN7</f>
        <v>624.72</v>
      </c>
      <c r="EN11" s="76">
        <f>EO7</f>
        <v>786.56</v>
      </c>
      <c r="EO11" s="76">
        <f>EP7</f>
        <v>649.04</v>
      </c>
      <c r="EP11" s="71"/>
      <c r="EQ11" s="71"/>
      <c r="ER11" s="71"/>
      <c r="ES11" s="71"/>
      <c r="ET11" s="74" t="s">
        <v>108</v>
      </c>
      <c r="EU11" s="76">
        <f>EV7</f>
        <v>384.03</v>
      </c>
      <c r="EV11" s="76">
        <f>EW7</f>
        <v>385</v>
      </c>
      <c r="EW11" s="76">
        <f>EX7</f>
        <v>365.67</v>
      </c>
      <c r="EX11" s="76">
        <f>EY7</f>
        <v>381.39</v>
      </c>
      <c r="EY11" s="76">
        <f>EZ7</f>
        <v>354.96</v>
      </c>
      <c r="EZ11" s="71"/>
      <c r="FA11" s="71"/>
      <c r="FB11" s="71"/>
      <c r="FC11" s="71"/>
      <c r="FD11" s="74" t="s">
        <v>108</v>
      </c>
      <c r="FE11" s="75">
        <f>FF7</f>
        <v>2.6</v>
      </c>
      <c r="FF11" s="75">
        <f>FG7</f>
        <v>2.2999999999999998</v>
      </c>
      <c r="FG11" s="75">
        <f>FH7</f>
        <v>2.4</v>
      </c>
      <c r="FH11" s="75">
        <f>FI7</f>
        <v>2.4</v>
      </c>
      <c r="FI11" s="75">
        <f>FJ7</f>
        <v>1.2</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103</v>
      </c>
      <c r="AL12" s="75">
        <f>AM7</f>
        <v>100.1</v>
      </c>
      <c r="AM12" s="75">
        <f>AN7</f>
        <v>101.1</v>
      </c>
      <c r="AN12" s="75">
        <f>AO7</f>
        <v>93.1</v>
      </c>
      <c r="AO12" s="75">
        <f>AP7</f>
        <v>104.4</v>
      </c>
      <c r="AP12" s="71"/>
      <c r="AQ12" s="71"/>
      <c r="AR12" s="71"/>
      <c r="AS12" s="71"/>
      <c r="AT12" s="71"/>
      <c r="AU12" s="74" t="s">
        <v>110</v>
      </c>
      <c r="AV12" s="75">
        <f>BB7</f>
        <v>94.2</v>
      </c>
      <c r="AW12" s="75">
        <f>BC7</f>
        <v>94</v>
      </c>
      <c r="AX12" s="75">
        <f>BD7</f>
        <v>93.2</v>
      </c>
      <c r="AY12" s="75">
        <f>BE7</f>
        <v>89.9</v>
      </c>
      <c r="AZ12" s="75">
        <f>BF7</f>
        <v>71.400000000000006</v>
      </c>
      <c r="BA12" s="71"/>
      <c r="BB12" s="72"/>
      <c r="BC12" s="71"/>
      <c r="BD12" s="71"/>
      <c r="BE12" s="71"/>
      <c r="BF12" s="74" t="s">
        <v>110</v>
      </c>
      <c r="BG12" s="75">
        <f>BM7</f>
        <v>100</v>
      </c>
      <c r="BH12" s="75">
        <f>BN7</f>
        <v>156.69999999999999</v>
      </c>
      <c r="BI12" s="75">
        <f>BO7</f>
        <v>155.30000000000001</v>
      </c>
      <c r="BJ12" s="75">
        <f>BP7</f>
        <v>154.19999999999999</v>
      </c>
      <c r="BK12" s="75">
        <f>BQ7</f>
        <v>126.8</v>
      </c>
      <c r="BL12" s="71"/>
      <c r="BM12" s="71"/>
      <c r="BN12" s="71"/>
      <c r="BO12" s="71"/>
      <c r="BP12" s="71"/>
      <c r="BQ12" s="74" t="s">
        <v>110</v>
      </c>
      <c r="BR12" s="75">
        <f>BX7</f>
        <v>86.1</v>
      </c>
      <c r="BS12" s="75">
        <f>BY7</f>
        <v>62.9</v>
      </c>
      <c r="BT12" s="75">
        <f>BZ7</f>
        <v>34.799999999999997</v>
      </c>
      <c r="BU12" s="75">
        <f>CA7</f>
        <v>35.1</v>
      </c>
      <c r="BV12" s="75">
        <f>CB7</f>
        <v>58.4</v>
      </c>
      <c r="BW12" s="71"/>
      <c r="BX12" s="71"/>
      <c r="BY12" s="71"/>
      <c r="BZ12" s="71"/>
      <c r="CA12" s="71"/>
      <c r="CB12" s="74" t="s">
        <v>111</v>
      </c>
      <c r="CC12" s="75">
        <f>CN7</f>
        <v>1943.9</v>
      </c>
      <c r="CD12" s="75">
        <f>CO7</f>
        <v>1991.7</v>
      </c>
      <c r="CE12" s="75">
        <f>CP7</f>
        <v>2128.5</v>
      </c>
      <c r="CF12" s="75">
        <f>CQ7</f>
        <v>2740.8</v>
      </c>
      <c r="CG12" s="75">
        <f>CR7</f>
        <v>4287.2</v>
      </c>
      <c r="CH12" s="71"/>
      <c r="CI12" s="71"/>
      <c r="CJ12" s="71"/>
      <c r="CK12" s="71"/>
      <c r="CL12" s="71"/>
      <c r="CM12" s="71"/>
      <c r="CN12" s="71"/>
      <c r="CO12" s="71"/>
      <c r="CP12" s="71"/>
      <c r="CQ12" s="71"/>
      <c r="CR12" s="71"/>
      <c r="CS12" s="71"/>
      <c r="CT12" s="71"/>
      <c r="CU12" s="71"/>
      <c r="CV12" s="74" t="s">
        <v>110</v>
      </c>
      <c r="CW12" s="75">
        <f>DC7</f>
        <v>8.1</v>
      </c>
      <c r="CX12" s="75">
        <f>DD7</f>
        <v>8</v>
      </c>
      <c r="CY12" s="75">
        <f>DE7</f>
        <v>8</v>
      </c>
      <c r="CZ12" s="75">
        <f>DF7</f>
        <v>7.5</v>
      </c>
      <c r="DA12" s="75">
        <f>DG7</f>
        <v>9.6</v>
      </c>
      <c r="DB12" s="71"/>
      <c r="DC12" s="71"/>
      <c r="DD12" s="71"/>
      <c r="DE12" s="71"/>
      <c r="DF12" s="74" t="s">
        <v>110</v>
      </c>
      <c r="DG12" s="75">
        <f>DM7</f>
        <v>22.5</v>
      </c>
      <c r="DH12" s="75">
        <f>DN7</f>
        <v>21.9</v>
      </c>
      <c r="DI12" s="75">
        <f>DO7</f>
        <v>23.3</v>
      </c>
      <c r="DJ12" s="75">
        <f>DP7</f>
        <v>29.5</v>
      </c>
      <c r="DK12" s="75">
        <f>DQ7</f>
        <v>53.2</v>
      </c>
      <c r="DL12" s="71"/>
      <c r="DM12" s="71"/>
      <c r="DN12" s="71"/>
      <c r="DO12" s="71"/>
      <c r="DP12" s="74" t="s">
        <v>110</v>
      </c>
      <c r="DQ12" s="75">
        <f>DW7</f>
        <v>78.400000000000006</v>
      </c>
      <c r="DR12" s="75">
        <f>DX7</f>
        <v>77.8</v>
      </c>
      <c r="DS12" s="75">
        <f>DY7</f>
        <v>77.400000000000006</v>
      </c>
      <c r="DT12" s="75">
        <f>DZ7</f>
        <v>74.900000000000006</v>
      </c>
      <c r="DU12" s="75">
        <f>EA7</f>
        <v>74.5</v>
      </c>
      <c r="DV12" s="71"/>
      <c r="DW12" s="71"/>
      <c r="DX12" s="71"/>
      <c r="DY12" s="71"/>
      <c r="DZ12" s="74" t="s">
        <v>110</v>
      </c>
      <c r="EA12" s="76">
        <f>EG7</f>
        <v>699.75</v>
      </c>
      <c r="EB12" s="76">
        <f>EH7</f>
        <v>710.2</v>
      </c>
      <c r="EC12" s="76">
        <f>EI7</f>
        <v>726.81</v>
      </c>
      <c r="ED12" s="76">
        <f>EJ7</f>
        <v>732.4</v>
      </c>
      <c r="EE12" s="76">
        <f>EK7</f>
        <v>597</v>
      </c>
      <c r="EF12" s="71"/>
      <c r="EG12" s="71"/>
      <c r="EH12" s="71"/>
      <c r="EI12" s="71"/>
      <c r="EJ12" s="74" t="s">
        <v>110</v>
      </c>
      <c r="EK12" s="76">
        <f>EQ7</f>
        <v>631.22</v>
      </c>
      <c r="EL12" s="76">
        <f>ER7</f>
        <v>646.02</v>
      </c>
      <c r="EM12" s="76">
        <f>ES7</f>
        <v>664.8</v>
      </c>
      <c r="EN12" s="76">
        <f>ET7</f>
        <v>682.89</v>
      </c>
      <c r="EO12" s="76">
        <f>EU7</f>
        <v>691.42</v>
      </c>
      <c r="EP12" s="71"/>
      <c r="EQ12" s="71"/>
      <c r="ER12" s="71"/>
      <c r="ES12" s="71"/>
      <c r="ET12" s="74" t="s">
        <v>110</v>
      </c>
      <c r="EU12" s="76">
        <f>FA7</f>
        <v>384.8</v>
      </c>
      <c r="EV12" s="76">
        <f>FB7</f>
        <v>401.14</v>
      </c>
      <c r="EW12" s="76">
        <f>FC7</f>
        <v>410.24</v>
      </c>
      <c r="EX12" s="76">
        <f>FD7</f>
        <v>419.69</v>
      </c>
      <c r="EY12" s="76">
        <f>FE7</f>
        <v>432.95</v>
      </c>
      <c r="EZ12" s="71"/>
      <c r="FA12" s="71"/>
      <c r="FB12" s="71"/>
      <c r="FC12" s="71"/>
      <c r="FD12" s="74" t="s">
        <v>110</v>
      </c>
      <c r="FE12" s="75">
        <f>FK7</f>
        <v>18</v>
      </c>
      <c r="FF12" s="75">
        <f>FL7</f>
        <v>18.399999999999999</v>
      </c>
      <c r="FG12" s="75">
        <f>FM7</f>
        <v>18.3</v>
      </c>
      <c r="FH12" s="75">
        <f>FN7</f>
        <v>18.100000000000001</v>
      </c>
      <c r="FI12" s="75">
        <f>FO7</f>
        <v>14.2</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110</v>
      </c>
      <c r="AK13" s="75">
        <f>AQ7</f>
        <v>103.5</v>
      </c>
      <c r="AL13" s="75">
        <f>AR7</f>
        <v>103.3</v>
      </c>
      <c r="AM13" s="75">
        <f>AS7</f>
        <v>102.4</v>
      </c>
      <c r="AN13" s="75">
        <f>AT7</f>
        <v>98.5</v>
      </c>
      <c r="AO13" s="75">
        <f>AU7</f>
        <v>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112</v>
      </c>
      <c r="CC13" s="75">
        <f>CI7</f>
        <v>14.6</v>
      </c>
      <c r="CD13" s="75">
        <f>CJ7</f>
        <v>14.5</v>
      </c>
      <c r="CE13" s="75">
        <f>CK7</f>
        <v>14.7</v>
      </c>
      <c r="CF13" s="75">
        <f>CL7</f>
        <v>14.2</v>
      </c>
      <c r="CG13" s="75">
        <f>CM7</f>
        <v>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113</v>
      </c>
      <c r="CC14" s="75">
        <f>CS7</f>
        <v>180</v>
      </c>
      <c r="CD14" s="75">
        <f>CT7</f>
        <v>180.1</v>
      </c>
      <c r="CE14" s="75">
        <f>CU7</f>
        <v>182.9</v>
      </c>
      <c r="CF14" s="75">
        <f>CV7</f>
        <v>190.5</v>
      </c>
      <c r="CG14" s="75">
        <f>CW7</f>
        <v>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114</v>
      </c>
      <c r="AV15" s="69"/>
      <c r="AW15" s="69"/>
      <c r="AX15" s="69"/>
      <c r="AY15" s="69"/>
      <c r="AZ15" s="69"/>
      <c r="BA15" s="2"/>
      <c r="BB15" s="67"/>
      <c r="BC15" s="2"/>
      <c r="BD15" s="2"/>
      <c r="BE15" s="2"/>
      <c r="BF15" s="67" t="s">
        <v>114</v>
      </c>
      <c r="BG15" s="69"/>
      <c r="BH15" s="69"/>
      <c r="BI15" s="69"/>
      <c r="BJ15" s="69"/>
      <c r="BK15" s="69"/>
      <c r="BL15" s="2"/>
      <c r="BM15" s="2"/>
      <c r="BN15" s="2"/>
      <c r="BO15" s="2"/>
      <c r="BP15" s="2"/>
      <c r="BQ15" s="67" t="s">
        <v>114</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114</v>
      </c>
      <c r="CW15" s="69"/>
      <c r="CX15" s="69"/>
      <c r="CY15" s="69"/>
      <c r="CZ15" s="69"/>
      <c r="DA15" s="69"/>
      <c r="DB15" s="2"/>
      <c r="DC15" s="2"/>
      <c r="DD15" s="2"/>
      <c r="DE15" s="2"/>
      <c r="DF15" s="67" t="s">
        <v>114</v>
      </c>
      <c r="DG15" s="69"/>
      <c r="DH15" s="69"/>
      <c r="DI15" s="69"/>
      <c r="DJ15" s="69"/>
      <c r="DK15" s="69"/>
      <c r="DL15" s="2"/>
      <c r="DM15" s="2"/>
      <c r="DN15" s="2"/>
      <c r="DO15" s="2"/>
      <c r="DP15" s="67" t="s">
        <v>114</v>
      </c>
      <c r="DQ15" s="69"/>
      <c r="DR15" s="69"/>
      <c r="DS15" s="69"/>
      <c r="DT15" s="69"/>
      <c r="DU15" s="69"/>
      <c r="DV15" s="2"/>
      <c r="DW15" s="2"/>
      <c r="DX15" s="2"/>
      <c r="DY15" s="2"/>
      <c r="DZ15" s="67" t="s">
        <v>114</v>
      </c>
      <c r="EA15" s="69"/>
      <c r="EB15" s="69"/>
      <c r="EC15" s="69"/>
      <c r="ED15" s="69"/>
      <c r="EE15" s="69"/>
      <c r="EF15" s="2"/>
      <c r="EG15" s="2"/>
      <c r="EH15" s="2"/>
      <c r="EI15" s="2"/>
      <c r="EJ15" s="67" t="s">
        <v>114</v>
      </c>
      <c r="EK15" s="69"/>
      <c r="EL15" s="69"/>
      <c r="EM15" s="69"/>
      <c r="EN15" s="69"/>
      <c r="EO15" s="69"/>
      <c r="EP15" s="2"/>
      <c r="EQ15" s="2"/>
      <c r="ER15" s="2"/>
      <c r="ES15" s="2"/>
      <c r="ET15" s="67" t="s">
        <v>114</v>
      </c>
      <c r="EU15" s="69"/>
      <c r="EV15" s="69"/>
      <c r="EW15" s="69"/>
      <c r="EX15" s="69"/>
      <c r="EY15" s="69"/>
      <c r="EZ15" s="2"/>
      <c r="FA15" s="2"/>
      <c r="FB15" s="2"/>
      <c r="FC15" s="2"/>
      <c r="FD15" s="67" t="s">
        <v>114</v>
      </c>
      <c r="FE15" s="69"/>
      <c r="FF15" s="69"/>
      <c r="FG15" s="69"/>
      <c r="FH15" s="69"/>
      <c r="FI15" s="69"/>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114</v>
      </c>
      <c r="AK16" s="69"/>
      <c r="AL16" s="69"/>
      <c r="AM16" s="69"/>
      <c r="AN16" s="69"/>
      <c r="AO16" s="69"/>
      <c r="AP16" s="2"/>
      <c r="AQ16" s="2"/>
      <c r="AR16" s="2"/>
      <c r="AS16" s="2"/>
      <c r="AT16" s="2"/>
      <c r="AU16" s="67"/>
      <c r="AV16" s="77" t="str">
        <f>$I$10</f>
        <v>H28</v>
      </c>
      <c r="AW16" s="77" t="str">
        <f>$J$10</f>
        <v>H29</v>
      </c>
      <c r="AX16" s="77" t="str">
        <f>$K$10</f>
        <v>H30</v>
      </c>
      <c r="AY16" s="77" t="str">
        <f>$L$10</f>
        <v>R01</v>
      </c>
      <c r="AZ16" s="77" t="str">
        <f>$M$10</f>
        <v>R02</v>
      </c>
      <c r="BA16" s="2"/>
      <c r="BB16" s="67"/>
      <c r="BC16" s="2"/>
      <c r="BD16" s="2"/>
      <c r="BE16" s="2"/>
      <c r="BF16" s="67"/>
      <c r="BG16" s="77" t="str">
        <f>$I$10</f>
        <v>H28</v>
      </c>
      <c r="BH16" s="77" t="str">
        <f>$J$10</f>
        <v>H29</v>
      </c>
      <c r="BI16" s="77" t="str">
        <f>$K$10</f>
        <v>H30</v>
      </c>
      <c r="BJ16" s="77" t="str">
        <f>$L$10</f>
        <v>R01</v>
      </c>
      <c r="BK16" s="77" t="str">
        <f>$M$10</f>
        <v>R02</v>
      </c>
      <c r="BL16" s="2"/>
      <c r="BM16" s="2"/>
      <c r="BN16" s="2"/>
      <c r="BO16" s="2"/>
      <c r="BP16" s="2"/>
      <c r="BQ16" s="67"/>
      <c r="BR16" s="77" t="str">
        <f>$I$10</f>
        <v>H28</v>
      </c>
      <c r="BS16" s="77" t="str">
        <f>$J$10</f>
        <v>H29</v>
      </c>
      <c r="BT16" s="77" t="str">
        <f>$K$10</f>
        <v>H30</v>
      </c>
      <c r="BU16" s="77" t="str">
        <f>$L$10</f>
        <v>R01</v>
      </c>
      <c r="BV16" s="77" t="str">
        <f>$M$10</f>
        <v>R02</v>
      </c>
      <c r="BW16" s="2"/>
      <c r="BX16" s="2"/>
      <c r="BY16" s="2"/>
      <c r="BZ16" s="2"/>
      <c r="CA16" s="2"/>
      <c r="CB16" s="67" t="s">
        <v>114</v>
      </c>
      <c r="CC16" s="69"/>
      <c r="CD16" s="69"/>
      <c r="CE16" s="69"/>
      <c r="CF16" s="69"/>
      <c r="CG16" s="69"/>
      <c r="CH16" s="2"/>
      <c r="CI16" s="2"/>
      <c r="CJ16" s="2"/>
      <c r="CK16" s="2"/>
      <c r="CL16" s="2"/>
      <c r="CM16" s="2"/>
      <c r="CN16" s="2"/>
      <c r="CO16" s="2"/>
      <c r="CP16" s="2"/>
      <c r="CQ16" s="2"/>
      <c r="CR16" s="2"/>
      <c r="CS16" s="2"/>
      <c r="CT16" s="2"/>
      <c r="CU16" s="2"/>
      <c r="CV16" s="67"/>
      <c r="CW16" s="77" t="str">
        <f>$I$10</f>
        <v>H28</v>
      </c>
      <c r="CX16" s="77" t="str">
        <f>$J$10</f>
        <v>H29</v>
      </c>
      <c r="CY16" s="77" t="str">
        <f>$K$10</f>
        <v>H30</v>
      </c>
      <c r="CZ16" s="77" t="str">
        <f>$L$10</f>
        <v>R01</v>
      </c>
      <c r="DA16" s="77" t="str">
        <f>$M$10</f>
        <v>R02</v>
      </c>
      <c r="DB16" s="2"/>
      <c r="DC16" s="2"/>
      <c r="DD16" s="2"/>
      <c r="DE16" s="2"/>
      <c r="DF16" s="67"/>
      <c r="DG16" s="77" t="str">
        <f>$I$10</f>
        <v>H28</v>
      </c>
      <c r="DH16" s="77" t="str">
        <f>$J$10</f>
        <v>H29</v>
      </c>
      <c r="DI16" s="77" t="str">
        <f>$K$10</f>
        <v>H30</v>
      </c>
      <c r="DJ16" s="77" t="str">
        <f>$L$10</f>
        <v>R01</v>
      </c>
      <c r="DK16" s="77" t="str">
        <f>$M$10</f>
        <v>R02</v>
      </c>
      <c r="DL16" s="2"/>
      <c r="DM16" s="2"/>
      <c r="DN16" s="2"/>
      <c r="DO16" s="2"/>
      <c r="DP16" s="67"/>
      <c r="DQ16" s="77" t="str">
        <f>$I$10</f>
        <v>H28</v>
      </c>
      <c r="DR16" s="77" t="str">
        <f>$J$10</f>
        <v>H29</v>
      </c>
      <c r="DS16" s="77" t="str">
        <f>$K$10</f>
        <v>H30</v>
      </c>
      <c r="DT16" s="77" t="str">
        <f>$L$10</f>
        <v>R01</v>
      </c>
      <c r="DU16" s="77" t="str">
        <f>$M$10</f>
        <v>R02</v>
      </c>
      <c r="DV16" s="2"/>
      <c r="DW16" s="2"/>
      <c r="DX16" s="2"/>
      <c r="DY16" s="2"/>
      <c r="DZ16" s="67"/>
      <c r="EA16" s="77" t="str">
        <f>$I$10</f>
        <v>H28</v>
      </c>
      <c r="EB16" s="77" t="str">
        <f>$J$10</f>
        <v>H29</v>
      </c>
      <c r="EC16" s="77" t="str">
        <f>$K$10</f>
        <v>H30</v>
      </c>
      <c r="ED16" s="77" t="str">
        <f>$L$10</f>
        <v>R01</v>
      </c>
      <c r="EE16" s="77" t="str">
        <f>$M$10</f>
        <v>R02</v>
      </c>
      <c r="EF16" s="2"/>
      <c r="EG16" s="2"/>
      <c r="EH16" s="2"/>
      <c r="EI16" s="2"/>
      <c r="EJ16" s="67"/>
      <c r="EK16" s="77" t="str">
        <f>$I$10</f>
        <v>H28</v>
      </c>
      <c r="EL16" s="77" t="str">
        <f>$J$10</f>
        <v>H29</v>
      </c>
      <c r="EM16" s="77" t="str">
        <f>$K$10</f>
        <v>H30</v>
      </c>
      <c r="EN16" s="77" t="str">
        <f>$L$10</f>
        <v>R01</v>
      </c>
      <c r="EO16" s="77" t="str">
        <f>$M$10</f>
        <v>R02</v>
      </c>
      <c r="EP16" s="2"/>
      <c r="EQ16" s="2"/>
      <c r="ER16" s="2"/>
      <c r="ES16" s="2"/>
      <c r="ET16" s="67"/>
      <c r="EU16" s="77" t="str">
        <f>$I$10</f>
        <v>H28</v>
      </c>
      <c r="EV16" s="77" t="str">
        <f>$J$10</f>
        <v>H29</v>
      </c>
      <c r="EW16" s="77" t="str">
        <f>$K$10</f>
        <v>H30</v>
      </c>
      <c r="EX16" s="77" t="str">
        <f>$L$10</f>
        <v>R01</v>
      </c>
      <c r="EY16" s="77" t="str">
        <f>$M$10</f>
        <v>R02</v>
      </c>
      <c r="EZ16" s="2"/>
      <c r="FA16" s="2"/>
      <c r="FB16" s="2"/>
      <c r="FC16" s="2"/>
      <c r="FD16" s="67"/>
      <c r="FE16" s="77" t="str">
        <f>$I$10</f>
        <v>H28</v>
      </c>
      <c r="FF16" s="77" t="str">
        <f>$J$10</f>
        <v>H29</v>
      </c>
      <c r="FG16" s="77" t="str">
        <f>$K$10</f>
        <v>H30</v>
      </c>
      <c r="FH16" s="77" t="str">
        <f>$L$10</f>
        <v>R01</v>
      </c>
      <c r="FI16" s="77" t="str">
        <f>$M$10</f>
        <v>R02</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H28</v>
      </c>
      <c r="AL17" s="77" t="str">
        <f>$J$10</f>
        <v>H29</v>
      </c>
      <c r="AM17" s="77" t="str">
        <f>$K$10</f>
        <v>H30</v>
      </c>
      <c r="AN17" s="77" t="str">
        <f>$L$10</f>
        <v>R01</v>
      </c>
      <c r="AO17" s="77" t="str">
        <f>$M$10</f>
        <v>R02</v>
      </c>
      <c r="AP17" s="2"/>
      <c r="AQ17" s="2"/>
      <c r="AR17" s="2"/>
      <c r="AS17" s="2"/>
      <c r="AT17" s="2"/>
      <c r="AU17" s="78" t="s">
        <v>108</v>
      </c>
      <c r="AV17" s="79">
        <f>IF(AW7="-",NA(),AW7)</f>
        <v>64.7</v>
      </c>
      <c r="AW17" s="79">
        <f>IF(AX7="-",NA(),AX7)</f>
        <v>62.7</v>
      </c>
      <c r="AX17" s="79">
        <f>IF(AY7="-",NA(),AY7)</f>
        <v>63.8</v>
      </c>
      <c r="AY17" s="79">
        <f>IF(AZ7="-",NA(),AZ7)</f>
        <v>48.9</v>
      </c>
      <c r="AZ17" s="79">
        <f>IF(BA7="-",NA(),BA7)</f>
        <v>45.8</v>
      </c>
      <c r="BA17" s="2"/>
      <c r="BB17" s="67"/>
      <c r="BC17" s="2"/>
      <c r="BD17" s="2"/>
      <c r="BE17" s="2"/>
      <c r="BF17" s="78" t="s">
        <v>108</v>
      </c>
      <c r="BG17" s="79">
        <f>IF(BH7="-",NA(),BH7)</f>
        <v>1245.3</v>
      </c>
      <c r="BH17" s="79">
        <f>IF(BI7="-",NA(),BI7)</f>
        <v>833.8</v>
      </c>
      <c r="BI17" s="79">
        <f>IF(BJ7="-",NA(),BJ7)</f>
        <v>883.1</v>
      </c>
      <c r="BJ17" s="79">
        <f>IF(BK7="-",NA(),BK7)</f>
        <v>824.8</v>
      </c>
      <c r="BK17" s="79">
        <f>IF(BL7="-",NA(),BL7)</f>
        <v>604.29999999999995</v>
      </c>
      <c r="BL17" s="2"/>
      <c r="BM17" s="2"/>
      <c r="BN17" s="2"/>
      <c r="BO17" s="2"/>
      <c r="BP17" s="2"/>
      <c r="BQ17" s="78" t="s">
        <v>108</v>
      </c>
      <c r="BR17" s="79">
        <f>IF(BS7="-",NA(),BS7)</f>
        <v>0</v>
      </c>
      <c r="BS17" s="79">
        <f>IF(BT7="-",NA(),BT7)</f>
        <v>0</v>
      </c>
      <c r="BT17" s="79">
        <f>IF(BU7="-",NA(),BU7)</f>
        <v>0</v>
      </c>
      <c r="BU17" s="79">
        <f>IF(BV7="-",NA(),BV7)</f>
        <v>14.2</v>
      </c>
      <c r="BV17" s="79">
        <f>IF(BW7="-",NA(),BW7)</f>
        <v>0</v>
      </c>
      <c r="BW17" s="2"/>
      <c r="BX17" s="2"/>
      <c r="BY17" s="2"/>
      <c r="BZ17" s="2"/>
      <c r="CA17" s="2"/>
      <c r="CB17" s="67"/>
      <c r="CC17" s="77" t="str">
        <f>$I$10</f>
        <v>H28</v>
      </c>
      <c r="CD17" s="77" t="str">
        <f>$J$10</f>
        <v>H29</v>
      </c>
      <c r="CE17" s="77" t="str">
        <f>$K$10</f>
        <v>H30</v>
      </c>
      <c r="CF17" s="77" t="str">
        <f>$L$10</f>
        <v>R01</v>
      </c>
      <c r="CG17" s="77" t="str">
        <f>$M$10</f>
        <v>R02</v>
      </c>
      <c r="CH17" s="2"/>
      <c r="CI17" s="2"/>
      <c r="CJ17" s="2"/>
      <c r="CK17" s="2"/>
      <c r="CL17" s="2"/>
      <c r="CM17" s="2"/>
      <c r="CN17" s="2"/>
      <c r="CO17" s="2"/>
      <c r="CP17" s="2"/>
      <c r="CQ17" s="2"/>
      <c r="CR17" s="2"/>
      <c r="CS17" s="2"/>
      <c r="CT17" s="2"/>
      <c r="CU17" s="2"/>
      <c r="CV17" s="78" t="s">
        <v>108</v>
      </c>
      <c r="CW17" s="79">
        <f>IF(CX7="-",NA(),CX7)</f>
        <v>32.5</v>
      </c>
      <c r="CX17" s="79">
        <f>IF(CY7="-",NA(),CY7)</f>
        <v>32.4</v>
      </c>
      <c r="CY17" s="79">
        <f>IF(CZ7="-",NA(),CZ7)</f>
        <v>31.5</v>
      </c>
      <c r="CZ17" s="79">
        <f>IF(DA7="-",NA(),DA7)</f>
        <v>38.799999999999997</v>
      </c>
      <c r="DA17" s="79">
        <f>IF(DB7="-",NA(),DB7)</f>
        <v>55.5</v>
      </c>
      <c r="DB17" s="2"/>
      <c r="DC17" s="2"/>
      <c r="DD17" s="2"/>
      <c r="DE17" s="2"/>
      <c r="DF17" s="78" t="s">
        <v>108</v>
      </c>
      <c r="DG17" s="79">
        <f>IF(DH7="-",NA(),DH7)</f>
        <v>0</v>
      </c>
      <c r="DH17" s="79">
        <f>IF(DI7="-",NA(),DI7)</f>
        <v>0</v>
      </c>
      <c r="DI17" s="79">
        <f>IF(DJ7="-",NA(),DJ7)</f>
        <v>0</v>
      </c>
      <c r="DJ17" s="79">
        <f>IF(DK7="-",NA(),DK7)</f>
        <v>0</v>
      </c>
      <c r="DK17" s="79">
        <f>IF(DL7="-",NA(),DL7)</f>
        <v>0</v>
      </c>
      <c r="DL17" s="2"/>
      <c r="DM17" s="2"/>
      <c r="DN17" s="2"/>
      <c r="DO17" s="2"/>
      <c r="DP17" s="78" t="s">
        <v>108</v>
      </c>
      <c r="DQ17" s="79">
        <f>IF(DR7="-",NA(),DR7)</f>
        <v>86.5</v>
      </c>
      <c r="DR17" s="79">
        <f>IF(DS7="-",NA(),DS7)</f>
        <v>87.6</v>
      </c>
      <c r="DS17" s="79">
        <f>IF(DT7="-",NA(),DT7)</f>
        <v>85.9</v>
      </c>
      <c r="DT17" s="79">
        <f>IF(DU7="-",NA(),DU7)</f>
        <v>89.9</v>
      </c>
      <c r="DU17" s="79">
        <f>IF(DV7="-",NA(),DV7)</f>
        <v>64.2</v>
      </c>
      <c r="DV17" s="2"/>
      <c r="DW17" s="2"/>
      <c r="DX17" s="2"/>
      <c r="DY17" s="2"/>
      <c r="DZ17" s="78" t="s">
        <v>108</v>
      </c>
      <c r="EA17" s="80">
        <f>IF(EB7="-",NA(),EB7)</f>
        <v>362.86</v>
      </c>
      <c r="EB17" s="80">
        <f>IF(EC7="-",NA(),EC7)</f>
        <v>631</v>
      </c>
      <c r="EC17" s="80">
        <f>IF(ED7="-",NA(),ED7)</f>
        <v>345.27</v>
      </c>
      <c r="ED17" s="80">
        <f>IF(EE7="-",NA(),EE7)</f>
        <v>723.53</v>
      </c>
      <c r="EE17" s="80">
        <f>IF(EF7="-",NA(),EF7)</f>
        <v>493.34</v>
      </c>
      <c r="EF17" s="2"/>
      <c r="EG17" s="2"/>
      <c r="EH17" s="2"/>
      <c r="EI17" s="2"/>
      <c r="EJ17" s="78" t="s">
        <v>108</v>
      </c>
      <c r="EK17" s="80">
        <f>IF(EL7="-",NA(),EL7)</f>
        <v>614.58000000000004</v>
      </c>
      <c r="EL17" s="80">
        <f>IF(EM7="-",NA(),EM7)</f>
        <v>631</v>
      </c>
      <c r="EM17" s="80">
        <f>IF(EN7="-",NA(),EN7)</f>
        <v>624.72</v>
      </c>
      <c r="EN17" s="80">
        <f>IF(EO7="-",NA(),EO7)</f>
        <v>786.56</v>
      </c>
      <c r="EO17" s="80">
        <f>IF(EP7="-",NA(),EP7)</f>
        <v>649.04</v>
      </c>
      <c r="EP17" s="2"/>
      <c r="EQ17" s="2"/>
      <c r="ER17" s="2"/>
      <c r="ES17" s="2"/>
      <c r="ET17" s="78" t="s">
        <v>108</v>
      </c>
      <c r="EU17" s="80">
        <f>IF(EV7="-",NA(),EV7)</f>
        <v>384.03</v>
      </c>
      <c r="EV17" s="80">
        <f>IF(EW7="-",NA(),EW7)</f>
        <v>385</v>
      </c>
      <c r="EW17" s="80">
        <f>IF(EX7="-",NA(),EX7)</f>
        <v>365.67</v>
      </c>
      <c r="EX17" s="80">
        <f>IF(EY7="-",NA(),EY7)</f>
        <v>381.39</v>
      </c>
      <c r="EY17" s="80">
        <f>IF(EZ7="-",NA(),EZ7)</f>
        <v>354.96</v>
      </c>
      <c r="EZ17" s="2"/>
      <c r="FA17" s="2"/>
      <c r="FB17" s="2"/>
      <c r="FC17" s="2"/>
      <c r="FD17" s="78" t="s">
        <v>108</v>
      </c>
      <c r="FE17" s="79">
        <f>IF(FF7="-",NA(),FF7)</f>
        <v>2.6</v>
      </c>
      <c r="FF17" s="79">
        <f>IF(FG7="-",NA(),FG7)</f>
        <v>2.2999999999999998</v>
      </c>
      <c r="FG17" s="79">
        <f>IF(FH7="-",NA(),FH7)</f>
        <v>2.4</v>
      </c>
      <c r="FH17" s="79">
        <f>IF(FI7="-",NA(),FI7)</f>
        <v>2.4</v>
      </c>
      <c r="FI17" s="79">
        <f>IF(FJ7="-",NA(),FJ7)</f>
        <v>1.2</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103</v>
      </c>
      <c r="AL18" s="79">
        <f>IF(AM7="-",NA(),AM7)</f>
        <v>100.1</v>
      </c>
      <c r="AM18" s="79">
        <f>IF(AN7="-",NA(),AN7)</f>
        <v>101.1</v>
      </c>
      <c r="AN18" s="79">
        <f>IF(AO7="-",NA(),AO7)</f>
        <v>93.1</v>
      </c>
      <c r="AO18" s="79">
        <f>IF(AP7="-",NA(),AP7)</f>
        <v>104.4</v>
      </c>
      <c r="AP18" s="2"/>
      <c r="AQ18" s="2"/>
      <c r="AR18" s="2"/>
      <c r="AS18" s="2"/>
      <c r="AT18" s="2"/>
      <c r="AU18" s="78" t="s">
        <v>110</v>
      </c>
      <c r="AV18" s="79">
        <f>IF(BB7="-",NA(),BB7)</f>
        <v>94.2</v>
      </c>
      <c r="AW18" s="79">
        <f>IF(BC7="-",NA(),BC7)</f>
        <v>94</v>
      </c>
      <c r="AX18" s="79">
        <f>IF(BD7="-",NA(),BD7)</f>
        <v>93.2</v>
      </c>
      <c r="AY18" s="79">
        <f>IF(BE7="-",NA(),BE7)</f>
        <v>89.9</v>
      </c>
      <c r="AZ18" s="79">
        <f>IF(BF7="-",NA(),BF7)</f>
        <v>71.400000000000006</v>
      </c>
      <c r="BA18" s="2"/>
      <c r="BB18" s="2"/>
      <c r="BC18" s="2"/>
      <c r="BD18" s="2"/>
      <c r="BE18" s="2"/>
      <c r="BF18" s="78" t="s">
        <v>110</v>
      </c>
      <c r="BG18" s="79">
        <f>IF(BM7="-",NA(),BM7)</f>
        <v>100</v>
      </c>
      <c r="BH18" s="79">
        <f>IF(BN7="-",NA(),BN7)</f>
        <v>156.69999999999999</v>
      </c>
      <c r="BI18" s="79">
        <f>IF(BO7="-",NA(),BO7)</f>
        <v>155.30000000000001</v>
      </c>
      <c r="BJ18" s="79">
        <f>IF(BP7="-",NA(),BP7)</f>
        <v>154.19999999999999</v>
      </c>
      <c r="BK18" s="79">
        <f>IF(BQ7="-",NA(),BQ7)</f>
        <v>126.8</v>
      </c>
      <c r="BL18" s="2"/>
      <c r="BM18" s="2"/>
      <c r="BN18" s="2"/>
      <c r="BO18" s="2"/>
      <c r="BP18" s="2"/>
      <c r="BQ18" s="78" t="s">
        <v>110</v>
      </c>
      <c r="BR18" s="79">
        <f>IF(BX7="-",NA(),BX7)</f>
        <v>86.1</v>
      </c>
      <c r="BS18" s="79">
        <f>IF(BY7="-",NA(),BY7)</f>
        <v>62.9</v>
      </c>
      <c r="BT18" s="79">
        <f>IF(BZ7="-",NA(),BZ7)</f>
        <v>34.799999999999997</v>
      </c>
      <c r="BU18" s="79">
        <f>IF(CA7="-",NA(),CA7)</f>
        <v>35.1</v>
      </c>
      <c r="BV18" s="79">
        <f>IF(CB7="-",NA(),CB7)</f>
        <v>58.4</v>
      </c>
      <c r="BW18" s="2"/>
      <c r="BX18" s="2"/>
      <c r="BY18" s="2"/>
      <c r="BZ18" s="2"/>
      <c r="CA18" s="2"/>
      <c r="CB18" s="81" t="s">
        <v>109</v>
      </c>
      <c r="CC18" s="79">
        <f>IF(CC11="-",NA(),CC11)</f>
        <v>632.29999999999995</v>
      </c>
      <c r="CD18" s="79">
        <f t="shared" ref="CD18:CG18" si="4">IF(CD11="-",NA(),CD11)</f>
        <v>645.79999999999995</v>
      </c>
      <c r="CE18" s="79">
        <f t="shared" si="4"/>
        <v>670.5</v>
      </c>
      <c r="CF18" s="79">
        <f t="shared" si="4"/>
        <v>1062.3</v>
      </c>
      <c r="CG18" s="79">
        <f t="shared" si="4"/>
        <v>2377.4</v>
      </c>
      <c r="CH18" s="2"/>
      <c r="CI18" s="2"/>
      <c r="CJ18" s="2"/>
      <c r="CK18" s="2"/>
      <c r="CL18" s="2"/>
      <c r="CM18" s="2"/>
      <c r="CN18" s="2"/>
      <c r="CO18" s="2"/>
      <c r="CP18" s="2"/>
      <c r="CQ18" s="2"/>
      <c r="CR18" s="2"/>
      <c r="CS18" s="2"/>
      <c r="CT18" s="2"/>
      <c r="CU18" s="2"/>
      <c r="CV18" s="78" t="s">
        <v>110</v>
      </c>
      <c r="CW18" s="79">
        <f>IF(DC7="-",NA(),DC7)</f>
        <v>8.1</v>
      </c>
      <c r="CX18" s="79">
        <f>IF(DD7="-",NA(),DD7)</f>
        <v>8</v>
      </c>
      <c r="CY18" s="79">
        <f>IF(DE7="-",NA(),DE7)</f>
        <v>8</v>
      </c>
      <c r="CZ18" s="79">
        <f>IF(DF7="-",NA(),DF7)</f>
        <v>7.5</v>
      </c>
      <c r="DA18" s="79">
        <f>IF(DG7="-",NA(),DG7)</f>
        <v>9.6</v>
      </c>
      <c r="DB18" s="2"/>
      <c r="DC18" s="2"/>
      <c r="DD18" s="2"/>
      <c r="DE18" s="2"/>
      <c r="DF18" s="78" t="s">
        <v>110</v>
      </c>
      <c r="DG18" s="79">
        <f>IF(DM7="-",NA(),DM7)</f>
        <v>22.5</v>
      </c>
      <c r="DH18" s="79">
        <f>IF(DN7="-",NA(),DN7)</f>
        <v>21.9</v>
      </c>
      <c r="DI18" s="79">
        <f>IF(DO7="-",NA(),DO7)</f>
        <v>23.3</v>
      </c>
      <c r="DJ18" s="79">
        <f>IF(DP7="-",NA(),DP7)</f>
        <v>29.5</v>
      </c>
      <c r="DK18" s="79">
        <f>IF(DQ7="-",NA(),DQ7)</f>
        <v>53.2</v>
      </c>
      <c r="DL18" s="2"/>
      <c r="DM18" s="2"/>
      <c r="DN18" s="2"/>
      <c r="DO18" s="2"/>
      <c r="DP18" s="78" t="s">
        <v>110</v>
      </c>
      <c r="DQ18" s="79">
        <f>IF(DW7="-",NA(),DW7)</f>
        <v>78.400000000000006</v>
      </c>
      <c r="DR18" s="79">
        <f>IF(DX7="-",NA(),DX7)</f>
        <v>77.8</v>
      </c>
      <c r="DS18" s="79">
        <f>IF(DY7="-",NA(),DY7)</f>
        <v>77.400000000000006</v>
      </c>
      <c r="DT18" s="79">
        <f>IF(DZ7="-",NA(),DZ7)</f>
        <v>74.900000000000006</v>
      </c>
      <c r="DU18" s="79">
        <f>IF(EA7="-",NA(),EA7)</f>
        <v>74.5</v>
      </c>
      <c r="DV18" s="2"/>
      <c r="DW18" s="2"/>
      <c r="DX18" s="2"/>
      <c r="DY18" s="2"/>
      <c r="DZ18" s="78" t="s">
        <v>110</v>
      </c>
      <c r="EA18" s="80">
        <f>IF(EG7="-",NA(),EG7)</f>
        <v>699.75</v>
      </c>
      <c r="EB18" s="80">
        <f>IF(EH7="-",NA(),EH7)</f>
        <v>710.2</v>
      </c>
      <c r="EC18" s="80">
        <f>IF(EI7="-",NA(),EI7)</f>
        <v>726.81</v>
      </c>
      <c r="ED18" s="80">
        <f>IF(EJ7="-",NA(),EJ7)</f>
        <v>732.4</v>
      </c>
      <c r="EE18" s="80">
        <f>IF(EK7="-",NA(),EK7)</f>
        <v>597</v>
      </c>
      <c r="EF18" s="2"/>
      <c r="EG18" s="2"/>
      <c r="EH18" s="2"/>
      <c r="EI18" s="2"/>
      <c r="EJ18" s="78" t="s">
        <v>110</v>
      </c>
      <c r="EK18" s="80">
        <f>IF(EQ7="-",NA(),EQ7)</f>
        <v>631.22</v>
      </c>
      <c r="EL18" s="80">
        <f>IF(ER7="-",NA(),ER7)</f>
        <v>646.02</v>
      </c>
      <c r="EM18" s="80">
        <f>IF(ES7="-",NA(),ES7)</f>
        <v>664.8</v>
      </c>
      <c r="EN18" s="80">
        <f>IF(ET7="-",NA(),ET7)</f>
        <v>682.89</v>
      </c>
      <c r="EO18" s="80">
        <f>IF(EU7="-",NA(),EU7)</f>
        <v>691.42</v>
      </c>
      <c r="EP18" s="2"/>
      <c r="EQ18" s="2"/>
      <c r="ER18" s="2"/>
      <c r="ES18" s="2"/>
      <c r="ET18" s="78" t="s">
        <v>110</v>
      </c>
      <c r="EU18" s="80">
        <f>IF(FA7="-",NA(),FA7)</f>
        <v>384.8</v>
      </c>
      <c r="EV18" s="80">
        <f>IF(FB7="-",NA(),FB7)</f>
        <v>401.14</v>
      </c>
      <c r="EW18" s="80">
        <f>IF(FC7="-",NA(),FC7)</f>
        <v>410.24</v>
      </c>
      <c r="EX18" s="80">
        <f>IF(FD7="-",NA(),FD7)</f>
        <v>419.69</v>
      </c>
      <c r="EY18" s="80">
        <f>IF(FE7="-",NA(),FE7)</f>
        <v>432.95</v>
      </c>
      <c r="EZ18" s="2"/>
      <c r="FA18" s="2"/>
      <c r="FB18" s="2"/>
      <c r="FC18" s="2"/>
      <c r="FD18" s="78" t="s">
        <v>110</v>
      </c>
      <c r="FE18" s="79">
        <f>IF(FK7="-",NA(),FK7)</f>
        <v>18</v>
      </c>
      <c r="FF18" s="79">
        <f>IF(FL7="-",NA(),FL7)</f>
        <v>18.399999999999999</v>
      </c>
      <c r="FG18" s="79">
        <f>IF(FM7="-",NA(),FM7)</f>
        <v>18.3</v>
      </c>
      <c r="FH18" s="79">
        <f>IF(FN7="-",NA(),FN7)</f>
        <v>18.100000000000001</v>
      </c>
      <c r="FI18" s="79">
        <f>IF(FO7="-",NA(),FO7)</f>
        <v>14.2</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110</v>
      </c>
      <c r="AK19" s="79">
        <f>IF(AQ7="-",NA(),AQ7)</f>
        <v>103.5</v>
      </c>
      <c r="AL19" s="79">
        <f>IF(AR7="-",NA(),AR7)</f>
        <v>103.3</v>
      </c>
      <c r="AM19" s="79">
        <f>IF(AS7="-",NA(),AS7)</f>
        <v>102.4</v>
      </c>
      <c r="AN19" s="79">
        <f>IF(AT7="-",NA(),AT7)</f>
        <v>98.5</v>
      </c>
      <c r="AO19" s="79">
        <f>IF(AU7="-",NA(),AU7)</f>
        <v>83.7</v>
      </c>
      <c r="AP19" s="2"/>
      <c r="AQ19" s="2"/>
      <c r="AR19" s="2"/>
      <c r="AS19" s="2"/>
      <c r="AT19" s="2"/>
      <c r="AU19" s="78" t="s">
        <v>115</v>
      </c>
      <c r="AV19" s="82">
        <f>$BG$7</f>
        <v>100</v>
      </c>
      <c r="AW19" s="82">
        <f>$BG$7</f>
        <v>100</v>
      </c>
      <c r="AX19" s="82">
        <f>$BG$7</f>
        <v>100</v>
      </c>
      <c r="AY19" s="82">
        <f>$BG$7</f>
        <v>100</v>
      </c>
      <c r="AZ19" s="82">
        <f>$BG$7</f>
        <v>100</v>
      </c>
      <c r="BA19" s="2"/>
      <c r="BB19" s="2"/>
      <c r="BC19" s="2"/>
      <c r="BD19" s="2"/>
      <c r="BE19" s="2"/>
      <c r="BF19" s="78" t="s">
        <v>115</v>
      </c>
      <c r="BG19" s="82">
        <f>$BR$7</f>
        <v>100</v>
      </c>
      <c r="BH19" s="82">
        <f>$BR$7</f>
        <v>100</v>
      </c>
      <c r="BI19" s="82">
        <f>$BR$7</f>
        <v>100</v>
      </c>
      <c r="BJ19" s="82">
        <f>$BR$7</f>
        <v>100</v>
      </c>
      <c r="BK19" s="82">
        <f>$BR$7</f>
        <v>100</v>
      </c>
      <c r="BL19" s="2"/>
      <c r="BM19" s="2"/>
      <c r="BN19" s="2"/>
      <c r="BO19" s="2"/>
      <c r="BP19" s="2"/>
      <c r="BQ19" s="78" t="s">
        <v>115</v>
      </c>
      <c r="BR19" s="82">
        <f>$CC$7</f>
        <v>0</v>
      </c>
      <c r="BS19" s="82">
        <f>$CC$7</f>
        <v>0</v>
      </c>
      <c r="BT19" s="82">
        <f>$CC$7</f>
        <v>0</v>
      </c>
      <c r="BU19" s="82">
        <f>$CC$7</f>
        <v>0</v>
      </c>
      <c r="BV19" s="82">
        <f>$CC$7</f>
        <v>0</v>
      </c>
      <c r="BW19" s="2"/>
      <c r="BX19" s="2"/>
      <c r="BY19" s="2"/>
      <c r="BZ19" s="2"/>
      <c r="CA19" s="2"/>
      <c r="CB19" s="81" t="s">
        <v>111</v>
      </c>
      <c r="CC19" s="79">
        <f t="shared" ref="CC19:CG21" si="5">IF(CC12="-",NA(),CC12)</f>
        <v>1943.9</v>
      </c>
      <c r="CD19" s="79">
        <f t="shared" si="5"/>
        <v>1991.7</v>
      </c>
      <c r="CE19" s="79">
        <f t="shared" si="5"/>
        <v>2128.5</v>
      </c>
      <c r="CF19" s="79">
        <f t="shared" si="5"/>
        <v>2740.8</v>
      </c>
      <c r="CG19" s="79">
        <f t="shared" si="5"/>
        <v>4287.2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115</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116</v>
      </c>
      <c r="BR20" s="2"/>
      <c r="BS20" s="2"/>
      <c r="BT20" s="2"/>
      <c r="BU20" s="2"/>
      <c r="BV20" s="2"/>
      <c r="BW20" s="2"/>
      <c r="BX20" s="2"/>
      <c r="BY20" s="2"/>
      <c r="BZ20" s="2"/>
      <c r="CA20" s="2"/>
      <c r="CB20" s="81" t="s">
        <v>112</v>
      </c>
      <c r="CC20" s="79">
        <f t="shared" si="5"/>
        <v>14.6</v>
      </c>
      <c r="CD20" s="79">
        <f t="shared" si="5"/>
        <v>14.5</v>
      </c>
      <c r="CE20" s="79">
        <f t="shared" si="5"/>
        <v>14.7</v>
      </c>
      <c r="CF20" s="79">
        <f t="shared" si="5"/>
        <v>14.2</v>
      </c>
      <c r="CG20" s="79">
        <f t="shared" si="5"/>
        <v>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113</v>
      </c>
      <c r="CC21" s="79">
        <f t="shared" si="5"/>
        <v>180</v>
      </c>
      <c r="CD21" s="79">
        <f t="shared" si="5"/>
        <v>180.1</v>
      </c>
      <c r="CE21" s="79">
        <f t="shared" si="5"/>
        <v>182.9</v>
      </c>
      <c r="CF21" s="79">
        <f t="shared" si="5"/>
        <v>190.5</v>
      </c>
      <c r="CG21" s="79">
        <f t="shared" si="5"/>
        <v>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2022-02-08T05:23:11Z</cp:lastPrinted>
  <dcterms:created xsi:type="dcterms:W3CDTF">2021-12-07T03:55:24Z</dcterms:created>
  <dcterms:modified xsi:type="dcterms:W3CDTF">2022-02-09T23:16:16Z</dcterms:modified>
  <cp:category/>
</cp:coreProperties>
</file>