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700857\Desktop\〆030129　公営企業に係る経比較分析表\提出ファイル\"/>
    </mc:Choice>
  </mc:AlternateContent>
  <workbookProtection workbookAlgorithmName="SHA-512" workbookHashValue="eVykvsu9gom674j9dQNo62AvmSEyxppoJ84OuQil0cHn8deDEtabu5IUxsr4tVN1E4byDTgsyZxdhIDKO/+fIw==" workbookSaltValue="atS5QLZuX818oa9cX5IPv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<sst xmlns="http://schemas.openxmlformats.org/spreadsheetml/2006/main" count="233" uniqueCount="118">
  <si>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</si>
  <si>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</si>
  <si>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</si>
  <si>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</si>
  <si>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</si>
  <si>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</si>
  <si>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</si>
  <si>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</si>
  <si>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</si>
  <si>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</si>
  <si>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</si>
  <si>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</si>
  <si>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</si>
  <si>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</si>
  <si>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</si>
  <si>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</si>
  <si>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</si>
  <si>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</si>
  <si>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</si>
  <si>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</si>
  <si>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</si>
  <si>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</si>
  <si>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</si>
  <si>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</si>
  <si>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</si>
  <si>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</si>
  <si>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</si>
  <si>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</si>
  <si>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</si>
  <si>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</si>
  <si>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</si>
  <si>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</si>
  <si>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</si>
  <si>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</si>
  <si>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</si>
  <si>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</si>
  <si>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</si>
  <si>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</si>
  <si>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</si>
  <si>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</si>
  <si>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</si>
  <si>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</si>
  <si>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</si>
  <si>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</si>
  <si>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</si>
  <si>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</si>
  <si>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</si>
  <si>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</si>
  <si>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</si>
  <si>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</si>
  <si>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</si>
  <si>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</si>
  <si>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</si>
  <si>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</si>
  <si>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</si>
  <si>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</si>
  <si>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</si>
  <si>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</si>
  <si>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</si>
  <si>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</si>
  <si>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</si>
  <si>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</si>
  <si>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</si>
  <si>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</si>
  <si>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</si>
  <si>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</si>
  <si>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</si>
  <si>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</si>
  <si>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</si>
  <si>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</si>
  <si>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</si>
  <si>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</si>
  <si>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</si>
  <si>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</si>
  <si>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</si>
  <si>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</si>
  <si>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</si>
  <si>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</si>
  <si>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</si>
  <si>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</si>
  <si>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</si>
  <si>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</si>
  <si>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</si>
  <si>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</si>
  <si>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</si>
  <si>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</si>
  <si>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</si>
  <si>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</si>
  <si>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</si>
  <si>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</si>
  <si>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</si>
  <si>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</si>
  <si>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</si>
  <si>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</si>
  <si>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</si>
  <si>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</si>
  <si>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三宅村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</si>
  <si>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</si>
  <si>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</si>
  <si>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</si>
  <si>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</si>
  <si>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</si>
  <si>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</si>
  <si>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</si>
  <si>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</si>
  <si>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</si>
  <si>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</si>
  <si>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</si>
  <si>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</si>
  <si>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</si>
  <si>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</si>
  <si>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</si>
  <si>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</si>
  <si>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</si>
  <si>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</si>
  <si>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①収益的収支比率は、類似団体平均より高くなっている。これは実情として一般会計繰入金によるところが大きく、実際には経営赤字であり、今後、抜本的な料金改正を視野にいれた事業展開が必要である。
⑤料金回収率は、60％を下回る水準が続いており、原価割れ状態が継続しており、今後、抜本的な料金改正を視野にいれた事業展開が必要である。
⑥三宅村では島内に集落が点在しており、水道水を全島にくまなく供給するため、取水・導水施設等の数が類似団体よりも数多い。また、水質改善を行うための施設（膜ろ過施設）も運用している。給水原価は、各施設稼働のための動力費等の要因により類似団体平均より高い水準である。
⑦施設利用率は、類似団体平均を下回る水準で低下を続けており、施設の余剰感が見受けられるが、所管する全施設が、島内に集落が点在する本島においては必要不可欠である。
⑧有収率は、類似団体の平均を上下するような動向を示している。主な原因としては、年度によって増減する漏水等と思われる。
</t>
    <rPh sb="165" eb="167">
      <t>ミヤケ</t>
    </rPh>
    <rPh sb="167" eb="168">
      <t>ムラ</t>
    </rPh>
    <rPh sb="170" eb="172">
      <t>トウナイ</t>
    </rPh>
    <rPh sb="173" eb="175">
      <t>シュウラク</t>
    </rPh>
    <rPh sb="176" eb="178">
      <t>テンザイ</t>
    </rPh>
    <rPh sb="183" eb="186">
      <t>スイドウスイ</t>
    </rPh>
    <rPh sb="187" eb="189">
      <t>ゼントウ</t>
    </rPh>
    <rPh sb="194" eb="196">
      <t>キョウキュウ</t>
    </rPh>
    <rPh sb="201" eb="203">
      <t>シュスイ</t>
    </rPh>
    <rPh sb="204" eb="206">
      <t>ドウスイ</t>
    </rPh>
    <rPh sb="206" eb="208">
      <t>シセツ</t>
    </rPh>
    <rPh sb="208" eb="209">
      <t>トウ</t>
    </rPh>
    <rPh sb="210" eb="211">
      <t>カズ</t>
    </rPh>
    <rPh sb="226" eb="228">
      <t>スイシツ</t>
    </rPh>
    <rPh sb="228" eb="230">
      <t>カイゼン</t>
    </rPh>
    <rPh sb="231" eb="232">
      <t>オコナ</t>
    </rPh>
    <rPh sb="236" eb="238">
      <t>シセツ</t>
    </rPh>
    <rPh sb="239" eb="240">
      <t>マク</t>
    </rPh>
    <rPh sb="241" eb="242">
      <t>カ</t>
    </rPh>
    <rPh sb="242" eb="244">
      <t>シセツ</t>
    </rPh>
    <rPh sb="246" eb="248">
      <t>ウンヨウ</t>
    </rPh>
    <rPh sb="259" eb="262">
      <t>カクシセツ</t>
    </rPh>
    <rPh sb="262" eb="264">
      <t>カドウ</t>
    </rPh>
    <rPh sb="268" eb="270">
      <t>ドウリョク</t>
    </rPh>
    <rPh sb="270" eb="271">
      <t>ヒ</t>
    </rPh>
    <rPh sb="271" eb="272">
      <t>トウ</t>
    </rPh>
    <phoneticPr fontId="4"/>
  </si>
  <si>
    <t>③管路更新率が類似団体平均を上回っている原因としては、出来得る限り管路更新を行ない、漏水を減らして、多少でも水道事業経営の圧迫を抑えていくためである。</t>
    <rPh sb="27" eb="30">
      <t>デキウ</t>
    </rPh>
    <rPh sb="31" eb="32">
      <t>カギ</t>
    </rPh>
    <rPh sb="38" eb="39">
      <t>オコ</t>
    </rPh>
    <phoneticPr fontId="4"/>
  </si>
  <si>
    <t>三宅村の簡易水道事業は、一般会計の繰入がなければ赤字経営であり、今後、抜本的な料金改正を視野にいれた事業展開が必要である。また、事業として、管路の更新は元より、老朽化が見受けられる機器類等の更新が喫緊の課題となっていくと思われる。</t>
    <rPh sb="80" eb="83">
      <t>ロウキュウカ</t>
    </rPh>
    <rPh sb="84" eb="86">
      <t>ミウ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</si>
</sst>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1.06</c:v>
                </c:pt>
                <c:pt idx="1">
                  <c:v>0.95</c:v>
                </c:pt>
                <c:pt idx="2">
                  <c:v>0.78</c:v>
                </c:pt>
                <c:pt idx="3">
                  <c:v>0.82</c:v>
                </c:pt>
                <c:pt idx="4">
                  <c:v>0.88</c:v>
                </c:pt>
              </c:numCache>
            </c:numRef>
          </c:val>
          <c:extLst>
            <c:ext xmlns:c16="http://schemas.microsoft.com/office/drawing/2014/chart" uri="{C3380CC4-5D6E-409C-BE32-E72D297353CC}">
              <c16:uniqueId val="{00000000-92E5-4B42-ADEF-C296451921C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92E5-4B42-ADEF-C296451921C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26.69</c:v>
                </c:pt>
                <c:pt idx="1">
                  <c:v>25.99</c:v>
                </c:pt>
                <c:pt idx="2">
                  <c:v>25.2</c:v>
                </c:pt>
                <c:pt idx="3">
                  <c:v>25.11</c:v>
                </c:pt>
                <c:pt idx="4">
                  <c:v>25.04</c:v>
                </c:pt>
              </c:numCache>
            </c:numRef>
          </c:val>
          <c:extLst>
            <c:ext xmlns:c16="http://schemas.microsoft.com/office/drawing/2014/chart" uri="{C3380CC4-5D6E-409C-BE32-E72D297353CC}">
              <c16:uniqueId val="{00000000-F211-40E9-957F-1701B416E34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F211-40E9-957F-1701B416E34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75.180000000000007</c:v>
                </c:pt>
                <c:pt idx="1">
                  <c:v>77.849999999999994</c:v>
                </c:pt>
                <c:pt idx="2">
                  <c:v>77.489999999999995</c:v>
                </c:pt>
                <c:pt idx="3">
                  <c:v>77.599999999999994</c:v>
                </c:pt>
                <c:pt idx="4">
                  <c:v>77.599999999999994</c:v>
                </c:pt>
              </c:numCache>
            </c:numRef>
          </c:val>
          <c:extLst>
            <c:ext xmlns:c16="http://schemas.microsoft.com/office/drawing/2014/chart" uri="{C3380CC4-5D6E-409C-BE32-E72D297353CC}">
              <c16:uniqueId val="{00000000-6F7B-4A4A-B03C-D59B29B3DCD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6F7B-4A4A-B03C-D59B29B3DCD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93.05</c:v>
                </c:pt>
                <c:pt idx="1">
                  <c:v>99.38</c:v>
                </c:pt>
                <c:pt idx="2">
                  <c:v>90.26</c:v>
                </c:pt>
                <c:pt idx="3">
                  <c:v>93.81</c:v>
                </c:pt>
                <c:pt idx="4">
                  <c:v>95.81</c:v>
                </c:pt>
              </c:numCache>
            </c:numRef>
          </c:val>
          <c:extLst>
            <c:ext xmlns:c16="http://schemas.microsoft.com/office/drawing/2014/chart" uri="{C3380CC4-5D6E-409C-BE32-E72D297353CC}">
              <c16:uniqueId val="{00000000-6796-4229-B93D-6CCC8E10654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6796-4229-B93D-6CCC8E10654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75-43D2-A533-7D509A4387E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75-43D2-A533-7D509A4387E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43-4F2C-9BFF-345CCA077CB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43-4F2C-9BFF-345CCA077CB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84-4899-8D4B-DFE29B49A0A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84-4899-8D4B-DFE29B49A0A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7E-454E-ABC0-B40612C84E1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7E-454E-ABC0-B40612C84E1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438.9</c:v>
                </c:pt>
                <c:pt idx="1">
                  <c:v>423</c:v>
                </c:pt>
                <c:pt idx="2">
                  <c:v>435.18</c:v>
                </c:pt>
                <c:pt idx="3">
                  <c:v>420.77</c:v>
                </c:pt>
                <c:pt idx="4">
                  <c:v>485.78</c:v>
                </c:pt>
              </c:numCache>
            </c:numRef>
          </c:val>
          <c:extLst>
            <c:ext xmlns:c16="http://schemas.microsoft.com/office/drawing/2014/chart" uri="{C3380CC4-5D6E-409C-BE32-E72D297353CC}">
              <c16:uniqueId val="{00000000-B25D-41CE-B69D-326F74C484B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B25D-41CE-B69D-326F74C484B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50.9</c:v>
                </c:pt>
                <c:pt idx="1">
                  <c:v>42.65</c:v>
                </c:pt>
                <c:pt idx="2">
                  <c:v>49.76</c:v>
                </c:pt>
                <c:pt idx="3">
                  <c:v>48.03</c:v>
                </c:pt>
                <c:pt idx="4">
                  <c:v>48.72</c:v>
                </c:pt>
              </c:numCache>
            </c:numRef>
          </c:val>
          <c:extLst>
            <c:ext xmlns:c16="http://schemas.microsoft.com/office/drawing/2014/chart" uri="{C3380CC4-5D6E-409C-BE32-E72D297353CC}">
              <c16:uniqueId val="{00000000-7B54-4C52-B071-D811A1F9F00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7B54-4C52-B071-D811A1F9F00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522.04999999999995</c:v>
                </c:pt>
                <c:pt idx="1">
                  <c:v>631.76</c:v>
                </c:pt>
                <c:pt idx="2">
                  <c:v>537.44000000000005</c:v>
                </c:pt>
                <c:pt idx="3">
                  <c:v>571.16999999999996</c:v>
                </c:pt>
                <c:pt idx="4">
                  <c:v>550.11</c:v>
                </c:pt>
              </c:numCache>
            </c:numRef>
          </c:val>
          <c:extLst>
            <c:ext xmlns:c16="http://schemas.microsoft.com/office/drawing/2014/chart" uri="{C3380CC4-5D6E-409C-BE32-E72D297353CC}">
              <c16:uniqueId val="{00000000-E1B7-41CD-AED9-159726B323F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E1B7-41CD-AED9-159726B323F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三宅村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15">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D3</v>
      </c>
      <c r="X8" s="73"/>
      <c r="Y8" s="73"/>
      <c r="Z8" s="73"/>
      <c r="AA8" s="73"/>
      <c r="AB8" s="73"/>
      <c r="AC8" s="73"/>
      <c r="AD8" s="73" t="str">
        <f>
データ!$M$6</f>
        <v>
非設置</v>
      </c>
      <c r="AE8" s="73"/>
      <c r="AF8" s="73"/>
      <c r="AG8" s="73"/>
      <c r="AH8" s="73"/>
      <c r="AI8" s="73"/>
      <c r="AJ8" s="73"/>
      <c r="AK8" s="2"/>
      <c r="AL8" s="67">
        <f>
データ!$R$6</f>
        <v>
2425</v>
      </c>
      <c r="AM8" s="67"/>
      <c r="AN8" s="67"/>
      <c r="AO8" s="67"/>
      <c r="AP8" s="67"/>
      <c r="AQ8" s="67"/>
      <c r="AR8" s="67"/>
      <c r="AS8" s="67"/>
      <c r="AT8" s="66">
        <f>
データ!$S$6</f>
        <v>
55.26</v>
      </c>
      <c r="AU8" s="66"/>
      <c r="AV8" s="66"/>
      <c r="AW8" s="66"/>
      <c r="AX8" s="66"/>
      <c r="AY8" s="66"/>
      <c r="AZ8" s="66"/>
      <c r="BA8" s="66"/>
      <c r="BB8" s="66">
        <f>
データ!$T$6</f>
        <v>
43.88</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15">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15">
      <c r="A10" s="2"/>
      <c r="B10" s="66" t="str">
        <f>
データ!$N$6</f>
        <v>
-</v>
      </c>
      <c r="C10" s="66"/>
      <c r="D10" s="66"/>
      <c r="E10" s="66"/>
      <c r="F10" s="66"/>
      <c r="G10" s="66"/>
      <c r="H10" s="66"/>
      <c r="I10" s="66" t="str">
        <f>
データ!$O$6</f>
        <v>
該当数値なし</v>
      </c>
      <c r="J10" s="66"/>
      <c r="K10" s="66"/>
      <c r="L10" s="66"/>
      <c r="M10" s="66"/>
      <c r="N10" s="66"/>
      <c r="O10" s="66"/>
      <c r="P10" s="66">
        <f>
データ!$P$6</f>
        <v>
100</v>
      </c>
      <c r="Q10" s="66"/>
      <c r="R10" s="66"/>
      <c r="S10" s="66"/>
      <c r="T10" s="66"/>
      <c r="U10" s="66"/>
      <c r="V10" s="66"/>
      <c r="W10" s="67">
        <f>
データ!$Q$6</f>
        <v>
4125</v>
      </c>
      <c r="X10" s="67"/>
      <c r="Y10" s="67"/>
      <c r="Z10" s="67"/>
      <c r="AA10" s="67"/>
      <c r="AB10" s="67"/>
      <c r="AC10" s="67"/>
      <c r="AD10" s="2"/>
      <c r="AE10" s="2"/>
      <c r="AF10" s="2"/>
      <c r="AG10" s="2"/>
      <c r="AH10" s="2"/>
      <c r="AI10" s="2"/>
      <c r="AJ10" s="2"/>
      <c r="AK10" s="2"/>
      <c r="AL10" s="67">
        <f>
データ!$U$6</f>
        <v>
2361</v>
      </c>
      <c r="AM10" s="67"/>
      <c r="AN10" s="67"/>
      <c r="AO10" s="67"/>
      <c r="AP10" s="67"/>
      <c r="AQ10" s="67"/>
      <c r="AR10" s="67"/>
      <c r="AS10" s="67"/>
      <c r="AT10" s="66">
        <f>
データ!$V$6</f>
        <v>
41.1</v>
      </c>
      <c r="AU10" s="66"/>
      <c r="AV10" s="66"/>
      <c r="AW10" s="66"/>
      <c r="AX10" s="66"/>
      <c r="AY10" s="66"/>
      <c r="AZ10" s="66"/>
      <c r="BA10" s="66"/>
      <c r="BB10" s="66">
        <f>
データ!$W$6</f>
        <v>
57.45</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
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
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【76.03】</v>
      </c>
      <c r="F85" s="27" t="s">
        <v>
41</v>
      </c>
      <c r="G85" s="27" t="s">
        <v>
42</v>
      </c>
      <c r="H85" s="27" t="str">
        <f>
データ!BO6</f>
        <v>
【1,084.05】</v>
      </c>
      <c r="I85" s="27" t="str">
        <f>
データ!BZ6</f>
        <v>
【53.46】</v>
      </c>
      <c r="J85" s="27" t="str">
        <f>
データ!CK6</f>
        <v>
【300.47】</v>
      </c>
      <c r="K85" s="27" t="str">
        <f>
データ!CV6</f>
        <v>
【54.90】</v>
      </c>
      <c r="L85" s="27" t="str">
        <f>
データ!DG6</f>
        <v>
【73.31】</v>
      </c>
      <c r="M85" s="27" t="s">
        <v>
41</v>
      </c>
      <c r="N85" s="27" t="s">
        <v>
41</v>
      </c>
      <c r="O85" s="27" t="str">
        <f>
データ!EN6</f>
        <v>
【0.56】</v>
      </c>
    </row>
  </sheetData>
  <sheetProtection algorithmName="SHA-512" hashValue="pVwMFIIYXXbtl5Y6GESw4u72V4MeyjCyyawyv5qpmNc8nc7y1yIMtL7KTquV9lOZVaxl/7A7pCvavA2Yg8QkYQ==" saltValue="KPptnVqbecy6zL7Fs/oBA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45</v>
      </c>
      <c r="B3" s="30" t="s">
        <v>
46</v>
      </c>
      <c r="C3" s="30" t="s">
        <v>
47</v>
      </c>
      <c r="D3" s="30" t="s">
        <v>
48</v>
      </c>
      <c r="E3" s="30" t="s">
        <v>
49</v>
      </c>
      <c r="F3" s="30" t="s">
        <v>
50</v>
      </c>
      <c r="G3" s="30" t="s">
        <v>
51</v>
      </c>
      <c r="H3" s="77" t="s">
        <v>
52</v>
      </c>
      <c r="I3" s="78"/>
      <c r="J3" s="78"/>
      <c r="K3" s="78"/>
      <c r="L3" s="78"/>
      <c r="M3" s="78"/>
      <c r="N3" s="78"/>
      <c r="O3" s="78"/>
      <c r="P3" s="78"/>
      <c r="Q3" s="78"/>
      <c r="R3" s="78"/>
      <c r="S3" s="78"/>
      <c r="T3" s="78"/>
      <c r="U3" s="78"/>
      <c r="V3" s="78"/>
      <c r="W3" s="79"/>
      <c r="X3" s="83" t="s">
        <v>
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
55</v>
      </c>
      <c r="B4" s="31"/>
      <c r="C4" s="31"/>
      <c r="D4" s="31"/>
      <c r="E4" s="31"/>
      <c r="F4" s="31"/>
      <c r="G4" s="31"/>
      <c r="H4" s="80"/>
      <c r="I4" s="81"/>
      <c r="J4" s="81"/>
      <c r="K4" s="81"/>
      <c r="L4" s="81"/>
      <c r="M4" s="81"/>
      <c r="N4" s="81"/>
      <c r="O4" s="81"/>
      <c r="P4" s="81"/>
      <c r="Q4" s="81"/>
      <c r="R4" s="81"/>
      <c r="S4" s="81"/>
      <c r="T4" s="81"/>
      <c r="U4" s="81"/>
      <c r="V4" s="81"/>
      <c r="W4" s="82"/>
      <c r="X4" s="76" t="s">
        <v>
56</v>
      </c>
      <c r="Y4" s="76"/>
      <c r="Z4" s="76"/>
      <c r="AA4" s="76"/>
      <c r="AB4" s="76"/>
      <c r="AC4" s="76"/>
      <c r="AD4" s="76"/>
      <c r="AE4" s="76"/>
      <c r="AF4" s="76"/>
      <c r="AG4" s="76"/>
      <c r="AH4" s="76"/>
      <c r="AI4" s="76" t="s">
        <v>
57</v>
      </c>
      <c r="AJ4" s="76"/>
      <c r="AK4" s="76"/>
      <c r="AL4" s="76"/>
      <c r="AM4" s="76"/>
      <c r="AN4" s="76"/>
      <c r="AO4" s="76"/>
      <c r="AP4" s="76"/>
      <c r="AQ4" s="76"/>
      <c r="AR4" s="76"/>
      <c r="AS4" s="76"/>
      <c r="AT4" s="76" t="s">
        <v>
58</v>
      </c>
      <c r="AU4" s="76"/>
      <c r="AV4" s="76"/>
      <c r="AW4" s="76"/>
      <c r="AX4" s="76"/>
      <c r="AY4" s="76"/>
      <c r="AZ4" s="76"/>
      <c r="BA4" s="76"/>
      <c r="BB4" s="76"/>
      <c r="BC4" s="76"/>
      <c r="BD4" s="76"/>
      <c r="BE4" s="76" t="s">
        <v>
59</v>
      </c>
      <c r="BF4" s="76"/>
      <c r="BG4" s="76"/>
      <c r="BH4" s="76"/>
      <c r="BI4" s="76"/>
      <c r="BJ4" s="76"/>
      <c r="BK4" s="76"/>
      <c r="BL4" s="76"/>
      <c r="BM4" s="76"/>
      <c r="BN4" s="76"/>
      <c r="BO4" s="76"/>
      <c r="BP4" s="76" t="s">
        <v>
60</v>
      </c>
      <c r="BQ4" s="76"/>
      <c r="BR4" s="76"/>
      <c r="BS4" s="76"/>
      <c r="BT4" s="76"/>
      <c r="BU4" s="76"/>
      <c r="BV4" s="76"/>
      <c r="BW4" s="76"/>
      <c r="BX4" s="76"/>
      <c r="BY4" s="76"/>
      <c r="BZ4" s="76"/>
      <c r="CA4" s="76" t="s">
        <v>
61</v>
      </c>
      <c r="CB4" s="76"/>
      <c r="CC4" s="76"/>
      <c r="CD4" s="76"/>
      <c r="CE4" s="76"/>
      <c r="CF4" s="76"/>
      <c r="CG4" s="76"/>
      <c r="CH4" s="76"/>
      <c r="CI4" s="76"/>
      <c r="CJ4" s="76"/>
      <c r="CK4" s="76"/>
      <c r="CL4" s="76" t="s">
        <v>
62</v>
      </c>
      <c r="CM4" s="76"/>
      <c r="CN4" s="76"/>
      <c r="CO4" s="76"/>
      <c r="CP4" s="76"/>
      <c r="CQ4" s="76"/>
      <c r="CR4" s="76"/>
      <c r="CS4" s="76"/>
      <c r="CT4" s="76"/>
      <c r="CU4" s="76"/>
      <c r="CV4" s="76"/>
      <c r="CW4" s="76" t="s">
        <v>
63</v>
      </c>
      <c r="CX4" s="76"/>
      <c r="CY4" s="76"/>
      <c r="CZ4" s="76"/>
      <c r="DA4" s="76"/>
      <c r="DB4" s="76"/>
      <c r="DC4" s="76"/>
      <c r="DD4" s="76"/>
      <c r="DE4" s="76"/>
      <c r="DF4" s="76"/>
      <c r="DG4" s="76"/>
      <c r="DH4" s="76" t="s">
        <v>
64</v>
      </c>
      <c r="DI4" s="76"/>
      <c r="DJ4" s="76"/>
      <c r="DK4" s="76"/>
      <c r="DL4" s="76"/>
      <c r="DM4" s="76"/>
      <c r="DN4" s="76"/>
      <c r="DO4" s="76"/>
      <c r="DP4" s="76"/>
      <c r="DQ4" s="76"/>
      <c r="DR4" s="76"/>
      <c r="DS4" s="76" t="s">
        <v>
65</v>
      </c>
      <c r="DT4" s="76"/>
      <c r="DU4" s="76"/>
      <c r="DV4" s="76"/>
      <c r="DW4" s="76"/>
      <c r="DX4" s="76"/>
      <c r="DY4" s="76"/>
      <c r="DZ4" s="76"/>
      <c r="EA4" s="76"/>
      <c r="EB4" s="76"/>
      <c r="EC4" s="76"/>
      <c r="ED4" s="76" t="s">
        <v>
66</v>
      </c>
      <c r="EE4" s="76"/>
      <c r="EF4" s="76"/>
      <c r="EG4" s="76"/>
      <c r="EH4" s="76"/>
      <c r="EI4" s="76"/>
      <c r="EJ4" s="76"/>
      <c r="EK4" s="76"/>
      <c r="EL4" s="76"/>
      <c r="EM4" s="76"/>
      <c r="EN4" s="76"/>
    </row>
    <row r="5" spans="1:144" x14ac:dyDescent="0.15">
      <c r="A5" s="29" t="s">
        <v>
67</v>
      </c>
      <c r="B5" s="32"/>
      <c r="C5" s="32"/>
      <c r="D5" s="32"/>
      <c r="E5" s="32"/>
      <c r="F5" s="32"/>
      <c r="G5" s="32"/>
      <c r="H5" s="33" t="s">
        <v>
68</v>
      </c>
      <c r="I5" s="33" t="s">
        <v>
69</v>
      </c>
      <c r="J5" s="33" t="s">
        <v>
70</v>
      </c>
      <c r="K5" s="33" t="s">
        <v>
71</v>
      </c>
      <c r="L5" s="33" t="s">
        <v>
72</v>
      </c>
      <c r="M5" s="33" t="s">
        <v>
73</v>
      </c>
      <c r="N5" s="33" t="s">
        <v>
74</v>
      </c>
      <c r="O5" s="33" t="s">
        <v>
75</v>
      </c>
      <c r="P5" s="33" t="s">
        <v>
76</v>
      </c>
      <c r="Q5" s="33" t="s">
        <v>
77</v>
      </c>
      <c r="R5" s="33" t="s">
        <v>
78</v>
      </c>
      <c r="S5" s="33" t="s">
        <v>
79</v>
      </c>
      <c r="T5" s="33" t="s">
        <v>
80</v>
      </c>
      <c r="U5" s="33" t="s">
        <v>
81</v>
      </c>
      <c r="V5" s="33" t="s">
        <v>
82</v>
      </c>
      <c r="W5" s="33" t="s">
        <v>
83</v>
      </c>
      <c r="X5" s="33" t="s">
        <v>
84</v>
      </c>
      <c r="Y5" s="33" t="s">
        <v>
85</v>
      </c>
      <c r="Z5" s="33" t="s">
        <v>
86</v>
      </c>
      <c r="AA5" s="33" t="s">
        <v>
87</v>
      </c>
      <c r="AB5" s="33" t="s">
        <v>
88</v>
      </c>
      <c r="AC5" s="33" t="s">
        <v>
89</v>
      </c>
      <c r="AD5" s="33" t="s">
        <v>
90</v>
      </c>
      <c r="AE5" s="33" t="s">
        <v>
91</v>
      </c>
      <c r="AF5" s="33" t="s">
        <v>
92</v>
      </c>
      <c r="AG5" s="33" t="s">
        <v>
93</v>
      </c>
      <c r="AH5" s="33" t="s">
        <v>
29</v>
      </c>
      <c r="AI5" s="33" t="s">
        <v>
84</v>
      </c>
      <c r="AJ5" s="33" t="s">
        <v>
85</v>
      </c>
      <c r="AK5" s="33" t="s">
        <v>
86</v>
      </c>
      <c r="AL5" s="33" t="s">
        <v>
87</v>
      </c>
      <c r="AM5" s="33" t="s">
        <v>
88</v>
      </c>
      <c r="AN5" s="33" t="s">
        <v>
89</v>
      </c>
      <c r="AO5" s="33" t="s">
        <v>
90</v>
      </c>
      <c r="AP5" s="33" t="s">
        <v>
91</v>
      </c>
      <c r="AQ5" s="33" t="s">
        <v>
92</v>
      </c>
      <c r="AR5" s="33" t="s">
        <v>
93</v>
      </c>
      <c r="AS5" s="33" t="s">
        <v>
94</v>
      </c>
      <c r="AT5" s="33" t="s">
        <v>
84</v>
      </c>
      <c r="AU5" s="33" t="s">
        <v>
85</v>
      </c>
      <c r="AV5" s="33" t="s">
        <v>
86</v>
      </c>
      <c r="AW5" s="33" t="s">
        <v>
87</v>
      </c>
      <c r="AX5" s="33" t="s">
        <v>
88</v>
      </c>
      <c r="AY5" s="33" t="s">
        <v>
89</v>
      </c>
      <c r="AZ5" s="33" t="s">
        <v>
90</v>
      </c>
      <c r="BA5" s="33" t="s">
        <v>
91</v>
      </c>
      <c r="BB5" s="33" t="s">
        <v>
92</v>
      </c>
      <c r="BC5" s="33" t="s">
        <v>
93</v>
      </c>
      <c r="BD5" s="33" t="s">
        <v>
94</v>
      </c>
      <c r="BE5" s="33" t="s">
        <v>
84</v>
      </c>
      <c r="BF5" s="33" t="s">
        <v>
85</v>
      </c>
      <c r="BG5" s="33" t="s">
        <v>
86</v>
      </c>
      <c r="BH5" s="33" t="s">
        <v>
87</v>
      </c>
      <c r="BI5" s="33" t="s">
        <v>
88</v>
      </c>
      <c r="BJ5" s="33" t="s">
        <v>
89</v>
      </c>
      <c r="BK5" s="33" t="s">
        <v>
90</v>
      </c>
      <c r="BL5" s="33" t="s">
        <v>
91</v>
      </c>
      <c r="BM5" s="33" t="s">
        <v>
92</v>
      </c>
      <c r="BN5" s="33" t="s">
        <v>
93</v>
      </c>
      <c r="BO5" s="33" t="s">
        <v>
94</v>
      </c>
      <c r="BP5" s="33" t="s">
        <v>
84</v>
      </c>
      <c r="BQ5" s="33" t="s">
        <v>
85</v>
      </c>
      <c r="BR5" s="33" t="s">
        <v>
86</v>
      </c>
      <c r="BS5" s="33" t="s">
        <v>
87</v>
      </c>
      <c r="BT5" s="33" t="s">
        <v>
88</v>
      </c>
      <c r="BU5" s="33" t="s">
        <v>
89</v>
      </c>
      <c r="BV5" s="33" t="s">
        <v>
90</v>
      </c>
      <c r="BW5" s="33" t="s">
        <v>
91</v>
      </c>
      <c r="BX5" s="33" t="s">
        <v>
92</v>
      </c>
      <c r="BY5" s="33" t="s">
        <v>
93</v>
      </c>
      <c r="BZ5" s="33" t="s">
        <v>
94</v>
      </c>
      <c r="CA5" s="33" t="s">
        <v>
84</v>
      </c>
      <c r="CB5" s="33" t="s">
        <v>
85</v>
      </c>
      <c r="CC5" s="33" t="s">
        <v>
86</v>
      </c>
      <c r="CD5" s="33" t="s">
        <v>
87</v>
      </c>
      <c r="CE5" s="33" t="s">
        <v>
88</v>
      </c>
      <c r="CF5" s="33" t="s">
        <v>
89</v>
      </c>
      <c r="CG5" s="33" t="s">
        <v>
90</v>
      </c>
      <c r="CH5" s="33" t="s">
        <v>
91</v>
      </c>
      <c r="CI5" s="33" t="s">
        <v>
92</v>
      </c>
      <c r="CJ5" s="33" t="s">
        <v>
93</v>
      </c>
      <c r="CK5" s="33" t="s">
        <v>
94</v>
      </c>
      <c r="CL5" s="33" t="s">
        <v>
84</v>
      </c>
      <c r="CM5" s="33" t="s">
        <v>
85</v>
      </c>
      <c r="CN5" s="33" t="s">
        <v>
86</v>
      </c>
      <c r="CO5" s="33" t="s">
        <v>
87</v>
      </c>
      <c r="CP5" s="33" t="s">
        <v>
88</v>
      </c>
      <c r="CQ5" s="33" t="s">
        <v>
89</v>
      </c>
      <c r="CR5" s="33" t="s">
        <v>
90</v>
      </c>
      <c r="CS5" s="33" t="s">
        <v>
91</v>
      </c>
      <c r="CT5" s="33" t="s">
        <v>
92</v>
      </c>
      <c r="CU5" s="33" t="s">
        <v>
93</v>
      </c>
      <c r="CV5" s="33" t="s">
        <v>
94</v>
      </c>
      <c r="CW5" s="33" t="s">
        <v>
84</v>
      </c>
      <c r="CX5" s="33" t="s">
        <v>
85</v>
      </c>
      <c r="CY5" s="33" t="s">
        <v>
86</v>
      </c>
      <c r="CZ5" s="33" t="s">
        <v>
87</v>
      </c>
      <c r="DA5" s="33" t="s">
        <v>
88</v>
      </c>
      <c r="DB5" s="33" t="s">
        <v>
89</v>
      </c>
      <c r="DC5" s="33" t="s">
        <v>
90</v>
      </c>
      <c r="DD5" s="33" t="s">
        <v>
91</v>
      </c>
      <c r="DE5" s="33" t="s">
        <v>
92</v>
      </c>
      <c r="DF5" s="33" t="s">
        <v>
93</v>
      </c>
      <c r="DG5" s="33" t="s">
        <v>
94</v>
      </c>
      <c r="DH5" s="33" t="s">
        <v>
84</v>
      </c>
      <c r="DI5" s="33" t="s">
        <v>
85</v>
      </c>
      <c r="DJ5" s="33" t="s">
        <v>
86</v>
      </c>
      <c r="DK5" s="33" t="s">
        <v>
87</v>
      </c>
      <c r="DL5" s="33" t="s">
        <v>
88</v>
      </c>
      <c r="DM5" s="33" t="s">
        <v>
89</v>
      </c>
      <c r="DN5" s="33" t="s">
        <v>
90</v>
      </c>
      <c r="DO5" s="33" t="s">
        <v>
91</v>
      </c>
      <c r="DP5" s="33" t="s">
        <v>
92</v>
      </c>
      <c r="DQ5" s="33" t="s">
        <v>
93</v>
      </c>
      <c r="DR5" s="33" t="s">
        <v>
94</v>
      </c>
      <c r="DS5" s="33" t="s">
        <v>
84</v>
      </c>
      <c r="DT5" s="33" t="s">
        <v>
85</v>
      </c>
      <c r="DU5" s="33" t="s">
        <v>
86</v>
      </c>
      <c r="DV5" s="33" t="s">
        <v>
87</v>
      </c>
      <c r="DW5" s="33" t="s">
        <v>
88</v>
      </c>
      <c r="DX5" s="33" t="s">
        <v>
89</v>
      </c>
      <c r="DY5" s="33" t="s">
        <v>
90</v>
      </c>
      <c r="DZ5" s="33" t="s">
        <v>
91</v>
      </c>
      <c r="EA5" s="33" t="s">
        <v>
92</v>
      </c>
      <c r="EB5" s="33" t="s">
        <v>
93</v>
      </c>
      <c r="EC5" s="33" t="s">
        <v>
94</v>
      </c>
      <c r="ED5" s="33" t="s">
        <v>
84</v>
      </c>
      <c r="EE5" s="33" t="s">
        <v>
85</v>
      </c>
      <c r="EF5" s="33" t="s">
        <v>
86</v>
      </c>
      <c r="EG5" s="33" t="s">
        <v>
87</v>
      </c>
      <c r="EH5" s="33" t="s">
        <v>
88</v>
      </c>
      <c r="EI5" s="33" t="s">
        <v>
89</v>
      </c>
      <c r="EJ5" s="33" t="s">
        <v>
90</v>
      </c>
      <c r="EK5" s="33" t="s">
        <v>
91</v>
      </c>
      <c r="EL5" s="33" t="s">
        <v>
92</v>
      </c>
      <c r="EM5" s="33" t="s">
        <v>
93</v>
      </c>
      <c r="EN5" s="33" t="s">
        <v>
94</v>
      </c>
    </row>
    <row r="6" spans="1:144" s="37" customFormat="1" x14ac:dyDescent="0.15">
      <c r="A6" s="29" t="s">
        <v>
95</v>
      </c>
      <c r="B6" s="34">
        <f>
B7</f>
        <v>
2019</v>
      </c>
      <c r="C6" s="34">
        <f t="shared" ref="C6:W6" si="3">
C7</f>
        <v>
133817</v>
      </c>
      <c r="D6" s="34">
        <f t="shared" si="3"/>
        <v>
47</v>
      </c>
      <c r="E6" s="34">
        <f t="shared" si="3"/>
        <v>
1</v>
      </c>
      <c r="F6" s="34">
        <f t="shared" si="3"/>
        <v>
0</v>
      </c>
      <c r="G6" s="34">
        <f t="shared" si="3"/>
        <v>
0</v>
      </c>
      <c r="H6" s="34" t="str">
        <f t="shared" si="3"/>
        <v>
東京都　三宅村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100</v>
      </c>
      <c r="Q6" s="35">
        <f t="shared" si="3"/>
        <v>
4125</v>
      </c>
      <c r="R6" s="35">
        <f t="shared" si="3"/>
        <v>
2425</v>
      </c>
      <c r="S6" s="35">
        <f t="shared" si="3"/>
        <v>
55.26</v>
      </c>
      <c r="T6" s="35">
        <f t="shared" si="3"/>
        <v>
43.88</v>
      </c>
      <c r="U6" s="35">
        <f t="shared" si="3"/>
        <v>
2361</v>
      </c>
      <c r="V6" s="35">
        <f t="shared" si="3"/>
        <v>
41.1</v>
      </c>
      <c r="W6" s="35">
        <f t="shared" si="3"/>
        <v>
57.45</v>
      </c>
      <c r="X6" s="36">
        <f>
IF(X7="",NA(),X7)</f>
        <v>
93.05</v>
      </c>
      <c r="Y6" s="36">
        <f t="shared" ref="Y6:AG6" si="4">
IF(Y7="",NA(),Y7)</f>
        <v>
99.38</v>
      </c>
      <c r="Z6" s="36">
        <f t="shared" si="4"/>
        <v>
90.26</v>
      </c>
      <c r="AA6" s="36">
        <f t="shared" si="4"/>
        <v>
93.81</v>
      </c>
      <c r="AB6" s="36">
        <f t="shared" si="4"/>
        <v>
95.81</v>
      </c>
      <c r="AC6" s="36">
        <f t="shared" si="4"/>
        <v>
76.27</v>
      </c>
      <c r="AD6" s="36">
        <f t="shared" si="4"/>
        <v>
77.56</v>
      </c>
      <c r="AE6" s="36">
        <f t="shared" si="4"/>
        <v>
78.510000000000005</v>
      </c>
      <c r="AF6" s="36">
        <f t="shared" si="4"/>
        <v>
77.91</v>
      </c>
      <c r="AG6" s="36">
        <f t="shared" si="4"/>
        <v>
79.099999999999994</v>
      </c>
      <c r="AH6" s="35" t="str">
        <f>
IF(AH7="","",IF(AH7="-","【-】","【"&amp;SUBSTITUTE(TEXT(AH7,"#,##0.00"),"-","△")&amp;"】"))</f>
        <v>
【76.03】</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438.9</v>
      </c>
      <c r="BF6" s="36">
        <f t="shared" ref="BF6:BN6" si="7">
IF(BF7="",NA(),BF7)</f>
        <v>
423</v>
      </c>
      <c r="BG6" s="36">
        <f t="shared" si="7"/>
        <v>
435.18</v>
      </c>
      <c r="BH6" s="36">
        <f t="shared" si="7"/>
        <v>
420.77</v>
      </c>
      <c r="BI6" s="36">
        <f t="shared" si="7"/>
        <v>
485.78</v>
      </c>
      <c r="BJ6" s="36">
        <f t="shared" si="7"/>
        <v>
1134.67</v>
      </c>
      <c r="BK6" s="36">
        <f t="shared" si="7"/>
        <v>
1144.79</v>
      </c>
      <c r="BL6" s="36">
        <f t="shared" si="7"/>
        <v>
1061.58</v>
      </c>
      <c r="BM6" s="36">
        <f t="shared" si="7"/>
        <v>
1007.7</v>
      </c>
      <c r="BN6" s="36">
        <f t="shared" si="7"/>
        <v>
1018.52</v>
      </c>
      <c r="BO6" s="35" t="str">
        <f>
IF(BO7="","",IF(BO7="-","【-】","【"&amp;SUBSTITUTE(TEXT(BO7,"#,##0.00"),"-","△")&amp;"】"))</f>
        <v>
【1,084.05】</v>
      </c>
      <c r="BP6" s="36">
        <f>
IF(BP7="",NA(),BP7)</f>
        <v>
50.9</v>
      </c>
      <c r="BQ6" s="36">
        <f t="shared" ref="BQ6:BY6" si="8">
IF(BQ7="",NA(),BQ7)</f>
        <v>
42.65</v>
      </c>
      <c r="BR6" s="36">
        <f t="shared" si="8"/>
        <v>
49.76</v>
      </c>
      <c r="BS6" s="36">
        <f t="shared" si="8"/>
        <v>
48.03</v>
      </c>
      <c r="BT6" s="36">
        <f t="shared" si="8"/>
        <v>
48.72</v>
      </c>
      <c r="BU6" s="36">
        <f t="shared" si="8"/>
        <v>
40.6</v>
      </c>
      <c r="BV6" s="36">
        <f t="shared" si="8"/>
        <v>
56.04</v>
      </c>
      <c r="BW6" s="36">
        <f t="shared" si="8"/>
        <v>
58.52</v>
      </c>
      <c r="BX6" s="36">
        <f t="shared" si="8"/>
        <v>
59.22</v>
      </c>
      <c r="BY6" s="36">
        <f t="shared" si="8"/>
        <v>
58.79</v>
      </c>
      <c r="BZ6" s="35" t="str">
        <f>
IF(BZ7="","",IF(BZ7="-","【-】","【"&amp;SUBSTITUTE(TEXT(BZ7,"#,##0.00"),"-","△")&amp;"】"))</f>
        <v>
【53.46】</v>
      </c>
      <c r="CA6" s="36">
        <f>
IF(CA7="",NA(),CA7)</f>
        <v>
522.04999999999995</v>
      </c>
      <c r="CB6" s="36">
        <f t="shared" ref="CB6:CJ6" si="9">
IF(CB7="",NA(),CB7)</f>
        <v>
631.76</v>
      </c>
      <c r="CC6" s="36">
        <f t="shared" si="9"/>
        <v>
537.44000000000005</v>
      </c>
      <c r="CD6" s="36">
        <f t="shared" si="9"/>
        <v>
571.16999999999996</v>
      </c>
      <c r="CE6" s="36">
        <f t="shared" si="9"/>
        <v>
550.11</v>
      </c>
      <c r="CF6" s="36">
        <f t="shared" si="9"/>
        <v>
440.03</v>
      </c>
      <c r="CG6" s="36">
        <f t="shared" si="9"/>
        <v>
304.35000000000002</v>
      </c>
      <c r="CH6" s="36">
        <f t="shared" si="9"/>
        <v>
296.3</v>
      </c>
      <c r="CI6" s="36">
        <f t="shared" si="9"/>
        <v>
292.89999999999998</v>
      </c>
      <c r="CJ6" s="36">
        <f t="shared" si="9"/>
        <v>
298.25</v>
      </c>
      <c r="CK6" s="35" t="str">
        <f>
IF(CK7="","",IF(CK7="-","【-】","【"&amp;SUBSTITUTE(TEXT(CK7,"#,##0.00"),"-","△")&amp;"】"))</f>
        <v>
【300.47】</v>
      </c>
      <c r="CL6" s="36">
        <f>
IF(CL7="",NA(),CL7)</f>
        <v>
26.69</v>
      </c>
      <c r="CM6" s="36">
        <f t="shared" ref="CM6:CU6" si="10">
IF(CM7="",NA(),CM7)</f>
        <v>
25.99</v>
      </c>
      <c r="CN6" s="36">
        <f t="shared" si="10"/>
        <v>
25.2</v>
      </c>
      <c r="CO6" s="36">
        <f t="shared" si="10"/>
        <v>
25.11</v>
      </c>
      <c r="CP6" s="36">
        <f t="shared" si="10"/>
        <v>
25.04</v>
      </c>
      <c r="CQ6" s="36">
        <f t="shared" si="10"/>
        <v>
57.29</v>
      </c>
      <c r="CR6" s="36">
        <f t="shared" si="10"/>
        <v>
55.9</v>
      </c>
      <c r="CS6" s="36">
        <f t="shared" si="10"/>
        <v>
57.3</v>
      </c>
      <c r="CT6" s="36">
        <f t="shared" si="10"/>
        <v>
56.76</v>
      </c>
      <c r="CU6" s="36">
        <f t="shared" si="10"/>
        <v>
56.04</v>
      </c>
      <c r="CV6" s="35" t="str">
        <f>
IF(CV7="","",IF(CV7="-","【-】","【"&amp;SUBSTITUTE(TEXT(CV7,"#,##0.00"),"-","△")&amp;"】"))</f>
        <v>
【54.90】</v>
      </c>
      <c r="CW6" s="36">
        <f>
IF(CW7="",NA(),CW7)</f>
        <v>
75.180000000000007</v>
      </c>
      <c r="CX6" s="36">
        <f t="shared" ref="CX6:DF6" si="11">
IF(CX7="",NA(),CX7)</f>
        <v>
77.849999999999994</v>
      </c>
      <c r="CY6" s="36">
        <f t="shared" si="11"/>
        <v>
77.489999999999995</v>
      </c>
      <c r="CZ6" s="36">
        <f t="shared" si="11"/>
        <v>
77.599999999999994</v>
      </c>
      <c r="DA6" s="36">
        <f t="shared" si="11"/>
        <v>
77.599999999999994</v>
      </c>
      <c r="DB6" s="36">
        <f t="shared" si="11"/>
        <v>
73.69</v>
      </c>
      <c r="DC6" s="36">
        <f t="shared" si="11"/>
        <v>
73.28</v>
      </c>
      <c r="DD6" s="36">
        <f t="shared" si="11"/>
        <v>
72.42</v>
      </c>
      <c r="DE6" s="36">
        <f t="shared" si="11"/>
        <v>
73.069999999999993</v>
      </c>
      <c r="DF6" s="36">
        <f t="shared" si="11"/>
        <v>
72.78</v>
      </c>
      <c r="DG6" s="35" t="str">
        <f>
IF(DG7="","",IF(DG7="-","【-】","【"&amp;SUBSTITUTE(TEXT(DG7,"#,##0.00"),"-","△")&amp;"】"))</f>
        <v>
【73.31】</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1.06</v>
      </c>
      <c r="EE6" s="36">
        <f t="shared" ref="EE6:EM6" si="14">
IF(EE7="",NA(),EE7)</f>
        <v>
0.95</v>
      </c>
      <c r="EF6" s="36">
        <f t="shared" si="14"/>
        <v>
0.78</v>
      </c>
      <c r="EG6" s="36">
        <f t="shared" si="14"/>
        <v>
0.82</v>
      </c>
      <c r="EH6" s="36">
        <f t="shared" si="14"/>
        <v>
0.88</v>
      </c>
      <c r="EI6" s="36">
        <f t="shared" si="14"/>
        <v>
0.65</v>
      </c>
      <c r="EJ6" s="36">
        <f t="shared" si="14"/>
        <v>
0.53</v>
      </c>
      <c r="EK6" s="36">
        <f t="shared" si="14"/>
        <v>
0.72</v>
      </c>
      <c r="EL6" s="36">
        <f t="shared" si="14"/>
        <v>
0.53</v>
      </c>
      <c r="EM6" s="36">
        <f t="shared" si="14"/>
        <v>
0.71</v>
      </c>
      <c r="EN6" s="35" t="str">
        <f>
IF(EN7="","",IF(EN7="-","【-】","【"&amp;SUBSTITUTE(TEXT(EN7,"#,##0.00"),"-","△")&amp;"】"))</f>
        <v>
【0.56】</v>
      </c>
    </row>
    <row r="7" spans="1:144" s="37" customFormat="1" x14ac:dyDescent="0.15">
      <c r="A7" s="29"/>
      <c r="B7" s="38">
        <v>
2019</v>
      </c>
      <c r="C7" s="38">
        <v>
133817</v>
      </c>
      <c r="D7" s="38">
        <v>
47</v>
      </c>
      <c r="E7" s="38">
        <v>
1</v>
      </c>
      <c r="F7" s="38">
        <v>
0</v>
      </c>
      <c r="G7" s="38">
        <v>
0</v>
      </c>
      <c r="H7" s="38" t="s">
        <v>
96</v>
      </c>
      <c r="I7" s="38" t="s">
        <v>
97</v>
      </c>
      <c r="J7" s="38" t="s">
        <v>
98</v>
      </c>
      <c r="K7" s="38" t="s">
        <v>
99</v>
      </c>
      <c r="L7" s="38" t="s">
        <v>
100</v>
      </c>
      <c r="M7" s="38" t="s">
        <v>
101</v>
      </c>
      <c r="N7" s="39" t="s">
        <v>
102</v>
      </c>
      <c r="O7" s="39" t="s">
        <v>
103</v>
      </c>
      <c r="P7" s="39">
        <v>
100</v>
      </c>
      <c r="Q7" s="39">
        <v>
4125</v>
      </c>
      <c r="R7" s="39">
        <v>
2425</v>
      </c>
      <c r="S7" s="39">
        <v>
55.26</v>
      </c>
      <c r="T7" s="39">
        <v>
43.88</v>
      </c>
      <c r="U7" s="39">
        <v>
2361</v>
      </c>
      <c r="V7" s="39">
        <v>
41.1</v>
      </c>
      <c r="W7" s="39">
        <v>
57.45</v>
      </c>
      <c r="X7" s="39">
        <v>
93.05</v>
      </c>
      <c r="Y7" s="39">
        <v>
99.38</v>
      </c>
      <c r="Z7" s="39">
        <v>
90.26</v>
      </c>
      <c r="AA7" s="39">
        <v>
93.81</v>
      </c>
      <c r="AB7" s="39">
        <v>
95.81</v>
      </c>
      <c r="AC7" s="39">
        <v>
76.27</v>
      </c>
      <c r="AD7" s="39">
        <v>
77.56</v>
      </c>
      <c r="AE7" s="39">
        <v>
78.510000000000005</v>
      </c>
      <c r="AF7" s="39">
        <v>
77.91</v>
      </c>
      <c r="AG7" s="39">
        <v>
79.099999999999994</v>
      </c>
      <c r="AH7" s="39">
        <v>
76.03</v>
      </c>
      <c r="AI7" s="39"/>
      <c r="AJ7" s="39"/>
      <c r="AK7" s="39"/>
      <c r="AL7" s="39"/>
      <c r="AM7" s="39"/>
      <c r="AN7" s="39"/>
      <c r="AO7" s="39"/>
      <c r="AP7" s="39"/>
      <c r="AQ7" s="39"/>
      <c r="AR7" s="39"/>
      <c r="AS7" s="39"/>
      <c r="AT7" s="39"/>
      <c r="AU7" s="39"/>
      <c r="AV7" s="39"/>
      <c r="AW7" s="39"/>
      <c r="AX7" s="39"/>
      <c r="AY7" s="39"/>
      <c r="AZ7" s="39"/>
      <c r="BA7" s="39"/>
      <c r="BB7" s="39"/>
      <c r="BC7" s="39"/>
      <c r="BD7" s="39"/>
      <c r="BE7" s="39">
        <v>
438.9</v>
      </c>
      <c r="BF7" s="39">
        <v>
423</v>
      </c>
      <c r="BG7" s="39">
        <v>
435.18</v>
      </c>
      <c r="BH7" s="39">
        <v>
420.77</v>
      </c>
      <c r="BI7" s="39">
        <v>
485.78</v>
      </c>
      <c r="BJ7" s="39">
        <v>
1134.67</v>
      </c>
      <c r="BK7" s="39">
        <v>
1144.79</v>
      </c>
      <c r="BL7" s="39">
        <v>
1061.58</v>
      </c>
      <c r="BM7" s="39">
        <v>
1007.7</v>
      </c>
      <c r="BN7" s="39">
        <v>
1018.52</v>
      </c>
      <c r="BO7" s="39">
        <v>
1084.05</v>
      </c>
      <c r="BP7" s="39">
        <v>
50.9</v>
      </c>
      <c r="BQ7" s="39">
        <v>
42.65</v>
      </c>
      <c r="BR7" s="39">
        <v>
49.76</v>
      </c>
      <c r="BS7" s="39">
        <v>
48.03</v>
      </c>
      <c r="BT7" s="39">
        <v>
48.72</v>
      </c>
      <c r="BU7" s="39">
        <v>
40.6</v>
      </c>
      <c r="BV7" s="39">
        <v>
56.04</v>
      </c>
      <c r="BW7" s="39">
        <v>
58.52</v>
      </c>
      <c r="BX7" s="39">
        <v>
59.22</v>
      </c>
      <c r="BY7" s="39">
        <v>
58.79</v>
      </c>
      <c r="BZ7" s="39">
        <v>
53.46</v>
      </c>
      <c r="CA7" s="39">
        <v>
522.04999999999995</v>
      </c>
      <c r="CB7" s="39">
        <v>
631.76</v>
      </c>
      <c r="CC7" s="39">
        <v>
537.44000000000005</v>
      </c>
      <c r="CD7" s="39">
        <v>
571.16999999999996</v>
      </c>
      <c r="CE7" s="39">
        <v>
550.11</v>
      </c>
      <c r="CF7" s="39">
        <v>
440.03</v>
      </c>
      <c r="CG7" s="39">
        <v>
304.35000000000002</v>
      </c>
      <c r="CH7" s="39">
        <v>
296.3</v>
      </c>
      <c r="CI7" s="39">
        <v>
292.89999999999998</v>
      </c>
      <c r="CJ7" s="39">
        <v>
298.25</v>
      </c>
      <c r="CK7" s="39">
        <v>
300.47000000000003</v>
      </c>
      <c r="CL7" s="39">
        <v>
26.69</v>
      </c>
      <c r="CM7" s="39">
        <v>
25.99</v>
      </c>
      <c r="CN7" s="39">
        <v>
25.2</v>
      </c>
      <c r="CO7" s="39">
        <v>
25.11</v>
      </c>
      <c r="CP7" s="39">
        <v>
25.04</v>
      </c>
      <c r="CQ7" s="39">
        <v>
57.29</v>
      </c>
      <c r="CR7" s="39">
        <v>
55.9</v>
      </c>
      <c r="CS7" s="39">
        <v>
57.3</v>
      </c>
      <c r="CT7" s="39">
        <v>
56.76</v>
      </c>
      <c r="CU7" s="39">
        <v>
56.04</v>
      </c>
      <c r="CV7" s="39">
        <v>
54.9</v>
      </c>
      <c r="CW7" s="39">
        <v>
75.180000000000007</v>
      </c>
      <c r="CX7" s="39">
        <v>
77.849999999999994</v>
      </c>
      <c r="CY7" s="39">
        <v>
77.489999999999995</v>
      </c>
      <c r="CZ7" s="39">
        <v>
77.599999999999994</v>
      </c>
      <c r="DA7" s="39">
        <v>
77.599999999999994</v>
      </c>
      <c r="DB7" s="39">
        <v>
73.69</v>
      </c>
      <c r="DC7" s="39">
        <v>
73.28</v>
      </c>
      <c r="DD7" s="39">
        <v>
72.42</v>
      </c>
      <c r="DE7" s="39">
        <v>
73.069999999999993</v>
      </c>
      <c r="DF7" s="39">
        <v>
72.78</v>
      </c>
      <c r="DG7" s="39">
        <v>
73.31</v>
      </c>
      <c r="DH7" s="39"/>
      <c r="DI7" s="39"/>
      <c r="DJ7" s="39"/>
      <c r="DK7" s="39"/>
      <c r="DL7" s="39"/>
      <c r="DM7" s="39"/>
      <c r="DN7" s="39"/>
      <c r="DO7" s="39"/>
      <c r="DP7" s="39"/>
      <c r="DQ7" s="39"/>
      <c r="DR7" s="39"/>
      <c r="DS7" s="39"/>
      <c r="DT7" s="39"/>
      <c r="DU7" s="39"/>
      <c r="DV7" s="39"/>
      <c r="DW7" s="39"/>
      <c r="DX7" s="39"/>
      <c r="DY7" s="39"/>
      <c r="DZ7" s="39"/>
      <c r="EA7" s="39"/>
      <c r="EB7" s="39"/>
      <c r="EC7" s="39"/>
      <c r="ED7" s="39">
        <v>
1.06</v>
      </c>
      <c r="EE7" s="39">
        <v>
0.95</v>
      </c>
      <c r="EF7" s="39">
        <v>
0.78</v>
      </c>
      <c r="EG7" s="39">
        <v>
0.82</v>
      </c>
      <c r="EH7" s="39">
        <v>
0.88</v>
      </c>
      <c r="EI7" s="39">
        <v>
0.65</v>
      </c>
      <c r="EJ7" s="39">
        <v>
0.53</v>
      </c>
      <c r="EK7" s="39">
        <v>
0.72</v>
      </c>
      <c r="EL7" s="39">
        <v>
0.53</v>
      </c>
      <c r="EM7" s="39">
        <v>
0.71</v>
      </c>
      <c r="EN7" s="39">
        <v>
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
104</v>
      </c>
      <c r="C9" s="41" t="s">
        <v>
105</v>
      </c>
      <c r="D9" s="41" t="s">
        <v>
106</v>
      </c>
      <c r="E9" s="41" t="s">
        <v>
107</v>
      </c>
      <c r="F9" s="41" t="s">
        <v>
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
46</v>
      </c>
      <c r="B10" s="42">
        <f t="shared" ref="B10:E10" si="15">
DATEVALUE($B7+12-B11&amp;"/1/"&amp;B12)</f>
        <v>
46388</v>
      </c>
      <c r="C10" s="42">
        <f t="shared" si="15"/>
        <v>
46753</v>
      </c>
      <c r="D10" s="42">
        <f t="shared" si="15"/>
        <v>
47119</v>
      </c>
      <c r="E10" s="42">
        <f t="shared" si="15"/>
        <v>
47484</v>
      </c>
      <c r="F10" s="43">
        <f>
DATEVALUE($B7+12-F11&amp;"/1/"&amp;F12)</f>
        <v>
47849</v>
      </c>
    </row>
    <row r="11" spans="1:144" x14ac:dyDescent="0.15">
      <c r="B11">
        <v>
4</v>
      </c>
      <c r="C11">
        <v>
3</v>
      </c>
      <c r="D11">
        <v>
2</v>
      </c>
      <c r="E11">
        <v>
1</v>
      </c>
      <c r="F11">
        <v>
0</v>
      </c>
      <c r="G11" t="s">
        <v>
109</v>
      </c>
    </row>
    <row r="12" spans="1:144" x14ac:dyDescent="0.15">
      <c r="B12">
        <v>
1</v>
      </c>
      <c r="C12">
        <v>
1</v>
      </c>
      <c r="D12">
        <v>
1</v>
      </c>
      <c r="E12">
        <v>
1</v>
      </c>
      <c r="F12">
        <v>
1</v>
      </c>
      <c r="G12" t="s">
        <v>
110</v>
      </c>
    </row>
    <row r="13" spans="1:144" x14ac:dyDescent="0.15">
      <c r="B13" t="s">
        <v>
111</v>
      </c>
      <c r="C13" t="s">
        <v>
112</v>
      </c>
      <c r="D13" t="s">
        <v>
111</v>
      </c>
      <c r="E13" t="s">
        <v>
111</v>
      </c>
      <c r="F13" t="s">
        <v>
113</v>
      </c>
      <c r="G13" t="s">
        <v>
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三宅村役場</cp:lastModifiedBy>
  <cp:lastPrinted>2021-02-01T21:59:28Z</cp:lastPrinted>
  <dcterms:created xsi:type="dcterms:W3CDTF">2020-12-04T02:19:43Z</dcterms:created>
  <dcterms:modified xsi:type="dcterms:W3CDTF">2021-02-01T22:00:25Z</dcterms:modified>
  <cp:category/>
</cp:coreProperties>
</file>