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716189\Desktop\"/>
    </mc:Choice>
  </mc:AlternateContent>
  <bookViews>
    <workbookView xWindow="0" yWindow="0" windowWidth="16035" windowHeight="910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<sst xmlns="http://schemas.openxmlformats.org/spreadsheetml/2006/main" count="1122" uniqueCount="621">
  <si>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</si>
  <si>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</si>
  <si>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</si>
  <si>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</si>
  <si>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</si>
  <si>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</si>
  <si>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</si>
  <si>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</si>
  <si>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</si>
  <si>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</si>
  <si>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</si>
  <si>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</si>
  <si>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</si>
  <si>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</si>
  <si>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</si>
  <si>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</si>
  <si>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</si>
  <si>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</si>
  <si>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</si>
  <si>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</si>
  <si>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</si>
  <si>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</si>
  <si>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</si>
  <si>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</si>
  <si>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</si>
  <si>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</si>
  <si>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</si>
  <si>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</si>
  <si>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</si>
  <si>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</si>
  <si>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</si>
  <si>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</si>
  <si>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</si>
  <si>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</si>
  <si>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</si>
  <si>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</si>
  <si>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</si>
  <si>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</si>
  <si>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</si>
  <si>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</si>
  <si>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</si>
  <si>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</si>
  <si>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</si>
  <si>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</si>
  <si>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</si>
  <si>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</si>
  <si>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</si>
  <si>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</si>
  <si>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</si>
  <si>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</si>
  <si>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</si>
  <si>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</si>
  <si>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</si>
  <si>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</si>
  <si>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</si>
  <si>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</si>
  <si>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</si>
  <si>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</si>
  <si>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</si>
  <si>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</si>
  <si>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</si>
  <si>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</si>
  <si>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</si>
  <si>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</si>
  <si>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</si>
  <si>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</si>
  <si>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</si>
  <si>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</si>
  <si>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</si>
  <si>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</si>
  <si>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</si>
  <si>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</si>
  <si>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</si>
  <si>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</si>
  <si>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</si>
  <si>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</si>
  <si>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</si>
  <si>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</si>
  <si>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</si>
  <si>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</si>
  <si>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</si>
  <si>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</si>
  <si>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</si>
  <si>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</si>
  <si>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</si>
  <si>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</si>
  <si>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</si>
  <si>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</si>
  <si>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</si>
  <si>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</si>
  <si>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</si>
  <si>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</si>
  <si>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</si>
  <si>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</si>
  <si>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</si>
  <si>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</si>
  <si>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</si>
  <si>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</si>
  <si>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</si>
  <si>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</si>
  <si>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</si>
  <si>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</si>
  <si>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</si>
  <si>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</si>
  <si>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</si>
  <si>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</si>
  <si>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</si>
  <si>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</si>
  <si>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</si>
  <si>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</si>
  <si>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</si>
  <si>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</si>
  <si>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</si>
  <si>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</si>
  <si>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</si>
  <si>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</si>
  <si>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</si>
  <si>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</si>
  <si>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</si>
  <si>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</si>
  <si>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</si>
  <si>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</si>
  <si>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</si>
  <si>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</si>
  <si>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</si>
  <si>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</si>
  <si>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</si>
  <si>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</si>
  <si>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</si>
  <si>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</si>
  <si>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</si>
  <si>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</si>
  <si>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</si>
  <si>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</si>
  <si>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</si>
  <si>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</si>
  <si>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</si>
  <si>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</si>
  <si>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</si>
  <si>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</si>
  <si>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</si>
  <si>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</si>
  <si>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</si>
  <si>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</si>
  <si>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</si>
  <si>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</si>
  <si>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</si>
  <si>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</si>
  <si>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</si>
  <si>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</si>
  <si>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</si>
  <si>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</si>
  <si>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</si>
  <si>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</si>
  <si>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</si>
  <si>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</si>
  <si>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</si>
  <si>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</si>
  <si>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</si>
  <si>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</si>
  <si>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</si>
  <si>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</si>
  <si>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</si>
  <si>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</si>
  <si>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</si>
  <si>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</si>
  <si>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</si>
  <si>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</si>
  <si>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</si>
  <si>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</si>
  <si>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</si>
  <si>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</si>
  <si>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</si>
  <si>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</si>
  <si>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</si>
  <si>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</si>
  <si>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</si>
  <si>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</si>
  <si>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</si>
  <si>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</si>
  <si>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</si>
  <si>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</si>
  <si>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</si>
  <si>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</si>
  <si>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</si>
  <si>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</si>
  <si>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</si>
  <si>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</si>
  <si>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</si>
  <si>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</si>
  <si>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</si>
  <si>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</si>
  <si>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</si>
  <si>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</si>
  <si>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</si>
  <si>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</si>
  <si>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</si>
  <si>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</si>
  <si>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</si>
  <si>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</si>
  <si>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</si>
  <si>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</si>
  <si>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</si>
  <si>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</si>
  <si>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</si>
  <si>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</si>
  <si>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</si>
  <si>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</si>
  <si>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</si>
  <si>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</si>
  <si>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</si>
  <si>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</si>
  <si>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</si>
  <si>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東京都三宅村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</si>
  <si>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</si>
  <si>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</si>
  <si>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</si>
  <si>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</si>
  <si>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</si>
  <si>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</si>
  <si>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</si>
  <si>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</si>
  <si>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</si>
  <si>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</si>
  <si>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</si>
  <si>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</si>
  <si>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</si>
  <si>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</si>
  <si>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</si>
  <si>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</si>
  <si>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</si>
  <si>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</si>
  <si>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</si>
  <si>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</si>
  <si>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</si>
  <si>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</si>
  <si>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</si>
  <si>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</si>
  <si>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</si>
  <si>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</si>
  <si>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</si>
  <si>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</si>
  <si>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</si>
  <si>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</si>
  <si>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</si>
  <si>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</si>
  <si>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</si>
  <si>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</si>
  <si>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</si>
  <si>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</si>
  <si>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</si>
  <si>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</si>
  <si>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</si>
  <si>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</si>
  <si>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</si>
  <si>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</si>
  <si>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</si>
  <si>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</si>
  <si>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</si>
  <si>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</si>
  <si>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</si>
  <si>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</si>
  <si>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</si>
  <si>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</si>
  <si>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</si>
  <si>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</si>
  <si>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</si>
  <si>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</si>
  <si>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</si>
  <si>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</si>
  <si>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</si>
  <si>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</si>
  <si>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</si>
  <si>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</si>
  <si>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</si>
  <si>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</si>
  <si>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</si>
  <si>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</si>
  <si>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</si>
  <si>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</si>
  <si>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</si>
  <si>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</si>
  <si>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</si>
  <si>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</si>
  <si>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</si>
  <si>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</si>
  <si>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</si>
  <si>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</si>
  <si>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</si>
  <si>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</si>
  <si>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</si>
  <si>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</si>
  <si>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</si>
  <si>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</si>
  <si>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</si>
  <si>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</si>
  <si>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</si>
  <si>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</si>
  <si>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</si>
  <si>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</si>
  <si>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</si>
  <si>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</si>
  <si>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</si>
  <si>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</si>
  <si>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</si>
  <si>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</si>
  <si>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</si>
  <si>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</si>
  <si>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</si>
  <si>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</si>
  <si>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</si>
  <si>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</si>
  <si>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</si>
  <si>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</si>
  <si>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</si>
  <si>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</si>
  <si>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</si>
  <si>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</si>
  <si>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</si>
  <si>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</si>
  <si>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</si>
  <si>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</si>
  <si>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</si>
  <si>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</si>
  <si>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</si>
  <si>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</si>
  <si>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</si>
  <si>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</si>
  <si>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</si>
  <si>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</si>
  <si>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</si>
  <si>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</si>
  <si>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</si>
  <si>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</si>
  <si>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</si>
  <si>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</si>
  <si>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</si>
  <si>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</si>
  <si>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</si>
  <si>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</si>
  <si>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</si>
  <si>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</si>
  <si>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</si>
  <si>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</si>
  <si>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</si>
  <si>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</si>
  <si>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</si>
  <si>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</si>
  <si>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</si>
  <si>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</si>
  <si>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</si>
  <si>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</si>
  <si>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</si>
  <si>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</si>
  <si>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</si>
  <si>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</si>
  <si>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</si>
  <si>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</si>
  <si>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</si>
  <si>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</si>
  <si>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</si>
  <si>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</si>
  <si>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</si>
  <si>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</si>
  <si>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</si>
  <si>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</si>
  <si>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</si>
  <si>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</si>
  <si>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東京都三宅村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</si>
  <si>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</si>
  <si>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</si>
  <si>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</si>
  <si>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</si>
  <si>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</si>
  <si>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</si>
  <si>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</si>
  <si>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</si>
  <si>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</si>
  <si>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</si>
  <si>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</si>
  <si>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</si>
  <si>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</si>
  <si>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</si>
  <si>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</si>
  <si>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</si>
  <si>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</si>
  <si>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</si>
  <si>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</si>
  <si>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</si>
  <si>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</si>
  <si>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</si>
  <si>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</si>
  <si>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</si>
  <si>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</si>
  <si>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</si>
  <si>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</si>
  <si>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</si>
  <si>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</si>
  <si>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</si>
  <si>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</si>
  <si>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</si>
  <si>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</si>
  <si>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</si>
  <si>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</si>
  <si>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</si>
  <si>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介護保険（保険事業勘定）特別会計</t>
    <phoneticPr fontId="5"/>
  </si>
  <si>
    <t>後期高齢者医療特別会計</t>
    <phoneticPr fontId="5"/>
  </si>
  <si>
    <t>旅客自動車運送事業会計</t>
    <phoneticPr fontId="5"/>
  </si>
  <si>
    <t>法適用企業</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</si>
  <si>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</si>
  <si>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</si>
  <si>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</si>
  <si>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</si>
  <si>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</si>
  <si>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</si>
  <si>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</si>
  <si>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</si>
  <si>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</si>
  <si>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</si>
  <si>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</si>
  <si>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</si>
  <si>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</si>
  <si>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</si>
  <si>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</si>
  <si>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</si>
  <si>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</si>
  <si>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</si>
  <si>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</si>
  <si>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</si>
  <si>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</si>
  <si>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</si>
  <si>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</si>
  <si>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</si>
  <si>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</si>
  <si>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</si>
  <si>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</si>
  <si>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</si>
  <si>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</si>
  <si>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</si>
  <si>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</si>
  <si>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</si>
  <si>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</si>
  <si>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</si>
  <si>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</si>
  <si>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</si>
  <si>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</si>
  <si>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</si>
  <si>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</si>
  <si>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</si>
  <si>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</si>
  <si>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</si>
  <si>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</si>
  <si>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</si>
  <si>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</si>
  <si>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</si>
  <si>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</si>
  <si>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</si>
  <si>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</si>
  <si>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</si>
  <si>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</si>
  <si>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</si>
  <si>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</si>
  <si>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</si>
  <si>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</si>
  <si>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</si>
  <si>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</si>
  <si>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</si>
  <si>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</si>
  <si>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</si>
  <si>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</si>
  <si>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</si>
  <si>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</si>
  <si>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</si>
  <si>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</si>
  <si>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</si>
  <si>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</si>
  <si>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</si>
  <si>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</si>
  <si>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</si>
  <si>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</si>
  <si>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</si>
  <si>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</si>
  <si>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</si>
  <si>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</si>
  <si>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</si>
  <si>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</si>
  <si>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介護保険（保険事業勘定）特別会計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</si>
  <si>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</si>
  <si>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</si>
  <si>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</si>
  <si>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</si>
  <si>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</si>
  <si>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</si>
  <si>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</si>
  <si>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</si>
  <si>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</si>
  <si>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</si>
  <si>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</si>
  <si>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</si>
  <si>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</si>
  <si>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</si>
  <si>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</si>
  <si>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</si>
  <si>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</si>
  <si>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</si>
  <si>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</si>
  <si>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</si>
  <si>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</si>
  <si>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</si>
  <si>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</si>
  <si>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</si>
  <si>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</si>
  <si>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</si>
  <si>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</si>
  <si>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</si>
  <si>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</si>
  <si>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</si>
  <si>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</si>
  <si>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</si>
  <si>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</si>
  <si>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</si>
  <si>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</si>
  <si>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</si>
  <si>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</si>
  <si>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</si>
  <si>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</si>
  <si>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</si>
  <si>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</si>
  <si>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</si>
  <si>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</si>
  <si>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</si>
  <si>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</si>
  <si>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</si>
  <si>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</si>
  <si>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</si>
  <si>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</si>
  <si>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</si>
  <si>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</si>
  <si>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</si>
  <si>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</si>
  <si>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</si>
  <si>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</si>
  <si>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</si>
  <si>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</si>
  <si>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</si>
  <si>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</si>
  <si>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</si>
  <si>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</si>
  <si>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</si>
  <si>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</si>
  <si>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</si>
  <si>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</si>
  <si>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</si>
  <si>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</si>
  <si>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</si>
  <si>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</si>
  <si>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</si>
  <si>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</si>
  <si>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</si>
  <si>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</si>
  <si>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</si>
  <si>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</si>
  <si>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</si>
  <si>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</si>
  <si>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</si>
  <si>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</si>
  <si>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</si>
  <si>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</si>
  <si>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</si>
  <si>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</si>
  <si>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</si>
  <si>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</si>
  <si>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</si>
  <si>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</si>
  <si>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</si>
  <si>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</si>
  <si>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</si>
  <si>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</si>
  <si>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0.81</t>
  </si>
  <si>
    <t>▲ 1.17</t>
  </si>
  <si>
    <t>一般会計</t>
  </si>
  <si>
    <t>旅客自動車運送事業会計</t>
  </si>
  <si>
    <t>国民健康保険（事業勘定）特別会計</t>
  </si>
  <si>
    <t>介護保険（保険事業勘定）特別会計</t>
  </si>
  <si>
    <t>簡易水道事業会計</t>
  </si>
  <si>
    <t>後期高齢者医療特別会計</t>
  </si>
  <si>
    <t>国民健康保険（直診勘定）特別会計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</si>
  <si>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</si>
  <si>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</si>
  <si>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</si>
  <si>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</si>
  <si>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</si>
  <si>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</si>
  <si>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</si>
  <si>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</si>
  <si>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</si>
  <si>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</si>
  <si>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</si>
  <si>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</si>
  <si>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東京都市町村総合事務組合（一般会計）</t>
    <rPh sb="0" eb="3">
      <t>トウキョウト</t>
    </rPh>
    <rPh sb="3" eb="6">
      <t>シチョウソン</t>
    </rPh>
    <rPh sb="6" eb="8">
      <t>ソウゴウ</t>
    </rPh>
    <rPh sb="8" eb="10">
      <t>ジム</t>
    </rPh>
    <rPh sb="10" eb="12">
      <t>クミアイ</t>
    </rPh>
    <phoneticPr fontId="2"/>
  </si>
  <si>
    <t>東京都市町村総合事務組合（交通災害共済事業特別会計）</t>
    <rPh sb="0" eb="3">
      <t>トウキョウト</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</si>
  <si>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</si>
  <si>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</si>
  <si>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</si>
  <si>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庁舎建設基金</t>
    <phoneticPr fontId="5"/>
  </si>
  <si>
    <t>公共施設整備基金</t>
    <phoneticPr fontId="5"/>
  </si>
  <si>
    <t>環境保全基金</t>
    <phoneticPr fontId="5"/>
  </si>
  <si>
    <t>福祉対策基金</t>
    <rPh sb="0" eb="2">
      <t>フクシ</t>
    </rPh>
    <rPh sb="2" eb="4">
      <t>タイサク</t>
    </rPh>
    <rPh sb="4" eb="6">
      <t>キキン</t>
    </rPh>
    <phoneticPr fontId="5"/>
  </si>
  <si>
    <t>ふるさと振興基金</t>
    <rPh sb="4" eb="6">
      <t>シンコウ</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</si>
  <si>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</si>
  <si>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</si>
  <si>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</si>
  <si>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から固定資産台帳を整備したため、単年度数値のみ判明している。将来負担比率においては、近年地方債現在高が増加しており、公債費はR4年度からピークを迎えるため、起債額を出来る限り抑え、将来負担を減らす健全な財政運営を図る。</t>
    <rPh sb="0" eb="2">
      <t>レイワ</t>
    </rPh>
    <rPh sb="2" eb="4">
      <t>ガンネン</t>
    </rPh>
    <rPh sb="4" eb="5">
      <t>ド</t>
    </rPh>
    <rPh sb="7" eb="9">
      <t>コテイ</t>
    </rPh>
    <rPh sb="9" eb="11">
      <t>シサン</t>
    </rPh>
    <rPh sb="11" eb="13">
      <t>ダイチョウ</t>
    </rPh>
    <rPh sb="14" eb="16">
      <t>セイビ</t>
    </rPh>
    <rPh sb="21" eb="24">
      <t>タンネンド</t>
    </rPh>
    <rPh sb="24" eb="26">
      <t>スウチ</t>
    </rPh>
    <rPh sb="28" eb="30">
      <t>ハンメイ</t>
    </rPh>
    <rPh sb="35" eb="37">
      <t>ショウライ</t>
    </rPh>
    <rPh sb="37" eb="39">
      <t>フタン</t>
    </rPh>
    <rPh sb="39" eb="41">
      <t>ヒリツ</t>
    </rPh>
    <rPh sb="47" eb="49">
      <t>キンネン</t>
    </rPh>
    <rPh sb="49" eb="52">
      <t>チホウサイ</t>
    </rPh>
    <rPh sb="52" eb="54">
      <t>ゲンザイ</t>
    </rPh>
    <rPh sb="54" eb="55">
      <t>ダカ</t>
    </rPh>
    <rPh sb="56" eb="58">
      <t>ゾウカ</t>
    </rPh>
    <rPh sb="63" eb="66">
      <t>コウサイヒ</t>
    </rPh>
    <rPh sb="69" eb="71">
      <t>ネンド</t>
    </rPh>
    <rPh sb="77" eb="78">
      <t>ムカ</t>
    </rPh>
    <rPh sb="83" eb="85">
      <t>キサイ</t>
    </rPh>
    <rPh sb="85" eb="86">
      <t>ガク</t>
    </rPh>
    <rPh sb="87" eb="89">
      <t>デキ</t>
    </rPh>
    <rPh sb="90" eb="91">
      <t>カギ</t>
    </rPh>
    <rPh sb="92" eb="93">
      <t>オサ</t>
    </rPh>
    <rPh sb="95" eb="97">
      <t>ショウライ</t>
    </rPh>
    <rPh sb="97" eb="99">
      <t>フタン</t>
    </rPh>
    <rPh sb="100" eb="101">
      <t>ヘ</t>
    </rPh>
    <rPh sb="103" eb="105">
      <t>ケンゼン</t>
    </rPh>
    <rPh sb="106" eb="108">
      <t>ザイセイ</t>
    </rPh>
    <rPh sb="108" eb="110">
      <t>ウンエイ</t>
    </rPh>
    <rPh sb="111" eb="112">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</si>
  <si>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</si>
  <si>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</si>
  <si>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</si>
  <si>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</si>
  <si>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</si>
  <si>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</si>
  <si>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H27年度は類似団体内平均値を上回っていたが、H28年度以降類似団体平均値を下回っているものの、防災行政無線デジタル化整備事業等の大型投資的事業に伴う起債による実質公債費比率の増加が懸念される。将来負担比率はこれまで数値が出ていない。今後も将来負担を鑑み、健全運営を図る。</t>
    <rPh sb="0" eb="2">
      <t>ジッシツ</t>
    </rPh>
    <rPh sb="2" eb="5">
      <t>コウサイヒ</t>
    </rPh>
    <rPh sb="5" eb="7">
      <t>ヒリツ</t>
    </rPh>
    <rPh sb="15" eb="17">
      <t>ネンド</t>
    </rPh>
    <rPh sb="18" eb="20">
      <t>ルイジ</t>
    </rPh>
    <rPh sb="20" eb="22">
      <t>ダンタイ</t>
    </rPh>
    <rPh sb="22" eb="23">
      <t>ナイ</t>
    </rPh>
    <rPh sb="23" eb="26">
      <t>ヘイキンチ</t>
    </rPh>
    <rPh sb="27" eb="29">
      <t>ウワマワ</t>
    </rPh>
    <rPh sb="38" eb="40">
      <t>ネンド</t>
    </rPh>
    <rPh sb="40" eb="42">
      <t>イコウ</t>
    </rPh>
    <rPh sb="42" eb="44">
      <t>ルイジ</t>
    </rPh>
    <rPh sb="44" eb="46">
      <t>ダンタイ</t>
    </rPh>
    <rPh sb="46" eb="49">
      <t>ヘイキンチ</t>
    </rPh>
    <rPh sb="50" eb="52">
      <t>シタマワ</t>
    </rPh>
    <rPh sb="60" eb="62">
      <t>ボウサイ</t>
    </rPh>
    <rPh sb="62" eb="66">
      <t>ギョウセイムセン</t>
    </rPh>
    <rPh sb="70" eb="71">
      <t>カ</t>
    </rPh>
    <rPh sb="71" eb="73">
      <t>セイビ</t>
    </rPh>
    <rPh sb="73" eb="75">
      <t>ジギョウ</t>
    </rPh>
    <rPh sb="75" eb="76">
      <t>トウ</t>
    </rPh>
    <rPh sb="77" eb="79">
      <t>オオガタ</t>
    </rPh>
    <rPh sb="79" eb="82">
      <t>トウシテキ</t>
    </rPh>
    <rPh sb="82" eb="84">
      <t>ジギョウ</t>
    </rPh>
    <rPh sb="85" eb="86">
      <t>トモナ</t>
    </rPh>
    <rPh sb="87" eb="89">
      <t>キサイ</t>
    </rPh>
    <rPh sb="92" eb="94">
      <t>ジッシツ</t>
    </rPh>
    <rPh sb="94" eb="96">
      <t>コウサイ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</si>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</sst>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2C71-4849-A632-29EC0C3AF1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569694</c:v>
                </c:pt>
                <c:pt idx="1">
                  <c:v>388335</c:v>
                </c:pt>
                <c:pt idx="2">
                  <c:v>438791</c:v>
                </c:pt>
                <c:pt idx="3">
                  <c:v>623029</c:v>
                </c:pt>
                <c:pt idx="4">
                  <c:v>519977</c:v>
                </c:pt>
              </c:numCache>
            </c:numRef>
          </c:val>
          <c:smooth val="0"/>
          <c:extLst>
            <c:ext xmlns:c16="http://schemas.microsoft.com/office/drawing/2014/chart" uri="{C3380CC4-5D6E-409C-BE32-E72D297353CC}">
              <c16:uniqueId val="{00000001-2C71-4849-A632-29EC0C3AF1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8.4700000000000006</c:v>
                </c:pt>
                <c:pt idx="1">
                  <c:v>8.43</c:v>
                </c:pt>
                <c:pt idx="2">
                  <c:v>9.85</c:v>
                </c:pt>
                <c:pt idx="3">
                  <c:v>8.2100000000000009</c:v>
                </c:pt>
                <c:pt idx="4">
                  <c:v>9.76</c:v>
                </c:pt>
              </c:numCache>
            </c:numRef>
          </c:val>
          <c:extLst>
            <c:ext xmlns:c16="http://schemas.microsoft.com/office/drawing/2014/chart" uri="{C3380CC4-5D6E-409C-BE32-E72D297353CC}">
              <c16:uniqueId val="{00000000-D89C-4B6E-AD3B-6106459BD6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24.66</c:v>
                </c:pt>
                <c:pt idx="1">
                  <c:v>28.3</c:v>
                </c:pt>
                <c:pt idx="2">
                  <c:v>28.05</c:v>
                </c:pt>
                <c:pt idx="3">
                  <c:v>26.74</c:v>
                </c:pt>
                <c:pt idx="4">
                  <c:v>27.05</c:v>
                </c:pt>
              </c:numCache>
            </c:numRef>
          </c:val>
          <c:extLst>
            <c:ext xmlns:c16="http://schemas.microsoft.com/office/drawing/2014/chart" uri="{C3380CC4-5D6E-409C-BE32-E72D297353CC}">
              <c16:uniqueId val="{00000001-D89C-4B6E-AD3B-6106459BD6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4.8899999999999997</c:v>
                </c:pt>
                <c:pt idx="1">
                  <c:v>4.3600000000000003</c:v>
                </c:pt>
                <c:pt idx="2">
                  <c:v>-0.81</c:v>
                </c:pt>
                <c:pt idx="3">
                  <c:v>-1.17</c:v>
                </c:pt>
                <c:pt idx="4">
                  <c:v>1.84</c:v>
                </c:pt>
              </c:numCache>
            </c:numRef>
          </c:val>
          <c:smooth val="0"/>
          <c:extLst>
            <c:ext xmlns:c16="http://schemas.microsoft.com/office/drawing/2014/chart" uri="{C3380CC4-5D6E-409C-BE32-E72D297353CC}">
              <c16:uniqueId val="{00000002-D89C-4B6E-AD3B-6106459BD6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DA-40B3-B931-51F9FD7636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DA-40B3-B931-51F9FD7636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DA-40B3-B931-51F9FD763683}"/>
            </c:ext>
          </c:extLst>
        </c:ser>
        <c:ser>
          <c:idx val="3"/>
          <c:order val="3"/>
          <c:tx>
            <c:strRef>
              <c:f>データシート!$A$30</c:f>
              <c:strCache>
                <c:ptCount val="1"/>
                <c:pt idx="0">
                  <c:v>国民健康保険（直診勘定）特別会計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0.57999999999999996</c:v>
                </c:pt>
                <c:pt idx="2">
                  <c:v>#N/A</c:v>
                </c:pt>
                <c:pt idx="3">
                  <c:v>1.23</c:v>
                </c:pt>
                <c:pt idx="4">
                  <c:v>#N/A</c:v>
                </c:pt>
                <c:pt idx="5">
                  <c:v>0.03</c:v>
                </c:pt>
                <c:pt idx="6">
                  <c:v>#N/A</c:v>
                </c:pt>
                <c:pt idx="7">
                  <c:v>0.05</c:v>
                </c:pt>
                <c:pt idx="8">
                  <c:v>#N/A</c:v>
                </c:pt>
                <c:pt idx="9">
                  <c:v>0</c:v>
                </c:pt>
              </c:numCache>
            </c:numRef>
          </c:val>
          <c:extLst>
            <c:ext xmlns:c16="http://schemas.microsoft.com/office/drawing/2014/chart" uri="{C3380CC4-5D6E-409C-BE32-E72D297353CC}">
              <c16:uniqueId val="{00000003-0BDA-40B3-B931-51F9FD76368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0.04</c:v>
                </c:pt>
                <c:pt idx="4">
                  <c:v>#N/A</c:v>
                </c:pt>
                <c:pt idx="5">
                  <c:v>0.02</c:v>
                </c:pt>
                <c:pt idx="6">
                  <c:v>#N/A</c:v>
                </c:pt>
                <c:pt idx="7">
                  <c:v>0.04</c:v>
                </c:pt>
                <c:pt idx="8">
                  <c:v>#N/A</c:v>
                </c:pt>
                <c:pt idx="9">
                  <c:v>0.1</c:v>
                </c:pt>
              </c:numCache>
            </c:numRef>
          </c:val>
          <c:extLst>
            <c:ext xmlns:c16="http://schemas.microsoft.com/office/drawing/2014/chart" uri="{C3380CC4-5D6E-409C-BE32-E72D297353CC}">
              <c16:uniqueId val="{00000004-0BDA-40B3-B931-51F9FD763683}"/>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#N/A</c:v>
                </c:pt>
                <c:pt idx="3">
                  <c:v>0.74</c:v>
                </c:pt>
                <c:pt idx="4">
                  <c:v>#N/A</c:v>
                </c:pt>
                <c:pt idx="5">
                  <c:v>0.9</c:v>
                </c:pt>
                <c:pt idx="6">
                  <c:v>#N/A</c:v>
                </c:pt>
                <c:pt idx="7">
                  <c:v>0.48</c:v>
                </c:pt>
                <c:pt idx="8">
                  <c:v>#N/A</c:v>
                </c:pt>
                <c:pt idx="9">
                  <c:v>0.41</c:v>
                </c:pt>
              </c:numCache>
            </c:numRef>
          </c:val>
          <c:extLst>
            <c:ext xmlns:c16="http://schemas.microsoft.com/office/drawing/2014/chart" uri="{C3380CC4-5D6E-409C-BE32-E72D297353CC}">
              <c16:uniqueId val="{00000005-0BDA-40B3-B931-51F9FD763683}"/>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1.38</c:v>
                </c:pt>
                <c:pt idx="2">
                  <c:v>#N/A</c:v>
                </c:pt>
                <c:pt idx="3">
                  <c:v>0.73</c:v>
                </c:pt>
                <c:pt idx="4">
                  <c:v>#N/A</c:v>
                </c:pt>
                <c:pt idx="5">
                  <c:v>1.06</c:v>
                </c:pt>
                <c:pt idx="6">
                  <c:v>#N/A</c:v>
                </c:pt>
                <c:pt idx="7">
                  <c:v>0.99</c:v>
                </c:pt>
                <c:pt idx="8">
                  <c:v>#N/A</c:v>
                </c:pt>
                <c:pt idx="9">
                  <c:v>1.19</c:v>
                </c:pt>
              </c:numCache>
            </c:numRef>
          </c:val>
          <c:extLst>
            <c:ext xmlns:c16="http://schemas.microsoft.com/office/drawing/2014/chart" uri="{C3380CC4-5D6E-409C-BE32-E72D297353CC}">
              <c16:uniqueId val="{00000006-0BDA-40B3-B931-51F9FD763683}"/>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1.43</c:v>
                </c:pt>
                <c:pt idx="2">
                  <c:v>#N/A</c:v>
                </c:pt>
                <c:pt idx="3">
                  <c:v>1.52</c:v>
                </c:pt>
                <c:pt idx="4">
                  <c:v>#N/A</c:v>
                </c:pt>
                <c:pt idx="5">
                  <c:v>0.35</c:v>
                </c:pt>
                <c:pt idx="6">
                  <c:v>#N/A</c:v>
                </c:pt>
                <c:pt idx="7">
                  <c:v>2.11</c:v>
                </c:pt>
                <c:pt idx="8">
                  <c:v>#N/A</c:v>
                </c:pt>
                <c:pt idx="9">
                  <c:v>1.53</c:v>
                </c:pt>
              </c:numCache>
            </c:numRef>
          </c:val>
          <c:extLst>
            <c:ext xmlns:c16="http://schemas.microsoft.com/office/drawing/2014/chart" uri="{C3380CC4-5D6E-409C-BE32-E72D297353CC}">
              <c16:uniqueId val="{00000007-0BDA-40B3-B931-51F9FD763683}"/>
            </c:ext>
          </c:extLst>
        </c:ser>
        <c:ser>
          <c:idx val="8"/>
          <c:order val="8"/>
          <c:tx>
            <c:strRef>
              <c:f>データシート!$A$35</c:f>
              <c:strCache>
                <c:ptCount val="1"/>
                <c:pt idx="0">
                  <c:v>旅客自動車運送事業会計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#N/A</c:v>
                </c:pt>
                <c:pt idx="3">
                  <c:v>4.68</c:v>
                </c:pt>
                <c:pt idx="4">
                  <c:v>#N/A</c:v>
                </c:pt>
                <c:pt idx="5">
                  <c:v>4.79</c:v>
                </c:pt>
                <c:pt idx="6">
                  <c:v>#N/A</c:v>
                </c:pt>
                <c:pt idx="7">
                  <c:v>4.6399999999999997</c:v>
                </c:pt>
                <c:pt idx="8">
                  <c:v>#N/A</c:v>
                </c:pt>
                <c:pt idx="9">
                  <c:v>3.23</c:v>
                </c:pt>
              </c:numCache>
            </c:numRef>
          </c:val>
          <c:extLst>
            <c:ext xmlns:c16="http://schemas.microsoft.com/office/drawing/2014/chart" uri="{C3380CC4-5D6E-409C-BE32-E72D297353CC}">
              <c16:uniqueId val="{00000008-0BDA-40B3-B931-51F9FD7636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8.4600000000000009</c:v>
                </c:pt>
                <c:pt idx="2">
                  <c:v>#N/A</c:v>
                </c:pt>
                <c:pt idx="3">
                  <c:v>8.43</c:v>
                </c:pt>
                <c:pt idx="4">
                  <c:v>#N/A</c:v>
                </c:pt>
                <c:pt idx="5">
                  <c:v>9.85</c:v>
                </c:pt>
                <c:pt idx="6">
                  <c:v>#N/A</c:v>
                </c:pt>
                <c:pt idx="7">
                  <c:v>8.1999999999999993</c:v>
                </c:pt>
                <c:pt idx="8">
                  <c:v>#N/A</c:v>
                </c:pt>
                <c:pt idx="9">
                  <c:v>9.75</c:v>
                </c:pt>
              </c:numCache>
            </c:numRef>
          </c:val>
          <c:extLst>
            <c:ext xmlns:c16="http://schemas.microsoft.com/office/drawing/2014/chart" uri="{C3380CC4-5D6E-409C-BE32-E72D297353CC}">
              <c16:uniqueId val="{00000009-0BDA-40B3-B931-51F9FD7636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154</c:v>
                </c:pt>
                <c:pt idx="5">
                  <c:v>162</c:v>
                </c:pt>
                <c:pt idx="8">
                  <c:v>159</c:v>
                </c:pt>
                <c:pt idx="11">
                  <c:v>182</c:v>
                </c:pt>
                <c:pt idx="14">
                  <c:v>195</c:v>
                </c:pt>
              </c:numCache>
            </c:numRef>
          </c:val>
          <c:extLst>
            <c:ext xmlns:c16="http://schemas.microsoft.com/office/drawing/2014/chart" uri="{C3380CC4-5D6E-409C-BE32-E72D297353CC}">
              <c16:uniqueId val="{00000000-4C51-4850-A5D2-0C882D35AD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51-4850-A5D2-0C882D35AD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51-4850-A5D2-0C882D35AD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18</c:v>
                </c:pt>
                <c:pt idx="3">
                  <c:v>22</c:v>
                </c:pt>
                <c:pt idx="6">
                  <c:v>22</c:v>
                </c:pt>
                <c:pt idx="9">
                  <c:v>22</c:v>
                </c:pt>
                <c:pt idx="12">
                  <c:v>21</c:v>
                </c:pt>
              </c:numCache>
            </c:numRef>
          </c:val>
          <c:extLst>
            <c:ext xmlns:c16="http://schemas.microsoft.com/office/drawing/2014/chart" uri="{C3380CC4-5D6E-409C-BE32-E72D297353CC}">
              <c16:uniqueId val="{00000003-4C51-4850-A5D2-0C882D35AD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c:v>
                </c:pt>
                <c:pt idx="3">
                  <c:v>25</c:v>
                </c:pt>
                <c:pt idx="6">
                  <c:v>21</c:v>
                </c:pt>
                <c:pt idx="9">
                  <c:v>20</c:v>
                </c:pt>
                <c:pt idx="12">
                  <c:v>20</c:v>
                </c:pt>
              </c:numCache>
            </c:numRef>
          </c:val>
          <c:extLst>
            <c:ext xmlns:c16="http://schemas.microsoft.com/office/drawing/2014/chart" uri="{C3380CC4-5D6E-409C-BE32-E72D297353CC}">
              <c16:uniqueId val="{00000004-4C51-4850-A5D2-0C882D35AD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51-4850-A5D2-0C882D35AD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51-4850-A5D2-0C882D35AD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173</c:v>
                </c:pt>
                <c:pt idx="3">
                  <c:v>174</c:v>
                </c:pt>
                <c:pt idx="6">
                  <c:v>164</c:v>
                </c:pt>
                <c:pt idx="9">
                  <c:v>202</c:v>
                </c:pt>
                <c:pt idx="12">
                  <c:v>242</c:v>
                </c:pt>
              </c:numCache>
            </c:numRef>
          </c:val>
          <c:extLst>
            <c:ext xmlns:c16="http://schemas.microsoft.com/office/drawing/2014/chart" uri="{C3380CC4-5D6E-409C-BE32-E72D297353CC}">
              <c16:uniqueId val="{00000007-4C51-4850-A5D2-0C882D35AD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62</c:v>
                </c:pt>
                <c:pt idx="2">
                  <c:v>#N/A</c:v>
                </c:pt>
                <c:pt idx="3">
                  <c:v>#N/A</c:v>
                </c:pt>
                <c:pt idx="4">
                  <c:v>59</c:v>
                </c:pt>
                <c:pt idx="5">
                  <c:v>#N/A</c:v>
                </c:pt>
                <c:pt idx="6">
                  <c:v>#N/A</c:v>
                </c:pt>
                <c:pt idx="7">
                  <c:v>48</c:v>
                </c:pt>
                <c:pt idx="8">
                  <c:v>#N/A</c:v>
                </c:pt>
                <c:pt idx="9">
                  <c:v>#N/A</c:v>
                </c:pt>
                <c:pt idx="10">
                  <c:v>62</c:v>
                </c:pt>
                <c:pt idx="11">
                  <c:v>#N/A</c:v>
                </c:pt>
                <c:pt idx="12">
                  <c:v>#N/A</c:v>
                </c:pt>
                <c:pt idx="13">
                  <c:v>88</c:v>
                </c:pt>
                <c:pt idx="14">
                  <c:v>#N/A</c:v>
                </c:pt>
              </c:numCache>
            </c:numRef>
          </c:val>
          <c:smooth val="0"/>
          <c:extLst>
            <c:ext xmlns:c16="http://schemas.microsoft.com/office/drawing/2014/chart" uri="{C3380CC4-5D6E-409C-BE32-E72D297353CC}">
              <c16:uniqueId val="{00000008-4C51-4850-A5D2-0C882D35AD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2060</c:v>
                </c:pt>
                <c:pt idx="5">
                  <c:v>2043</c:v>
                </c:pt>
                <c:pt idx="8">
                  <c:v>2085</c:v>
                </c:pt>
                <c:pt idx="11">
                  <c:v>2514</c:v>
                </c:pt>
                <c:pt idx="14">
                  <c:v>2535</c:v>
                </c:pt>
              </c:numCache>
            </c:numRef>
          </c:val>
          <c:extLst>
            <c:ext xmlns:c16="http://schemas.microsoft.com/office/drawing/2014/chart" uri="{C3380CC4-5D6E-409C-BE32-E72D297353CC}">
              <c16:uniqueId val="{00000000-99AA-467D-8E8C-E512F4E998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c:v>
                </c:pt>
                <c:pt idx="5">
                  <c:v>11</c:v>
                </c:pt>
                <c:pt idx="8">
                  <c:v>8</c:v>
                </c:pt>
                <c:pt idx="11">
                  <c:v>4</c:v>
                </c:pt>
                <c:pt idx="14">
                  <c:v>4</c:v>
                </c:pt>
              </c:numCache>
            </c:numRef>
          </c:val>
          <c:extLst>
            <c:ext xmlns:c16="http://schemas.microsoft.com/office/drawing/2014/chart" uri="{C3380CC4-5D6E-409C-BE32-E72D297353CC}">
              <c16:uniqueId val="{00000001-99AA-467D-8E8C-E512F4E998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1964</c:v>
                </c:pt>
                <c:pt idx="5">
                  <c:v>2106</c:v>
                </c:pt>
                <c:pt idx="8">
                  <c:v>2108</c:v>
                </c:pt>
                <c:pt idx="11">
                  <c:v>2349</c:v>
                </c:pt>
                <c:pt idx="14">
                  <c:v>2226</c:v>
                </c:pt>
              </c:numCache>
            </c:numRef>
          </c:val>
          <c:extLst>
            <c:ext xmlns:c16="http://schemas.microsoft.com/office/drawing/2014/chart" uri="{C3380CC4-5D6E-409C-BE32-E72D297353CC}">
              <c16:uniqueId val="{00000002-99AA-467D-8E8C-E512F4E998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AA-467D-8E8C-E512F4E998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AA-467D-8E8C-E512F4E998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AA-467D-8E8C-E512F4E998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823</c:v>
                </c:pt>
                <c:pt idx="3">
                  <c:v>838</c:v>
                </c:pt>
                <c:pt idx="6">
                  <c:v>790</c:v>
                </c:pt>
                <c:pt idx="9">
                  <c:v>762</c:v>
                </c:pt>
                <c:pt idx="12">
                  <c:v>781</c:v>
                </c:pt>
              </c:numCache>
            </c:numRef>
          </c:val>
          <c:extLst>
            <c:ext xmlns:c16="http://schemas.microsoft.com/office/drawing/2014/chart" uri="{C3380CC4-5D6E-409C-BE32-E72D297353CC}">
              <c16:uniqueId val="{00000006-99AA-467D-8E8C-E512F4E998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173</c:v>
                </c:pt>
                <c:pt idx="3">
                  <c:v>153</c:v>
                </c:pt>
                <c:pt idx="6">
                  <c:v>132</c:v>
                </c:pt>
                <c:pt idx="9">
                  <c:v>112</c:v>
                </c:pt>
                <c:pt idx="12">
                  <c:v>91</c:v>
                </c:pt>
              </c:numCache>
            </c:numRef>
          </c:val>
          <c:extLst>
            <c:ext xmlns:c16="http://schemas.microsoft.com/office/drawing/2014/chart" uri="{C3380CC4-5D6E-409C-BE32-E72D297353CC}">
              <c16:uniqueId val="{00000007-99AA-467D-8E8C-E512F4E998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239</c:v>
                </c:pt>
                <c:pt idx="3">
                  <c:v>236</c:v>
                </c:pt>
                <c:pt idx="6">
                  <c:v>231</c:v>
                </c:pt>
                <c:pt idx="9">
                  <c:v>236</c:v>
                </c:pt>
                <c:pt idx="12">
                  <c:v>253</c:v>
                </c:pt>
              </c:numCache>
            </c:numRef>
          </c:val>
          <c:extLst>
            <c:ext xmlns:c16="http://schemas.microsoft.com/office/drawing/2014/chart" uri="{C3380CC4-5D6E-409C-BE32-E72D297353CC}">
              <c16:uniqueId val="{00000008-99AA-467D-8E8C-E512F4E998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40</c:v>
                </c:pt>
                <c:pt idx="3">
                  <c:v>55</c:v>
                </c:pt>
                <c:pt idx="6">
                  <c:v>50</c:v>
                </c:pt>
                <c:pt idx="9">
                  <c:v>45</c:v>
                </c:pt>
                <c:pt idx="12">
                  <c:v>39</c:v>
                </c:pt>
              </c:numCache>
            </c:numRef>
          </c:val>
          <c:extLst>
            <c:ext xmlns:c16="http://schemas.microsoft.com/office/drawing/2014/chart" uri="{C3380CC4-5D6E-409C-BE32-E72D297353CC}">
              <c16:uniqueId val="{00000009-99AA-467D-8E8C-E512F4E998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2400</c:v>
                </c:pt>
                <c:pt idx="3">
                  <c:v>2373</c:v>
                </c:pt>
                <c:pt idx="6">
                  <c:v>2487</c:v>
                </c:pt>
                <c:pt idx="9">
                  <c:v>3081</c:v>
                </c:pt>
                <c:pt idx="12">
                  <c:v>3363</c:v>
                </c:pt>
              </c:numCache>
            </c:numRef>
          </c:val>
          <c:extLst>
            <c:ext xmlns:c16="http://schemas.microsoft.com/office/drawing/2014/chart" uri="{C3380CC4-5D6E-409C-BE32-E72D297353CC}">
              <c16:uniqueId val="{0000000A-99AA-467D-8E8C-E512F4E998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AA-467D-8E8C-E512F4E998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424</c:v>
                </c:pt>
                <c:pt idx="1">
                  <c:v>424</c:v>
                </c:pt>
                <c:pt idx="2">
                  <c:v>429</c:v>
                </c:pt>
              </c:numCache>
            </c:numRef>
          </c:val>
          <c:extLst>
            <c:ext xmlns:c16="http://schemas.microsoft.com/office/drawing/2014/chart" uri="{C3380CC4-5D6E-409C-BE32-E72D297353CC}">
              <c16:uniqueId val="{00000000-98E0-4200-9AF4-16D2D06798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150</c:v>
                </c:pt>
                <c:pt idx="1">
                  <c:v>274</c:v>
                </c:pt>
                <c:pt idx="2">
                  <c:v>275</c:v>
                </c:pt>
              </c:numCache>
            </c:numRef>
          </c:val>
          <c:extLst>
            <c:ext xmlns:c16="http://schemas.microsoft.com/office/drawing/2014/chart" uri="{C3380CC4-5D6E-409C-BE32-E72D297353CC}">
              <c16:uniqueId val="{00000001-98E0-4200-9AF4-16D2D06798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1570</c:v>
                </c:pt>
                <c:pt idx="1">
                  <c:v>1686</c:v>
                </c:pt>
                <c:pt idx="2">
                  <c:v>1532</c:v>
                </c:pt>
              </c:numCache>
            </c:numRef>
          </c:val>
          <c:extLst>
            <c:ext xmlns:c16="http://schemas.microsoft.com/office/drawing/2014/chart" uri="{C3380CC4-5D6E-409C-BE32-E72D297353CC}">
              <c16:uniqueId val="{00000002-98E0-4200-9AF4-16D2D06798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{8243E35C-2523-435B-B9A0-89D9A5BCC8ED}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799-43E5-8323-082CB178B7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{2DEF9241-752C-408F-B347-F46D62C7B0D2}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99-43E5-8323-082CB178B7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{3C77EE71-DD58-47D4-AA72-8F870A52DD16}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99-43E5-8323-082CB178B7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{8A922D64-F131-4942-AEC2-94AC8C1E2CBD}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99-43E5-8323-082CB178B7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{BB25430E-B62D-4EF8-A9B6-581D58C17F26}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99-43E5-8323-082CB178B7A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{BA20E73A-2FA2-470C-900A-874A610C225E}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799-43E5-8323-082CB178B7A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{CFA041A9-98C1-4E9A-ABF5-280E3FE017DA}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799-43E5-8323-082CB178B7A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{575CEFF0-BF92-46ED-A794-5FACA135024E}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799-43E5-8323-082CB178B7A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{E6360726-2978-45C3-9D1A-D148FF565BF4}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799-43E5-8323-082CB178B7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799-43E5-8323-082CB178B7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{30814DA4-5DDF-4749-8AE4-837455DD4608}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799-43E5-8323-082CB178B7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{119366C4-EE2C-44A6-8A62-382E19F658AF}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99-43E5-8323-082CB178B7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{481A5E7D-C6E0-4790-ADD8-CE816BF4DA2E}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99-43E5-8323-082CB178B7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{FF1097B4-B296-4A0A-81EB-71602DBB760F}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99-43E5-8323-082CB178B7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{FE1FFE3E-2DA8-41C7-9D5A-93DFA066BD10}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99-43E5-8323-082CB178B7A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{B6F51ACA-829E-4A86-9EDD-8B30443556F7}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799-43E5-8323-082CB178B7A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{0797F000-FF64-4401-8004-1DBD725007CD}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799-43E5-8323-082CB178B7A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{5B47D3A4-7D2E-41F6-9C38-57800E684512}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799-43E5-8323-082CB178B7A6}"/>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{E8E15884-AC74-446D-9CAA-C050E7520903}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799-43E5-8323-082CB178B7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60.3</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1799-43E5-8323-082CB178B7A6}"/>
            </c:ext>
          </c:extLst>
        </c:ser>
        <c:dLbls>
          <c:showLegendKey val="0"/>
          <c:showVal val="1"/>
          <c:showCatName val="0"/>
          <c:showSerName val="0"/>
          <c:showPercent val="0"/>
          <c:showBubbleSize val="0"/>
        </c:dLbls>
        <c:axId val="46179840"/>
        <c:axId val="46181760"/>
      </c:scatterChart>
      <c:valAx>
        <c:axId val="46179840"/>
        <c:scaling>
          <c:orientation val="minMax"/>
          <c:max val="72.399999999999991"/>
          <c:min val="48.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{B34A15BE-355E-46F7-B7E0-9FAAC47892ED}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3BC-414E-B05A-C2058CB9F4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{15A6FD1D-9875-4BE3-95DA-9C0AF297DA60}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BC-414E-B05A-C2058CB9F4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{914E9B72-AEDF-4D54-9E21-086BD25A08B6}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BC-414E-B05A-C2058CB9F4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{6DE7DD10-AD3E-49EB-A738-829883467FD4}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BC-414E-B05A-C2058CB9F4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{9B014F2C-8B7E-45EF-BF1D-9365AEE56ED4}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BC-414E-B05A-C2058CB9F44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{E949576D-2C6A-4E88-92AD-49482927E7EC}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3BC-414E-B05A-C2058CB9F44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{63542BAE-D16B-4430-88FF-A6C98027B1F6}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3BC-414E-B05A-C2058CB9F44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{995EF4B5-9416-4397-8B96-A8017710802F}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3BC-414E-B05A-C2058CB9F44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{B79D18C6-F6BF-47CB-9A94-7759741B7EA6}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3BC-414E-B05A-C2058CB9F4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6.3</c:v>
                </c:pt>
                <c:pt idx="16">
                  <c:v>3.9</c:v>
                </c:pt>
                <c:pt idx="24">
                  <c:v>3.9</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3BC-414E-B05A-C2058CB9F4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{B006E788-05AF-4340-A835-8294A27AA9E3}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3BC-414E-B05A-C2058CB9F4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{AE6E56E8-DED7-4F5C-B075-B6E69D951CC2}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BC-414E-B05A-C2058CB9F4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{8EACBF74-A415-4182-ACE0-B1A807EA790B}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BC-414E-B05A-C2058CB9F4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{864847D4-26B7-46D1-A8A6-A62055593B0D}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BC-414E-B05A-C2058CB9F4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{B4A750D7-EF09-4AB7-B1E1-21C038F2D7E4}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BC-414E-B05A-C2058CB9F44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{8EE70FDE-4751-467A-AE30-A2159FC0AADA}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3BC-414E-B05A-C2058CB9F44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{8BE3F470-7C33-414A-8244-018AA3DE8254}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3BC-414E-B05A-C2058CB9F448}"/>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{BD64EA16-1B75-4355-A393-3CA597EC697C}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3BC-414E-B05A-C2058CB9F448}"/>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{0AAE2F8F-22E7-4333-B320-F1782421A965}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3BC-414E-B05A-C2058CB9F4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3BC-414E-B05A-C2058CB9F448}"/>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年度の実質公債費比率（分子）の状況としては、過年度の</a:t>
          </a:r>
          <a:r>
            <a:rPr kumimoji="1" lang="ja-JP" altLang="en-US" sz="1100" b="0" i="0" baseline="0">
              <a:solidFill>
                <a:schemeClr val="dk1"/>
              </a:solidFill>
              <a:effectLst/>
              <a:latin typeface="+mn-lt"/>
              <a:ea typeface="+mn-ea"/>
              <a:cs typeface="+mn-cs"/>
            </a:rPr>
            <a:t>大型投資的事業に係る</a:t>
          </a:r>
          <a:r>
            <a:rPr kumimoji="1" lang="ja-JP" altLang="ja-JP" sz="1100" b="0" i="0" baseline="0">
              <a:solidFill>
                <a:schemeClr val="dk1"/>
              </a:solidFill>
              <a:effectLst/>
              <a:latin typeface="+mn-lt"/>
              <a:ea typeface="+mn-ea"/>
              <a:cs typeface="+mn-cs"/>
            </a:rPr>
            <a:t>借入れの償還</a:t>
          </a:r>
          <a:r>
            <a:rPr kumimoji="1" lang="ja-JP" altLang="en-US" sz="1100" b="0" i="0" baseline="0">
              <a:solidFill>
                <a:schemeClr val="dk1"/>
              </a:solidFill>
              <a:effectLst/>
              <a:latin typeface="+mn-lt"/>
              <a:ea typeface="+mn-ea"/>
              <a:cs typeface="+mn-cs"/>
            </a:rPr>
            <a:t>開始に伴い、前年</a:t>
          </a:r>
          <a:r>
            <a:rPr kumimoji="1" lang="ja-JP" altLang="ja-JP" sz="1100" b="0" i="0" baseline="0">
              <a:solidFill>
                <a:schemeClr val="dk1"/>
              </a:solidFill>
              <a:effectLst/>
              <a:latin typeface="+mn-lt"/>
              <a:ea typeface="+mn-ea"/>
              <a:cs typeface="+mn-cs"/>
            </a:rPr>
            <a:t>度と比べ増加した。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a:t>
          </a:r>
          <a:r>
            <a:rPr kumimoji="1" lang="ja-JP" altLang="en-US" sz="1100" b="0" i="0" baseline="0">
              <a:solidFill>
                <a:schemeClr val="dk1"/>
              </a:solidFill>
              <a:effectLst/>
              <a:latin typeface="+mn-lt"/>
              <a:ea typeface="+mn-ea"/>
              <a:cs typeface="+mn-cs"/>
            </a:rPr>
            <a:t>防災行政無線デジタル化整備事業の財源として</a:t>
          </a:r>
          <a:r>
            <a:rPr kumimoji="1" lang="ja-JP" altLang="ja-JP" sz="1100">
              <a:solidFill>
                <a:schemeClr val="dk1"/>
              </a:solidFill>
              <a:effectLst/>
              <a:latin typeface="+mn-lt"/>
              <a:ea typeface="+mn-ea"/>
              <a:cs typeface="+mn-cs"/>
            </a:rPr>
            <a:t>地方債の活用が予定されていることから、引続き地方債残高と償還額の動向に注視し、慎重かつ計画的な地方債の活用に努める。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年度の将来負担額は、地方債現在高の増加に伴い増加した。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計画的で優先順位を付けた上での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事業実施、基金残高を堅持、</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起債額を出来る限り下げた財政運営を行うことで</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将来負担の軽減に努める。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残土処分場新設整備事業における用地購入を行ったため、土地開発基金を</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150,000</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取崩したことが主な要因。財政調整基金は取崩し額以上に積立を行うことが出来た。みどりの島再生基金は緑化プロジェクト支援、花いっぱい推進事業に充当したため、取崩しを行った。ふるさと振興基金、福祉対策基金、環境保全基金は取崩しを行ったが、最終的には積み戻すことが出来た。全体としては、令和元年度末現在高</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2,234,856</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千円となっており、元年度当初比で△</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149,922</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本村は活火山を有する外洋に囲まれた離島であり噴火災害や台風災害の影響を受けやすいことから、不測の財政需要に対応するため、財政調整基金を一定額確保したうえで、決算剰余金等を個々の特定目的基金に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・庁舎建設基金：庁舎を建設するための資金に充当するため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・環境保全基金：自然環境の保全及び村民のより快適な生活環境の創出のための経費の財源に充てる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。三宅村残土処分場の適正な維持管理の経費の財源に充てるとき。旧三宅村建材工場跡地の整理事業の財源に充てる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・土地開発基金：土地の先行取得を行い、地域の秩序ある整備と公共の福祉の増進に資するため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・公共施設整備基金：三宅村基本計画に定める公共施設の整備に必要な資金を積立てるため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・ふるさと振興基金：自ら考え自ら行う地域づくり事業に要する経費の財源に充てるため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・福祉対策基金：福祉事業を推進し、生き生きと暮らせる村づくりを図る事業の財源に充てるため</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・みどりの島再生基金：みどり豊かな故郷三宅島を再生する事業に充てるため</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en-US" sz="1300">
              <a:effectLst/>
              <a:latin typeface="ＭＳ ゴシック" panose="020B0609070205080204" pitchFamily="49" charset="-128"/>
              <a:ea typeface="ＭＳ ゴシック" panose="020B0609070205080204" pitchFamily="49" charset="-128"/>
            </a:rPr>
            <a:t>・土地開発基金：新残土処分場新設整備に係る用地購入に充当したため、</a:t>
          </a:r>
          <a:r>
            <a:rPr lang="en-US" altLang="ja-JP" sz="1300">
              <a:effectLst/>
              <a:latin typeface="ＭＳ ゴシック" panose="020B0609070205080204" pitchFamily="49" charset="-128"/>
              <a:ea typeface="ＭＳ ゴシック" panose="020B0609070205080204" pitchFamily="49" charset="-128"/>
            </a:rPr>
            <a:t>150,000</a:t>
          </a:r>
          <a:r>
            <a:rPr lang="ja-JP" altLang="en-US" sz="1300">
              <a:effectLst/>
              <a:latin typeface="ＭＳ ゴシック" panose="020B0609070205080204" pitchFamily="49" charset="-128"/>
              <a:ea typeface="ＭＳ ゴシック" panose="020B0609070205080204" pitchFamily="49" charset="-128"/>
            </a:rPr>
            <a:t>千円取り崩しを行った。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みどりの島再生基金：緑化プロジェクト支援、花いっぱい推進事業に充当したため、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6,847</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千円取り崩しを行った。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・すべての特定目的基金において、合計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2,164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年度途中に財源として取崩しを行うことはあるが、年度末には出来る限り積戻しを行っていきたい。</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年度から第６次三宅村総合計画に移行することから、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ヶ年実施計画と調整を図りつつ、基金積立の検討を行う。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千円積立てることが出来たため、全体として当初額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423,926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・今後も台風等の突発的な財政需要に備え、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億をベースに運用を行っていきたい。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・年度途中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千円の取崩しを行ったが、積戻しと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千円積立てることが出来た。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・多目的施設整備事業債や火葬場新設整備事業債等の償還開始に伴う公債費の増加に備え、積立強化を検討する。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2,425
2,393
55.26
4,271,168
4,116,573
154,595
1,584,601
3,363,069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57.0%</a:t>
          </a:r>
          <a:r>
            <a:rPr kumimoji="1" lang="ja-JP" altLang="en-US" sz="1100">
              <a:latin typeface="ＭＳ Ｐゴシック" panose="020B0600070205080204" pitchFamily="50" charset="-128"/>
              <a:ea typeface="ＭＳ Ｐゴシック" panose="020B0600070205080204" pitchFamily="50" charset="-128"/>
            </a:rPr>
            <a:t>となっており、各会計においてやや減少しております。これは令和元年度に新たな資産を取得したことによるものです。また、全国平均及び東京都平均より下回っている状況です。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1" name="直線コネクタ 70"/>
        <xdr:cNvCxnSpPr/>
      </xdr:nvCxnSpPr>
      <xdr:spPr>
        <a:xfrm flipV="1">
          <a:off x="40747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2" name="有形固定資産減価償却率最小値テキスト"/>
        <xdr:cNvSpPr txBox="1"/>
      </xdr:nvSpPr>
      <xdr:spPr>
        <a:xfrm>
          <a:off x="41275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3" name="直線コネクタ 72"/>
        <xdr:cNvCxnSpPr/>
      </xdr:nvCxnSpPr>
      <xdr:spPr>
        <a:xfrm>
          <a:off x="3987800" y="665501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4" name="有形固定資産減価償却率最大値テキスト"/>
        <xdr:cNvSpPr txBox="1"/>
      </xdr:nvSpPr>
      <xdr:spPr>
        <a:xfrm>
          <a:off x="41275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5" name="直線コネクタ 74"/>
        <xdr:cNvCxnSpPr/>
      </xdr:nvCxnSpPr>
      <xdr:spPr>
        <a:xfrm>
          <a:off x="3987800" y="523726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6" name="有形固定資産減価償却率平均値テキスト"/>
        <xdr:cNvSpPr txBox="1"/>
      </xdr:nvSpPr>
      <xdr:spPr>
        <a:xfrm>
          <a:off x="41275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7" name="フローチャート: 判断 76"/>
        <xdr:cNvSpPr/>
      </xdr:nvSpPr>
      <xdr:spPr>
        <a:xfrm>
          <a:off x="40259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78" name="フローチャート: 判断 77"/>
        <xdr:cNvSpPr/>
      </xdr:nvSpPr>
      <xdr:spPr>
        <a:xfrm>
          <a:off x="3429000" y="59601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9" name="フローチャート: 判断 78"/>
        <xdr:cNvSpPr/>
      </xdr:nvSpPr>
      <xdr:spPr>
        <a:xfrm>
          <a:off x="2781300" y="5916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0" name="フローチャート: 判断 79"/>
        <xdr:cNvSpPr/>
      </xdr:nvSpPr>
      <xdr:spPr>
        <a:xfrm>
          <a:off x="2133600" y="59061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1" name="フローチャート: 判断 80"/>
        <xdr:cNvSpPr/>
      </xdr:nvSpPr>
      <xdr:spPr>
        <a:xfrm>
          <a:off x="1485900" y="58773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7" name="楕円 86"/>
        <xdr:cNvSpPr/>
      </xdr:nvSpPr>
      <xdr:spPr>
        <a:xfrm>
          <a:off x="40259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88" name="有形固定資産減価償却率該当値テキスト"/>
        <xdr:cNvSpPr txBox="1"/>
      </xdr:nvSpPr>
      <xdr:spPr>
        <a:xfrm>
          <a:off x="41275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163212</xdr:rowOff>
    </xdr:from>
    <xdr:ext cx="405111" cy="259045"/>
    <xdr:sp macro="" textlink="">
      <xdr:nvSpPr>
        <xdr:cNvPr id="89" name="n_1aveValue有形固定資産減価償却率"/>
        <xdr:cNvSpPr txBox="1"/>
      </xdr:nvSpPr>
      <xdr:spPr>
        <a:xfrm>
          <a:off x="3293119"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0" name="n_2aveValue有形固定資産減価償却率"/>
        <xdr:cNvSpPr txBox="1"/>
      </xdr:nvSpPr>
      <xdr:spPr>
        <a:xfrm>
          <a:off x="2658119"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1" name="n_3aveValue有形固定資産減価償却率"/>
        <xdr:cNvSpPr txBox="1"/>
      </xdr:nvSpPr>
      <xdr:spPr>
        <a:xfrm>
          <a:off x="201041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92" name="n_4aveValue有形固定資産減価償却率"/>
        <xdr:cNvSpPr txBox="1"/>
      </xdr:nvSpPr>
      <xdr:spPr>
        <a:xfrm>
          <a:off x="1362719"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と前年度と比べると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大型投資的事業である防災行政無線デジタル化等の起債により</a:t>
          </a:r>
          <a:r>
            <a:rPr kumimoji="1" lang="ja-JP" altLang="en-US" sz="1100">
              <a:latin typeface="ＭＳ Ｐゴシック" panose="020B0600070205080204" pitchFamily="50" charset="-128"/>
              <a:ea typeface="ＭＳ Ｐゴシック" panose="020B0600070205080204" pitchFamily="50" charset="-128"/>
            </a:rPr>
            <a:t>地方債現在高が増加したことによるものです。</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xdr:cNvSpPr txBox="1"/>
      </xdr:nvSpPr>
      <xdr:spPr>
        <a:xfrm>
          <a:off x="917552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93312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21" name="直線コネクタ 120"/>
        <xdr:cNvCxnSpPr/>
      </xdr:nvCxnSpPr>
      <xdr:spPr>
        <a:xfrm flipV="1">
          <a:off x="12593320"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22" name="債務償還比率最小値テキスト"/>
        <xdr:cNvSpPr txBox="1"/>
      </xdr:nvSpPr>
      <xdr:spPr>
        <a:xfrm>
          <a:off x="12646025"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23" name="直線コネクタ 122"/>
        <xdr:cNvCxnSpPr/>
      </xdr:nvCxnSpPr>
      <xdr:spPr>
        <a:xfrm>
          <a:off x="12534900" y="67632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2646025"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2534900" y="53128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26" name="債務償還比率平均値テキスト"/>
        <xdr:cNvSpPr txBox="1"/>
      </xdr:nvSpPr>
      <xdr:spPr>
        <a:xfrm>
          <a:off x="12646025" y="5552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27" name="フローチャート: 判断 126"/>
        <xdr:cNvSpPr/>
      </xdr:nvSpPr>
      <xdr:spPr>
        <a:xfrm>
          <a:off x="12573000" y="57007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28" name="フローチャート: 判断 127"/>
        <xdr:cNvSpPr/>
      </xdr:nvSpPr>
      <xdr:spPr>
        <a:xfrm>
          <a:off x="11947525"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29" name="フローチャート: 判断 128"/>
        <xdr:cNvSpPr/>
      </xdr:nvSpPr>
      <xdr:spPr>
        <a:xfrm>
          <a:off x="11299825"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30" name="フローチャート: 判断 129"/>
        <xdr:cNvSpPr/>
      </xdr:nvSpPr>
      <xdr:spPr>
        <a:xfrm>
          <a:off x="10652125"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31" name="フローチャート: 判断 130"/>
        <xdr:cNvSpPr/>
      </xdr:nvSpPr>
      <xdr:spPr>
        <a:xfrm>
          <a:off x="10004425"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9461</xdr:rowOff>
    </xdr:from>
    <xdr:to>
      <xdr:col>76</xdr:col>
      <xdr:colOff>73025</xdr:colOff>
      <xdr:row>30</xdr:row>
      <xdr:rowOff>111061</xdr:rowOff>
    </xdr:to>
    <xdr:sp macro="" textlink="">
      <xdr:nvSpPr>
        <xdr:cNvPr id="137" name="楕円 136"/>
        <xdr:cNvSpPr/>
      </xdr:nvSpPr>
      <xdr:spPr>
        <a:xfrm>
          <a:off x="12573000" y="59244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159338</xdr:rowOff>
    </xdr:from>
    <xdr:ext cx="469744" cy="259045"/>
    <xdr:sp macro="" textlink="">
      <xdr:nvSpPr>
        <xdr:cNvPr id="138" name="債務償還比率該当値テキスト"/>
        <xdr:cNvSpPr txBox="1"/>
      </xdr:nvSpPr>
      <xdr:spPr>
        <a:xfrm>
          <a:off x="12646025" y="590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12509</xdr:rowOff>
    </xdr:from>
    <xdr:to>
      <xdr:col>72</xdr:col>
      <xdr:colOff>123825</xdr:colOff>
      <xdr:row>29</xdr:row>
      <xdr:rowOff>114109</xdr:rowOff>
    </xdr:to>
    <xdr:sp macro="" textlink="">
      <xdr:nvSpPr>
        <xdr:cNvPr id="139" name="楕円 138"/>
        <xdr:cNvSpPr/>
      </xdr:nvSpPr>
      <xdr:spPr>
        <a:xfrm>
          <a:off x="11947525" y="57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63309</xdr:rowOff>
    </xdr:from>
    <xdr:to>
      <xdr:col>76</xdr:col>
      <xdr:colOff>22225</xdr:colOff>
      <xdr:row>30</xdr:row>
      <xdr:rowOff>60261</xdr:rowOff>
    </xdr:to>
    <xdr:cxnSp macro="">
      <xdr:nvCxnSpPr>
        <xdr:cNvPr id="140" name="直線コネクタ 139"/>
        <xdr:cNvCxnSpPr/>
      </xdr:nvCxnSpPr>
      <xdr:spPr>
        <a:xfrm>
          <a:off x="11998325" y="5806884"/>
          <a:ext cx="5969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71402</xdr:rowOff>
    </xdr:from>
    <xdr:to>
      <xdr:col>68</xdr:col>
      <xdr:colOff>123825</xdr:colOff>
      <xdr:row>30</xdr:row>
      <xdr:rowOff>1552</xdr:rowOff>
    </xdr:to>
    <xdr:sp macro="" textlink="">
      <xdr:nvSpPr>
        <xdr:cNvPr id="141" name="楕円 140"/>
        <xdr:cNvSpPr/>
      </xdr:nvSpPr>
      <xdr:spPr>
        <a:xfrm>
          <a:off x="11299825" y="58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63309</xdr:rowOff>
    </xdr:from>
    <xdr:to>
      <xdr:col>72</xdr:col>
      <xdr:colOff>73025</xdr:colOff>
      <xdr:row>29</xdr:row>
      <xdr:rowOff>122202</xdr:rowOff>
    </xdr:to>
    <xdr:cxnSp macro="">
      <xdr:nvCxnSpPr>
        <xdr:cNvPr id="142" name="直線コネクタ 141"/>
        <xdr:cNvCxnSpPr/>
      </xdr:nvCxnSpPr>
      <xdr:spPr>
        <a:xfrm flipV="1">
          <a:off x="11350625" y="5806884"/>
          <a:ext cx="647700" cy="5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51901</xdr:rowOff>
    </xdr:from>
    <xdr:to>
      <xdr:col>64</xdr:col>
      <xdr:colOff>123825</xdr:colOff>
      <xdr:row>28</xdr:row>
      <xdr:rowOff>153501</xdr:rowOff>
    </xdr:to>
    <xdr:sp macro="" textlink="">
      <xdr:nvSpPr>
        <xdr:cNvPr id="143" name="楕円 142"/>
        <xdr:cNvSpPr/>
      </xdr:nvSpPr>
      <xdr:spPr>
        <a:xfrm>
          <a:off x="10652125" y="5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102701</xdr:rowOff>
    </xdr:from>
    <xdr:to>
      <xdr:col>68</xdr:col>
      <xdr:colOff>73025</xdr:colOff>
      <xdr:row>29</xdr:row>
      <xdr:rowOff>122202</xdr:rowOff>
    </xdr:to>
    <xdr:cxnSp macro="">
      <xdr:nvCxnSpPr>
        <xdr:cNvPr id="144" name="直線コネクタ 143"/>
        <xdr:cNvCxnSpPr/>
      </xdr:nvCxnSpPr>
      <xdr:spPr>
        <a:xfrm>
          <a:off x="10702925" y="5674826"/>
          <a:ext cx="647700" cy="19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114752</xdr:rowOff>
    </xdr:from>
    <xdr:to>
      <xdr:col>60</xdr:col>
      <xdr:colOff>123825</xdr:colOff>
      <xdr:row>29</xdr:row>
      <xdr:rowOff>44902</xdr:rowOff>
    </xdr:to>
    <xdr:sp macro="" textlink="">
      <xdr:nvSpPr>
        <xdr:cNvPr id="145" name="楕円 144"/>
        <xdr:cNvSpPr/>
      </xdr:nvSpPr>
      <xdr:spPr>
        <a:xfrm>
          <a:off x="10004425" y="56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102701</xdr:rowOff>
    </xdr:from>
    <xdr:to>
      <xdr:col>64</xdr:col>
      <xdr:colOff>73025</xdr:colOff>
      <xdr:row>28</xdr:row>
      <xdr:rowOff>165552</xdr:rowOff>
    </xdr:to>
    <xdr:cxnSp macro="">
      <xdr:nvCxnSpPr>
        <xdr:cNvPr id="146" name="直線コネクタ 145"/>
        <xdr:cNvCxnSpPr/>
      </xdr:nvCxnSpPr>
      <xdr:spPr>
        <a:xfrm flipV="1">
          <a:off x="10055225" y="5674826"/>
          <a:ext cx="647700" cy="6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47" name="n_1aveValue債務償還比率"/>
        <xdr:cNvSpPr txBox="1"/>
      </xdr:nvSpPr>
      <xdr:spPr>
        <a:xfrm>
          <a:off x="117793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48" name="n_2aveValue債務償還比率"/>
        <xdr:cNvSpPr txBox="1"/>
      </xdr:nvSpPr>
      <xdr:spPr>
        <a:xfrm>
          <a:off x="111443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49" name="n_3aveValue債務償還比率"/>
        <xdr:cNvSpPr txBox="1"/>
      </xdr:nvSpPr>
      <xdr:spPr>
        <a:xfrm>
          <a:off x="104966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50" name="n_4aveValue債務償還比率"/>
        <xdr:cNvSpPr txBox="1"/>
      </xdr:nvSpPr>
      <xdr:spPr>
        <a:xfrm>
          <a:off x="98489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105236</xdr:rowOff>
    </xdr:from>
    <xdr:ext cx="469744" cy="259045"/>
    <xdr:sp macro="" textlink="">
      <xdr:nvSpPr>
        <xdr:cNvPr id="151" name="n_1mainValue債務償還比率"/>
        <xdr:cNvSpPr txBox="1"/>
      </xdr:nvSpPr>
      <xdr:spPr>
        <a:xfrm>
          <a:off x="11779327" y="584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164129</xdr:rowOff>
    </xdr:from>
    <xdr:ext cx="469744" cy="259045"/>
    <xdr:sp macro="" textlink="">
      <xdr:nvSpPr>
        <xdr:cNvPr id="152" name="n_2mainValue債務償還比率"/>
        <xdr:cNvSpPr txBox="1"/>
      </xdr:nvSpPr>
      <xdr:spPr>
        <a:xfrm>
          <a:off x="11144327" y="590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170028</xdr:rowOff>
    </xdr:from>
    <xdr:ext cx="469744" cy="259045"/>
    <xdr:sp macro="" textlink="">
      <xdr:nvSpPr>
        <xdr:cNvPr id="153" name="n_3mainValue債務償還比率"/>
        <xdr:cNvSpPr txBox="1"/>
      </xdr:nvSpPr>
      <xdr:spPr>
        <a:xfrm>
          <a:off x="10496627" y="53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36029</xdr:rowOff>
    </xdr:from>
    <xdr:ext cx="469744" cy="259045"/>
    <xdr:sp macro="" textlink="">
      <xdr:nvSpPr>
        <xdr:cNvPr id="154" name="n_4mainValue債務償還比率"/>
        <xdr:cNvSpPr txBox="1"/>
      </xdr:nvSpPr>
      <xdr:spPr>
        <a:xfrm>
          <a:off x="9848927" y="577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2,425
2,393
55.26
4,271,168
4,116,573
154,595
1,584,601
3,363,069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39490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39878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388937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39878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3889375" y="59321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153052</xdr:rowOff>
    </xdr:from>
    <xdr:ext cx="405111" cy="259045"/>
    <xdr:sp macro="" textlink="">
      <xdr:nvSpPr>
        <xdr:cNvPr id="62" name="【道路】&#10;有形固定資産減価償却率平均値テキスト"/>
        <xdr:cNvSpPr txBox="1"/>
      </xdr:nvSpPr>
      <xdr:spPr>
        <a:xfrm>
          <a:off x="39878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38989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203575" y="64300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428875"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68275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xdr:cNvSpPr/>
      </xdr:nvSpPr>
      <xdr:spPr>
        <a:xfrm>
          <a:off x="936625" y="63709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xdr:cNvSpPr/>
      </xdr:nvSpPr>
      <xdr:spPr>
        <a:xfrm>
          <a:off x="38989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道路】&#10;有形固定資産減価償却率該当値テキスト"/>
        <xdr:cNvSpPr txBox="1"/>
      </xdr:nvSpPr>
      <xdr:spPr>
        <a:xfrm>
          <a:off x="39878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33037</xdr:rowOff>
    </xdr:from>
    <xdr:ext cx="405111" cy="259045"/>
    <xdr:sp macro="" textlink="">
      <xdr:nvSpPr>
        <xdr:cNvPr id="75" name="n_1aveValue【道路】&#10;有形固定資産減価償却率"/>
        <xdr:cNvSpPr txBox="1"/>
      </xdr:nvSpPr>
      <xdr:spPr>
        <a:xfrm>
          <a:off x="306769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76" name="n_2aveValue【道路】&#10;有形固定資産減価償却率"/>
        <xdr:cNvSpPr txBox="1"/>
      </xdr:nvSpPr>
      <xdr:spPr>
        <a:xfrm>
          <a:off x="230569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77" name="n_3aveValue【道路】&#10;有形固定資産減価償却率"/>
        <xdr:cNvSpPr txBox="1"/>
      </xdr:nvSpPr>
      <xdr:spPr>
        <a:xfrm>
          <a:off x="1559569"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78" name="n_4aveValue【道路】&#10;有形固定資産減価償却率"/>
        <xdr:cNvSpPr txBox="1"/>
      </xdr:nvSpPr>
      <xdr:spPr>
        <a:xfrm>
          <a:off x="8134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2" name="テキスト ボックス 91"/>
        <xdr:cNvSpPr txBox="1"/>
      </xdr:nvSpPr>
      <xdr:spPr>
        <a:xfrm>
          <a:off x="5122756"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4" name="テキスト ボックス 93"/>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6" name="テキスト ボックス 95"/>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0" name="直線コネクタ 99"/>
        <xdr:cNvCxnSpPr/>
      </xdr:nvCxnSpPr>
      <xdr:spPr>
        <a:xfrm flipV="1">
          <a:off x="8905240"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01" name="【道路】&#10;一人当たり延長最小値テキスト"/>
        <xdr:cNvSpPr txBox="1"/>
      </xdr:nvSpPr>
      <xdr:spPr>
        <a:xfrm>
          <a:off x="8943975"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02" name="直線コネクタ 101"/>
        <xdr:cNvCxnSpPr/>
      </xdr:nvCxnSpPr>
      <xdr:spPr>
        <a:xfrm>
          <a:off x="8845550" y="71611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03" name="【道路】&#10;一人当たり延長最大値テキスト"/>
        <xdr:cNvSpPr txBox="1"/>
      </xdr:nvSpPr>
      <xdr:spPr>
        <a:xfrm>
          <a:off x="8943975"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04" name="直線コネクタ 103"/>
        <xdr:cNvCxnSpPr/>
      </xdr:nvCxnSpPr>
      <xdr:spPr>
        <a:xfrm>
          <a:off x="8845550" y="59955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05" name="【道路】&#10;一人当たり延長平均値テキスト"/>
        <xdr:cNvSpPr txBox="1"/>
      </xdr:nvSpPr>
      <xdr:spPr>
        <a:xfrm>
          <a:off x="8943975"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06" name="フローチャート: 判断 105"/>
        <xdr:cNvSpPr/>
      </xdr:nvSpPr>
      <xdr:spPr>
        <a:xfrm>
          <a:off x="8883650" y="69878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07" name="フローチャート: 判断 106"/>
        <xdr:cNvSpPr/>
      </xdr:nvSpPr>
      <xdr:spPr>
        <a:xfrm>
          <a:off x="815975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08" name="フローチャート: 判断 107"/>
        <xdr:cNvSpPr/>
      </xdr:nvSpPr>
      <xdr:spPr>
        <a:xfrm>
          <a:off x="7413625" y="69853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09" name="フローチャート: 判断 108"/>
        <xdr:cNvSpPr/>
      </xdr:nvSpPr>
      <xdr:spPr>
        <a:xfrm>
          <a:off x="6638925"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0" name="フローチャート: 判断 109"/>
        <xdr:cNvSpPr/>
      </xdr:nvSpPr>
      <xdr:spPr>
        <a:xfrm>
          <a:off x="58928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161334</xdr:rowOff>
    </xdr:from>
    <xdr:to>
      <xdr:col>55</xdr:col>
      <xdr:colOff>50800</xdr:colOff>
      <xdr:row>41</xdr:row>
      <xdr:rowOff>91484</xdr:rowOff>
    </xdr:to>
    <xdr:sp macro="" textlink="">
      <xdr:nvSpPr>
        <xdr:cNvPr id="116" name="楕円 115"/>
        <xdr:cNvSpPr/>
      </xdr:nvSpPr>
      <xdr:spPr>
        <a:xfrm>
          <a:off x="8883650" y="70193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108303</xdr:rowOff>
    </xdr:from>
    <xdr:ext cx="534377" cy="259045"/>
    <xdr:sp macro="" textlink="">
      <xdr:nvSpPr>
        <xdr:cNvPr id="117" name="【道路】&#10;一人当たり延長該当値テキスト"/>
        <xdr:cNvSpPr txBox="1"/>
      </xdr:nvSpPr>
      <xdr:spPr>
        <a:xfrm>
          <a:off x="8943975" y="696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80580</xdr:rowOff>
    </xdr:from>
    <xdr:ext cx="534377" cy="259045"/>
    <xdr:sp macro="" textlink="">
      <xdr:nvSpPr>
        <xdr:cNvPr id="118" name="n_1aveValue【道路】&#10;一人当たり延長"/>
        <xdr:cNvSpPr txBox="1"/>
      </xdr:nvSpPr>
      <xdr:spPr>
        <a:xfrm>
          <a:off x="7959236"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19" name="n_2aveValue【道路】&#10;一人当たり延長"/>
        <xdr:cNvSpPr txBox="1"/>
      </xdr:nvSpPr>
      <xdr:spPr>
        <a:xfrm>
          <a:off x="72258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20" name="n_3aveValue【道路】&#10;一人当たり延長"/>
        <xdr:cNvSpPr txBox="1"/>
      </xdr:nvSpPr>
      <xdr:spPr>
        <a:xfrm>
          <a:off x="6479686"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21" name="n_4aveValue【道路】&#10;一人当たり延長"/>
        <xdr:cNvSpPr txBox="1"/>
      </xdr:nvSpPr>
      <xdr:spPr>
        <a:xfrm>
          <a:off x="5704986"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4" name="テキスト ボックス 133"/>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4" name="テキスト ボックス 143"/>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47" name="直線コネクタ 146"/>
        <xdr:cNvCxnSpPr/>
      </xdr:nvCxnSpPr>
      <xdr:spPr>
        <a:xfrm flipV="1">
          <a:off x="39490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48" name="【橋りょう・トンネル】&#10;有形固定資産減価償却率最小値テキスト"/>
        <xdr:cNvSpPr txBox="1"/>
      </xdr:nvSpPr>
      <xdr:spPr>
        <a:xfrm>
          <a:off x="39878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49" name="直線コネクタ 148"/>
        <xdr:cNvCxnSpPr/>
      </xdr:nvCxnSpPr>
      <xdr:spPr>
        <a:xfrm>
          <a:off x="3889375" y="108976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50" name="【橋りょう・トンネル】&#10;有形固定資産減価償却率最大値テキスト"/>
        <xdr:cNvSpPr txBox="1"/>
      </xdr:nvSpPr>
      <xdr:spPr>
        <a:xfrm>
          <a:off x="39878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51" name="直線コネクタ 150"/>
        <xdr:cNvCxnSpPr/>
      </xdr:nvCxnSpPr>
      <xdr:spPr>
        <a:xfrm>
          <a:off x="3889375" y="95522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52" name="【橋りょう・トンネル】&#10;有形固定資産減価償却率平均値テキスト"/>
        <xdr:cNvSpPr txBox="1"/>
      </xdr:nvSpPr>
      <xdr:spPr>
        <a:xfrm>
          <a:off x="39878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53" name="フローチャート: 判断 152"/>
        <xdr:cNvSpPr/>
      </xdr:nvSpPr>
      <xdr:spPr>
        <a:xfrm>
          <a:off x="38989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54" name="フローチャート: 判断 153"/>
        <xdr:cNvSpPr/>
      </xdr:nvSpPr>
      <xdr:spPr>
        <a:xfrm>
          <a:off x="3203575" y="104337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55" name="フローチャート: 判断 154"/>
        <xdr:cNvSpPr/>
      </xdr:nvSpPr>
      <xdr:spPr>
        <a:xfrm>
          <a:off x="2428875"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56" name="フローチャート: 判断 155"/>
        <xdr:cNvSpPr/>
      </xdr:nvSpPr>
      <xdr:spPr>
        <a:xfrm>
          <a:off x="168275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57" name="フローチャート: 判断 156"/>
        <xdr:cNvSpPr/>
      </xdr:nvSpPr>
      <xdr:spPr>
        <a:xfrm>
          <a:off x="936625" y="102802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81462</xdr:rowOff>
    </xdr:from>
    <xdr:to>
      <xdr:col>24</xdr:col>
      <xdr:colOff>114300</xdr:colOff>
      <xdr:row>60</xdr:row>
      <xdr:rowOff>11612</xdr:rowOff>
    </xdr:to>
    <xdr:sp macro="" textlink="">
      <xdr:nvSpPr>
        <xdr:cNvPr id="163" name="楕円 162"/>
        <xdr:cNvSpPr/>
      </xdr:nvSpPr>
      <xdr:spPr>
        <a:xfrm>
          <a:off x="38989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104339</xdr:rowOff>
    </xdr:from>
    <xdr:ext cx="405111" cy="259045"/>
    <xdr:sp macro="" textlink="">
      <xdr:nvSpPr>
        <xdr:cNvPr id="164" name="【橋りょう・トンネル】&#10;有形固定資産減価償却率該当値テキスト"/>
        <xdr:cNvSpPr txBox="1"/>
      </xdr:nvSpPr>
      <xdr:spPr>
        <a:xfrm>
          <a:off x="3987800" y="1004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93453</xdr:rowOff>
    </xdr:from>
    <xdr:ext cx="405111" cy="259045"/>
    <xdr:sp macro="" textlink="">
      <xdr:nvSpPr>
        <xdr:cNvPr id="165" name="n_1aveValue【橋りょう・トンネル】&#10;有形固定資産減価償却率"/>
        <xdr:cNvSpPr txBox="1"/>
      </xdr:nvSpPr>
      <xdr:spPr>
        <a:xfrm>
          <a:off x="306769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66" name="n_2aveValue【橋りょう・トンネル】&#10;有形固定資産減価償却率"/>
        <xdr:cNvSpPr txBox="1"/>
      </xdr:nvSpPr>
      <xdr:spPr>
        <a:xfrm>
          <a:off x="230569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67" name="n_3aveValue【橋りょう・トンネル】&#10;有形固定資産減価償却率"/>
        <xdr:cNvSpPr txBox="1"/>
      </xdr:nvSpPr>
      <xdr:spPr>
        <a:xfrm>
          <a:off x="1559569"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68" name="n_4aveValue【橋りょう・トンネル】&#10;有形固定資産減価償却率"/>
        <xdr:cNvSpPr txBox="1"/>
      </xdr:nvSpPr>
      <xdr:spPr>
        <a:xfrm>
          <a:off x="8134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0" name="テキスト ボックス 179"/>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2" name="テキスト ボックス 181"/>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4" name="テキスト ボックス 183"/>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6" name="テキスト ボックス 185"/>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88" name="テキスト ボックス 187"/>
        <xdr:cNvSpPr txBox="1"/>
      </xdr:nvSpPr>
      <xdr:spPr>
        <a:xfrm>
          <a:off x="499705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0" name="テキスト ボックス 189"/>
        <xdr:cNvSpPr txBox="1"/>
      </xdr:nvSpPr>
      <xdr:spPr>
        <a:xfrm>
          <a:off x="499705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192" name="直線コネクタ 191"/>
        <xdr:cNvCxnSpPr/>
      </xdr:nvCxnSpPr>
      <xdr:spPr>
        <a:xfrm flipV="1">
          <a:off x="8905240"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193" name="【橋りょう・トンネル】&#10;一人当たり有形固定資産（償却資産）額最小値テキスト"/>
        <xdr:cNvSpPr txBox="1"/>
      </xdr:nvSpPr>
      <xdr:spPr>
        <a:xfrm>
          <a:off x="8943975"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194" name="直線コネクタ 193"/>
        <xdr:cNvCxnSpPr/>
      </xdr:nvCxnSpPr>
      <xdr:spPr>
        <a:xfrm>
          <a:off x="8845550" y="11047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195" name="【橋りょう・トンネル】&#10;一人当たり有形固定資産（償却資産）額最大値テキスト"/>
        <xdr:cNvSpPr txBox="1"/>
      </xdr:nvSpPr>
      <xdr:spPr>
        <a:xfrm>
          <a:off x="8943975"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196" name="直線コネクタ 195"/>
        <xdr:cNvCxnSpPr/>
      </xdr:nvCxnSpPr>
      <xdr:spPr>
        <a:xfrm>
          <a:off x="8845550" y="96779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197" name="【橋りょう・トンネル】&#10;一人当たり有形固定資産（償却資産）額平均値テキスト"/>
        <xdr:cNvSpPr txBox="1"/>
      </xdr:nvSpPr>
      <xdr:spPr>
        <a:xfrm>
          <a:off x="8943975"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198" name="フローチャート: 判断 197"/>
        <xdr:cNvSpPr/>
      </xdr:nvSpPr>
      <xdr:spPr>
        <a:xfrm>
          <a:off x="8883650" y="10784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199" name="フローチャート: 判断 198"/>
        <xdr:cNvSpPr/>
      </xdr:nvSpPr>
      <xdr:spPr>
        <a:xfrm>
          <a:off x="815975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00" name="フローチャート: 判断 199"/>
        <xdr:cNvSpPr/>
      </xdr:nvSpPr>
      <xdr:spPr>
        <a:xfrm>
          <a:off x="7413625" y="108477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01" name="フローチャート: 判断 200"/>
        <xdr:cNvSpPr/>
      </xdr:nvSpPr>
      <xdr:spPr>
        <a:xfrm>
          <a:off x="6638925"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02" name="フローチャート: 判断 201"/>
        <xdr:cNvSpPr/>
      </xdr:nvSpPr>
      <xdr:spPr>
        <a:xfrm>
          <a:off x="58928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24360</xdr:rowOff>
    </xdr:from>
    <xdr:to>
      <xdr:col>55</xdr:col>
      <xdr:colOff>50800</xdr:colOff>
      <xdr:row>64</xdr:row>
      <xdr:rowOff>125960</xdr:rowOff>
    </xdr:to>
    <xdr:sp macro="" textlink="">
      <xdr:nvSpPr>
        <xdr:cNvPr id="208" name="楕円 207"/>
        <xdr:cNvSpPr/>
      </xdr:nvSpPr>
      <xdr:spPr>
        <a:xfrm>
          <a:off x="8883650" y="109971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110737</xdr:rowOff>
    </xdr:from>
    <xdr:ext cx="469744" cy="259045"/>
    <xdr:sp macro="" textlink="">
      <xdr:nvSpPr>
        <xdr:cNvPr id="209" name="【橋りょう・トンネル】&#10;一人当たり有形固定資産（償却資産）額該当値テキスト"/>
        <xdr:cNvSpPr txBox="1"/>
      </xdr:nvSpPr>
      <xdr:spPr>
        <a:xfrm>
          <a:off x="8943975" y="109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101600</xdr:rowOff>
    </xdr:from>
    <xdr:ext cx="690189" cy="259045"/>
    <xdr:sp macro="" textlink="">
      <xdr:nvSpPr>
        <xdr:cNvPr id="210" name="n_1aveValue【橋りょう・トンネル】&#10;一人当たり有形固定資産（償却資産）額"/>
        <xdr:cNvSpPr txBox="1"/>
      </xdr:nvSpPr>
      <xdr:spPr>
        <a:xfrm>
          <a:off x="79099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11" name="n_2aveValue【橋りょう・トンネル】&#10;一人当たり有形固定資産（償却資産）額"/>
        <xdr:cNvSpPr txBox="1"/>
      </xdr:nvSpPr>
      <xdr:spPr>
        <a:xfrm>
          <a:off x="71479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12" name="n_3aveValue【橋りょう・トンネル】&#10;一人当たり有形固定資産（償却資産）額"/>
        <xdr:cNvSpPr txBox="1"/>
      </xdr:nvSpPr>
      <xdr:spPr>
        <a:xfrm>
          <a:off x="6401780"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13" name="n_4aveValue【橋りょう・トンネル】&#10;一人当たり有形固定資産（償却資産）額"/>
        <xdr:cNvSpPr txBox="1"/>
      </xdr:nvSpPr>
      <xdr:spPr>
        <a:xfrm>
          <a:off x="5672670"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6" name="テキスト ボックス 225"/>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4" name="テキスト ボックス 233"/>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6" name="テキスト ボックス 235"/>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38" name="直線コネクタ 237"/>
        <xdr:cNvCxnSpPr/>
      </xdr:nvCxnSpPr>
      <xdr:spPr>
        <a:xfrm flipV="1">
          <a:off x="39490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39" name="【公営住宅】&#10;有形固定資産減価償却率最小値テキスト"/>
        <xdr:cNvSpPr txBox="1"/>
      </xdr:nvSpPr>
      <xdr:spPr>
        <a:xfrm>
          <a:off x="39878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0" name="直線コネクタ 239"/>
        <xdr:cNvCxnSpPr/>
      </xdr:nvCxnSpPr>
      <xdr:spPr>
        <a:xfrm>
          <a:off x="3889375" y="1485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41" name="【公営住宅】&#10;有形固定資産減価償却率最大値テキスト"/>
        <xdr:cNvSpPr txBox="1"/>
      </xdr:nvSpPr>
      <xdr:spPr>
        <a:xfrm>
          <a:off x="39878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42" name="直線コネクタ 241"/>
        <xdr:cNvCxnSpPr/>
      </xdr:nvCxnSpPr>
      <xdr:spPr>
        <a:xfrm>
          <a:off x="3889375" y="13346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43" name="【公営住宅】&#10;有形固定資産減価償却率平均値テキスト"/>
        <xdr:cNvSpPr txBox="1"/>
      </xdr:nvSpPr>
      <xdr:spPr>
        <a:xfrm>
          <a:off x="39878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44" name="フローチャート: 判断 243"/>
        <xdr:cNvSpPr/>
      </xdr:nvSpPr>
      <xdr:spPr>
        <a:xfrm>
          <a:off x="38989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45" name="フローチャート: 判断 244"/>
        <xdr:cNvSpPr/>
      </xdr:nvSpPr>
      <xdr:spPr>
        <a:xfrm>
          <a:off x="3203575" y="141357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46" name="フローチャート: 判断 245"/>
        <xdr:cNvSpPr/>
      </xdr:nvSpPr>
      <xdr:spPr>
        <a:xfrm>
          <a:off x="2428875"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47" name="フローチャート: 判断 246"/>
        <xdr:cNvSpPr/>
      </xdr:nvSpPr>
      <xdr:spPr>
        <a:xfrm>
          <a:off x="168275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48" name="フローチャート: 判断 247"/>
        <xdr:cNvSpPr/>
      </xdr:nvSpPr>
      <xdr:spPr>
        <a:xfrm>
          <a:off x="936625" y="140671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164464</xdr:rowOff>
    </xdr:from>
    <xdr:to>
      <xdr:col>24</xdr:col>
      <xdr:colOff>114300</xdr:colOff>
      <xdr:row>80</xdr:row>
      <xdr:rowOff>94614</xdr:rowOff>
    </xdr:to>
    <xdr:sp macro="" textlink="">
      <xdr:nvSpPr>
        <xdr:cNvPr id="254" name="楕円 253"/>
        <xdr:cNvSpPr/>
      </xdr:nvSpPr>
      <xdr:spPr>
        <a:xfrm>
          <a:off x="38989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15891</xdr:rowOff>
    </xdr:from>
    <xdr:ext cx="405111" cy="259045"/>
    <xdr:sp macro="" textlink="">
      <xdr:nvSpPr>
        <xdr:cNvPr id="255" name="【公営住宅】&#10;有形固定資産減価償却率該当値テキスト"/>
        <xdr:cNvSpPr txBox="1"/>
      </xdr:nvSpPr>
      <xdr:spPr>
        <a:xfrm>
          <a:off x="39878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23513</xdr:rowOff>
    </xdr:from>
    <xdr:ext cx="405111" cy="259045"/>
    <xdr:sp macro="" textlink="">
      <xdr:nvSpPr>
        <xdr:cNvPr id="256" name="n_1aveValue【公営住宅】&#10;有形固定資産減価償却率"/>
        <xdr:cNvSpPr txBox="1"/>
      </xdr:nvSpPr>
      <xdr:spPr>
        <a:xfrm>
          <a:off x="306769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57" name="n_2aveValue【公営住宅】&#10;有形固定資産減価償却率"/>
        <xdr:cNvSpPr txBox="1"/>
      </xdr:nvSpPr>
      <xdr:spPr>
        <a:xfrm>
          <a:off x="230569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258" name="n_3aveValue【公営住宅】&#10;有形固定資産減価償却率"/>
        <xdr:cNvSpPr txBox="1"/>
      </xdr:nvSpPr>
      <xdr:spPr>
        <a:xfrm>
          <a:off x="1559569"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259" name="n_4aveValue【公営住宅】&#10;有形固定資産減価償却率"/>
        <xdr:cNvSpPr txBox="1"/>
      </xdr:nvSpPr>
      <xdr:spPr>
        <a:xfrm>
          <a:off x="8134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0" name="直線コネクタ 269"/>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1" name="テキスト ボックス 270"/>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2" name="直線コネクタ 271"/>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3" name="テキスト ボックス 272"/>
        <xdr:cNvSpPr txBox="1"/>
      </xdr:nvSpPr>
      <xdr:spPr>
        <a:xfrm>
          <a:off x="517735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4" name="直線コネクタ 273"/>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5" name="テキスト ボックス 274"/>
        <xdr:cNvSpPr txBox="1"/>
      </xdr:nvSpPr>
      <xdr:spPr>
        <a:xfrm>
          <a:off x="517735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6" name="直線コネクタ 275"/>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7" name="テキスト ボックス 276"/>
        <xdr:cNvSpPr txBox="1"/>
      </xdr:nvSpPr>
      <xdr:spPr>
        <a:xfrm>
          <a:off x="517735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281" name="直線コネクタ 280"/>
        <xdr:cNvCxnSpPr/>
      </xdr:nvCxnSpPr>
      <xdr:spPr>
        <a:xfrm flipV="1">
          <a:off x="8905240"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282" name="【公営住宅】&#10;一人当たり面積最小値テキスト"/>
        <xdr:cNvSpPr txBox="1"/>
      </xdr:nvSpPr>
      <xdr:spPr>
        <a:xfrm>
          <a:off x="8943975"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283" name="直線コネクタ 282"/>
        <xdr:cNvCxnSpPr/>
      </xdr:nvCxnSpPr>
      <xdr:spPr>
        <a:xfrm>
          <a:off x="8845550" y="147648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284" name="【公営住宅】&#10;一人当たり面積最大値テキスト"/>
        <xdr:cNvSpPr txBox="1"/>
      </xdr:nvSpPr>
      <xdr:spPr>
        <a:xfrm>
          <a:off x="8943975"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285" name="直線コネクタ 284"/>
        <xdr:cNvCxnSpPr/>
      </xdr:nvCxnSpPr>
      <xdr:spPr>
        <a:xfrm>
          <a:off x="8845550" y="134547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286" name="【公営住宅】&#10;一人当たり面積平均値テキスト"/>
        <xdr:cNvSpPr txBox="1"/>
      </xdr:nvSpPr>
      <xdr:spPr>
        <a:xfrm>
          <a:off x="8943975"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287" name="フローチャート: 判断 286"/>
        <xdr:cNvSpPr/>
      </xdr:nvSpPr>
      <xdr:spPr>
        <a:xfrm>
          <a:off x="8883650" y="145242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288" name="フローチャート: 判断 287"/>
        <xdr:cNvSpPr/>
      </xdr:nvSpPr>
      <xdr:spPr>
        <a:xfrm>
          <a:off x="815975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289" name="フローチャート: 判断 288"/>
        <xdr:cNvSpPr/>
      </xdr:nvSpPr>
      <xdr:spPr>
        <a:xfrm>
          <a:off x="7413625" y="145877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290" name="フローチャート: 判断 289"/>
        <xdr:cNvSpPr/>
      </xdr:nvSpPr>
      <xdr:spPr>
        <a:xfrm>
          <a:off x="6638925"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291" name="フローチャート: 判断 290"/>
        <xdr:cNvSpPr/>
      </xdr:nvSpPr>
      <xdr:spPr>
        <a:xfrm>
          <a:off x="58928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63286</xdr:rowOff>
    </xdr:from>
    <xdr:to>
      <xdr:col>55</xdr:col>
      <xdr:colOff>50800</xdr:colOff>
      <xdr:row>84</xdr:row>
      <xdr:rowOff>164886</xdr:rowOff>
    </xdr:to>
    <xdr:sp macro="" textlink="">
      <xdr:nvSpPr>
        <xdr:cNvPr id="297" name="楕円 296"/>
        <xdr:cNvSpPr/>
      </xdr:nvSpPr>
      <xdr:spPr>
        <a:xfrm>
          <a:off x="8883650" y="144650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86163</xdr:rowOff>
    </xdr:from>
    <xdr:ext cx="469744" cy="259045"/>
    <xdr:sp macro="" textlink="">
      <xdr:nvSpPr>
        <xdr:cNvPr id="298" name="【公営住宅】&#10;一人当たり面積該当値テキスト"/>
        <xdr:cNvSpPr txBox="1"/>
      </xdr:nvSpPr>
      <xdr:spPr>
        <a:xfrm>
          <a:off x="8943975" y="143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80784</xdr:rowOff>
    </xdr:from>
    <xdr:ext cx="469744" cy="259045"/>
    <xdr:sp macro="" textlink="">
      <xdr:nvSpPr>
        <xdr:cNvPr id="299" name="n_1aveValue【公営住宅】&#10;一人当たり面積"/>
        <xdr:cNvSpPr txBox="1"/>
      </xdr:nvSpPr>
      <xdr:spPr>
        <a:xfrm>
          <a:off x="7991552"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00" name="n_2aveValue【公営住宅】&#10;一人当たり面積"/>
        <xdr:cNvSpPr txBox="1"/>
      </xdr:nvSpPr>
      <xdr:spPr>
        <a:xfrm>
          <a:off x="72581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01" name="n_3aveValue【公営住宅】&#10;一人当たり面積"/>
        <xdr:cNvSpPr txBox="1"/>
      </xdr:nvSpPr>
      <xdr:spPr>
        <a:xfrm>
          <a:off x="6483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02" name="n_4aveValue【公営住宅】&#10;一人当たり面積"/>
        <xdr:cNvSpPr txBox="1"/>
      </xdr:nvSpPr>
      <xdr:spPr>
        <a:xfrm>
          <a:off x="5737302"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1" name="テキスト ボックス 310"/>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2" name="直線コネクタ 311"/>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3" name="テキスト ボックス 312"/>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4" name="直線コネクタ 313"/>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5" name="テキスト ボックス 314"/>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6" name="直線コネクタ 315"/>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7" name="テキスト ボックス 316"/>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8" name="直線コネクタ 317"/>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9" name="テキスト ボックス 318"/>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0" name="直線コネクタ 319"/>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1" name="テキスト ボックス 320"/>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2" name="直線コネクタ 321"/>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3" name="テキスト ボックス 322"/>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4" name="直線コネクタ 323"/>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5" name="テキスト ボックス 324"/>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6" name="直線コネクタ 325"/>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27214</xdr:rowOff>
    </xdr:to>
    <xdr:cxnSp macro="">
      <xdr:nvCxnSpPr>
        <xdr:cNvPr id="328" name="直線コネクタ 327"/>
        <xdr:cNvCxnSpPr/>
      </xdr:nvCxnSpPr>
      <xdr:spPr>
        <a:xfrm flipV="1">
          <a:off x="3949065" y="17188543"/>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29" name="【港湾・漁港】&#10;有形固定資産減価償却率最小値テキスト"/>
        <xdr:cNvSpPr txBox="1"/>
      </xdr:nvSpPr>
      <xdr:spPr>
        <a:xfrm>
          <a:off x="39878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30" name="直線コネクタ 329"/>
        <xdr:cNvCxnSpPr/>
      </xdr:nvCxnSpPr>
      <xdr:spPr>
        <a:xfrm>
          <a:off x="3889375" y="187152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31" name="【港湾・漁港】&#10;有形固定資産減価償却率最大値テキスト"/>
        <xdr:cNvSpPr txBox="1"/>
      </xdr:nvSpPr>
      <xdr:spPr>
        <a:xfrm>
          <a:off x="39878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32" name="直線コネクタ 331"/>
        <xdr:cNvCxnSpPr/>
      </xdr:nvCxnSpPr>
      <xdr:spPr>
        <a:xfrm>
          <a:off x="3889375" y="17188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67871</xdr:rowOff>
    </xdr:from>
    <xdr:ext cx="405111" cy="259045"/>
    <xdr:sp macro="" textlink="">
      <xdr:nvSpPr>
        <xdr:cNvPr id="333" name="【港湾・漁港】&#10;有形固定資産減価償却率平均値テキスト"/>
        <xdr:cNvSpPr txBox="1"/>
      </xdr:nvSpPr>
      <xdr:spPr>
        <a:xfrm>
          <a:off x="3987800" y="1772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334" name="フローチャート: 判断 333"/>
        <xdr:cNvSpPr/>
      </xdr:nvSpPr>
      <xdr:spPr>
        <a:xfrm>
          <a:off x="38989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35" name="フローチャート: 判断 334"/>
        <xdr:cNvSpPr/>
      </xdr:nvSpPr>
      <xdr:spPr>
        <a:xfrm>
          <a:off x="3203575" y="178529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36" name="フローチャート: 判断 335"/>
        <xdr:cNvSpPr/>
      </xdr:nvSpPr>
      <xdr:spPr>
        <a:xfrm>
          <a:off x="2428875"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337" name="フローチャート: 判断 336"/>
        <xdr:cNvSpPr/>
      </xdr:nvSpPr>
      <xdr:spPr>
        <a:xfrm>
          <a:off x="168275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23768</xdr:rowOff>
    </xdr:from>
    <xdr:to>
      <xdr:col>6</xdr:col>
      <xdr:colOff>38100</xdr:colOff>
      <xdr:row>105</xdr:row>
      <xdr:rowOff>125368</xdr:rowOff>
    </xdr:to>
    <xdr:sp macro="" textlink="">
      <xdr:nvSpPr>
        <xdr:cNvPr id="338" name="フローチャート: 判断 337"/>
        <xdr:cNvSpPr/>
      </xdr:nvSpPr>
      <xdr:spPr>
        <a:xfrm>
          <a:off x="936625" y="1802601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9" name="テキスト ボックス 338"/>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0" name="テキスト ボックス 339"/>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1" name="テキスト ボックス 340"/>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2" name="テキスト ボックス 341"/>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3" name="テキスト ボックス 342"/>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18869</xdr:rowOff>
    </xdr:from>
    <xdr:to>
      <xdr:col>24</xdr:col>
      <xdr:colOff>114300</xdr:colOff>
      <xdr:row>108</xdr:row>
      <xdr:rowOff>120469</xdr:rowOff>
    </xdr:to>
    <xdr:sp macro="" textlink="">
      <xdr:nvSpPr>
        <xdr:cNvPr id="344" name="楕円 343"/>
        <xdr:cNvSpPr/>
      </xdr:nvSpPr>
      <xdr:spPr>
        <a:xfrm>
          <a:off x="38989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168746</xdr:rowOff>
    </xdr:from>
    <xdr:ext cx="405111" cy="259045"/>
    <xdr:sp macro="" textlink="">
      <xdr:nvSpPr>
        <xdr:cNvPr id="345" name="【港湾・漁港】&#10;有形固定資産減価償却率該当値テキスト"/>
        <xdr:cNvSpPr txBox="1"/>
      </xdr:nvSpPr>
      <xdr:spPr>
        <a:xfrm>
          <a:off x="3987800"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140261</xdr:rowOff>
    </xdr:from>
    <xdr:ext cx="405111" cy="259045"/>
    <xdr:sp macro="" textlink="">
      <xdr:nvSpPr>
        <xdr:cNvPr id="346" name="n_1aveValue【港湾・漁港】&#10;有形固定資産減価償却率"/>
        <xdr:cNvSpPr txBox="1"/>
      </xdr:nvSpPr>
      <xdr:spPr>
        <a:xfrm>
          <a:off x="306769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47" name="n_2aveValue【港湾・漁港】&#10;有形固定資産減価償却率"/>
        <xdr:cNvSpPr txBox="1"/>
      </xdr:nvSpPr>
      <xdr:spPr>
        <a:xfrm>
          <a:off x="230569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79846</xdr:rowOff>
    </xdr:from>
    <xdr:ext cx="405111" cy="259045"/>
    <xdr:sp macro="" textlink="">
      <xdr:nvSpPr>
        <xdr:cNvPr id="348" name="n_3aveValue【港湾・漁港】&#10;有形固定資産減価償却率"/>
        <xdr:cNvSpPr txBox="1"/>
      </xdr:nvSpPr>
      <xdr:spPr>
        <a:xfrm>
          <a:off x="1559569"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141895</xdr:rowOff>
    </xdr:from>
    <xdr:ext cx="405111" cy="259045"/>
    <xdr:sp macro="" textlink="">
      <xdr:nvSpPr>
        <xdr:cNvPr id="349" name="n_4aveValue【港湾・漁港】&#10;有形固定資産減価償却率"/>
        <xdr:cNvSpPr txBox="1"/>
      </xdr:nvSpPr>
      <xdr:spPr>
        <a:xfrm>
          <a:off x="8134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0" name="直線コネクタ 359"/>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61" name="テキスト ボックス 360"/>
        <xdr:cNvSpPr txBox="1"/>
      </xdr:nvSpPr>
      <xdr:spPr>
        <a:xfrm>
          <a:off x="5412239"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2" name="直線コネクタ 361"/>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63" name="テキスト ボックス 362"/>
        <xdr:cNvSpPr txBox="1"/>
      </xdr:nvSpPr>
      <xdr:spPr>
        <a:xfrm>
          <a:off x="499705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4" name="直線コネクタ 363"/>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65" name="テキスト ボックス 364"/>
        <xdr:cNvSpPr txBox="1"/>
      </xdr:nvSpPr>
      <xdr:spPr>
        <a:xfrm>
          <a:off x="499705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6" name="直線コネクタ 365"/>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67" name="テキスト ボックス 366"/>
        <xdr:cNvSpPr txBox="1"/>
      </xdr:nvSpPr>
      <xdr:spPr>
        <a:xfrm>
          <a:off x="499705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8" name="直線コネクタ 367"/>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69" name="テキスト ボックス 368"/>
        <xdr:cNvSpPr txBox="1"/>
      </xdr:nvSpPr>
      <xdr:spPr>
        <a:xfrm>
          <a:off x="499705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0" name="直線コネクタ 369"/>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71" name="テキスト ボックス 370"/>
        <xdr:cNvSpPr txBox="1"/>
      </xdr:nvSpPr>
      <xdr:spPr>
        <a:xfrm>
          <a:off x="493293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2"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59365</xdr:rowOff>
    </xdr:from>
    <xdr:to>
      <xdr:col>54</xdr:col>
      <xdr:colOff>189865</xdr:colOff>
      <xdr:row>108</xdr:row>
      <xdr:rowOff>152346</xdr:rowOff>
    </xdr:to>
    <xdr:cxnSp macro="">
      <xdr:nvCxnSpPr>
        <xdr:cNvPr id="373" name="直線コネクタ 372"/>
        <xdr:cNvCxnSpPr/>
      </xdr:nvCxnSpPr>
      <xdr:spPr>
        <a:xfrm flipV="1">
          <a:off x="8905240" y="17032915"/>
          <a:ext cx="0" cy="163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156173</xdr:rowOff>
    </xdr:from>
    <xdr:ext cx="469744" cy="259045"/>
    <xdr:sp macro="" textlink="">
      <xdr:nvSpPr>
        <xdr:cNvPr id="374" name="【港湾・漁港】&#10;一人当たり有形固定資産（償却資産）額最小値テキスト"/>
        <xdr:cNvSpPr txBox="1"/>
      </xdr:nvSpPr>
      <xdr:spPr>
        <a:xfrm>
          <a:off x="8943975" y="1867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152346</xdr:rowOff>
    </xdr:from>
    <xdr:to>
      <xdr:col>55</xdr:col>
      <xdr:colOff>88900</xdr:colOff>
      <xdr:row>108</xdr:row>
      <xdr:rowOff>152346</xdr:rowOff>
    </xdr:to>
    <xdr:cxnSp macro="">
      <xdr:nvCxnSpPr>
        <xdr:cNvPr id="375" name="直線コネクタ 374"/>
        <xdr:cNvCxnSpPr/>
      </xdr:nvCxnSpPr>
      <xdr:spPr>
        <a:xfrm>
          <a:off x="8845550" y="186689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6042</xdr:rowOff>
    </xdr:from>
    <xdr:ext cx="754822" cy="259045"/>
    <xdr:sp macro="" textlink="">
      <xdr:nvSpPr>
        <xdr:cNvPr id="376" name="【港湾・漁港】&#10;一人当たり有形固定資産（償却資産）額最大値テキスト"/>
        <xdr:cNvSpPr txBox="1"/>
      </xdr:nvSpPr>
      <xdr:spPr>
        <a:xfrm>
          <a:off x="8943975" y="168081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59365</xdr:rowOff>
    </xdr:from>
    <xdr:to>
      <xdr:col>55</xdr:col>
      <xdr:colOff>88900</xdr:colOff>
      <xdr:row>99</xdr:row>
      <xdr:rowOff>59365</xdr:rowOff>
    </xdr:to>
    <xdr:cxnSp macro="">
      <xdr:nvCxnSpPr>
        <xdr:cNvPr id="377" name="直線コネクタ 376"/>
        <xdr:cNvCxnSpPr/>
      </xdr:nvCxnSpPr>
      <xdr:spPr>
        <a:xfrm>
          <a:off x="8845550" y="17032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52128</xdr:rowOff>
    </xdr:from>
    <xdr:ext cx="690189" cy="259045"/>
    <xdr:sp macro="" textlink="">
      <xdr:nvSpPr>
        <xdr:cNvPr id="378" name="【港湾・漁港】&#10;一人当たり有形固定資産（償却資産）額平均値テキスト"/>
        <xdr:cNvSpPr txBox="1"/>
      </xdr:nvSpPr>
      <xdr:spPr>
        <a:xfrm>
          <a:off x="8943975" y="1839727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29251</xdr:rowOff>
    </xdr:from>
    <xdr:to>
      <xdr:col>55</xdr:col>
      <xdr:colOff>50800</xdr:colOff>
      <xdr:row>108</xdr:row>
      <xdr:rowOff>130851</xdr:rowOff>
    </xdr:to>
    <xdr:sp macro="" textlink="">
      <xdr:nvSpPr>
        <xdr:cNvPr id="379" name="フローチャート: 判断 378"/>
        <xdr:cNvSpPr/>
      </xdr:nvSpPr>
      <xdr:spPr>
        <a:xfrm>
          <a:off x="8883650" y="185458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22520</xdr:rowOff>
    </xdr:from>
    <xdr:to>
      <xdr:col>50</xdr:col>
      <xdr:colOff>165100</xdr:colOff>
      <xdr:row>108</xdr:row>
      <xdr:rowOff>124120</xdr:rowOff>
    </xdr:to>
    <xdr:sp macro="" textlink="">
      <xdr:nvSpPr>
        <xdr:cNvPr id="380" name="フローチャート: 判断 379"/>
        <xdr:cNvSpPr/>
      </xdr:nvSpPr>
      <xdr:spPr>
        <a:xfrm>
          <a:off x="815975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26316</xdr:rowOff>
    </xdr:from>
    <xdr:to>
      <xdr:col>46</xdr:col>
      <xdr:colOff>38100</xdr:colOff>
      <xdr:row>108</xdr:row>
      <xdr:rowOff>127916</xdr:rowOff>
    </xdr:to>
    <xdr:sp macro="" textlink="">
      <xdr:nvSpPr>
        <xdr:cNvPr id="381" name="フローチャート: 判断 380"/>
        <xdr:cNvSpPr/>
      </xdr:nvSpPr>
      <xdr:spPr>
        <a:xfrm>
          <a:off x="7413625" y="185429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8013</xdr:rowOff>
    </xdr:from>
    <xdr:to>
      <xdr:col>41</xdr:col>
      <xdr:colOff>101600</xdr:colOff>
      <xdr:row>108</xdr:row>
      <xdr:rowOff>109613</xdr:rowOff>
    </xdr:to>
    <xdr:sp macro="" textlink="">
      <xdr:nvSpPr>
        <xdr:cNvPr id="382" name="フローチャート: 判断 381"/>
        <xdr:cNvSpPr/>
      </xdr:nvSpPr>
      <xdr:spPr>
        <a:xfrm>
          <a:off x="6638925"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57857</xdr:rowOff>
    </xdr:from>
    <xdr:to>
      <xdr:col>36</xdr:col>
      <xdr:colOff>165100</xdr:colOff>
      <xdr:row>108</xdr:row>
      <xdr:rowOff>159457</xdr:rowOff>
    </xdr:to>
    <xdr:sp macro="" textlink="">
      <xdr:nvSpPr>
        <xdr:cNvPr id="383" name="フローチャート: 判断 382"/>
        <xdr:cNvSpPr/>
      </xdr:nvSpPr>
      <xdr:spPr>
        <a:xfrm>
          <a:off x="58928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4" name="テキスト ボックス 383"/>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5" name="テキスト ボックス 384"/>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6" name="テキスト ボックス 385"/>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7" name="テキスト ボックス 386"/>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8" name="テキスト ボックス 387"/>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101546</xdr:rowOff>
    </xdr:from>
    <xdr:to>
      <xdr:col>55</xdr:col>
      <xdr:colOff>50800</xdr:colOff>
      <xdr:row>109</xdr:row>
      <xdr:rowOff>31696</xdr:rowOff>
    </xdr:to>
    <xdr:sp macro="" textlink="">
      <xdr:nvSpPr>
        <xdr:cNvPr id="389" name="楕円 388"/>
        <xdr:cNvSpPr/>
      </xdr:nvSpPr>
      <xdr:spPr>
        <a:xfrm>
          <a:off x="8883650" y="186181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16473</xdr:rowOff>
    </xdr:from>
    <xdr:ext cx="469744" cy="259045"/>
    <xdr:sp macro="" textlink="">
      <xdr:nvSpPr>
        <xdr:cNvPr id="390" name="【港湾・漁港】&#10;一人当たり有形固定資産（償却資産）額該当値テキスト"/>
        <xdr:cNvSpPr txBox="1"/>
      </xdr:nvSpPr>
      <xdr:spPr>
        <a:xfrm>
          <a:off x="8943975" y="1853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140647</xdr:rowOff>
    </xdr:from>
    <xdr:ext cx="690189" cy="259045"/>
    <xdr:sp macro="" textlink="">
      <xdr:nvSpPr>
        <xdr:cNvPr id="391" name="n_1aveValue【港湾・漁港】&#10;一人当たり有形固定資産（償却資産）額"/>
        <xdr:cNvSpPr txBox="1"/>
      </xdr:nvSpPr>
      <xdr:spPr>
        <a:xfrm>
          <a:off x="7909905" y="18314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144443</xdr:rowOff>
    </xdr:from>
    <xdr:ext cx="690189" cy="259045"/>
    <xdr:sp macro="" textlink="">
      <xdr:nvSpPr>
        <xdr:cNvPr id="392" name="n_2aveValue【港湾・漁港】&#10;一人当たり有形固定資産（償却資産）額"/>
        <xdr:cNvSpPr txBox="1"/>
      </xdr:nvSpPr>
      <xdr:spPr>
        <a:xfrm>
          <a:off x="7147905" y="18318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126140</xdr:rowOff>
    </xdr:from>
    <xdr:ext cx="690189" cy="259045"/>
    <xdr:sp macro="" textlink="">
      <xdr:nvSpPr>
        <xdr:cNvPr id="393" name="n_3aveValue【港湾・漁港】&#10;一人当たり有形固定資産（償却資産）額"/>
        <xdr:cNvSpPr txBox="1"/>
      </xdr:nvSpPr>
      <xdr:spPr>
        <a:xfrm>
          <a:off x="6401780" y="182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4534</xdr:rowOff>
    </xdr:from>
    <xdr:ext cx="690189" cy="259045"/>
    <xdr:sp macro="" textlink="">
      <xdr:nvSpPr>
        <xdr:cNvPr id="394" name="n_4aveValue【港湾・漁港】&#10;一人当たり有形固定資産（償却資産）額"/>
        <xdr:cNvSpPr txBox="1"/>
      </xdr:nvSpPr>
      <xdr:spPr>
        <a:xfrm>
          <a:off x="5655655" y="1834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20" name="直線コネクタ 419"/>
        <xdr:cNvCxnSpPr/>
      </xdr:nvCxnSpPr>
      <xdr:spPr>
        <a:xfrm flipV="1">
          <a:off x="13889989"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392872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380172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23" name="【認定こども園・幼稚園・保育所】&#10;有形固定資産減価償却率最大値テキスト"/>
        <xdr:cNvSpPr txBox="1"/>
      </xdr:nvSpPr>
      <xdr:spPr>
        <a:xfrm>
          <a:off x="13928725"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24" name="直線コネクタ 423"/>
        <xdr:cNvCxnSpPr/>
      </xdr:nvCxnSpPr>
      <xdr:spPr>
        <a:xfrm>
          <a:off x="13801725" y="57062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101799</xdr:rowOff>
    </xdr:from>
    <xdr:ext cx="405111" cy="259045"/>
    <xdr:sp macro="" textlink="">
      <xdr:nvSpPr>
        <xdr:cNvPr id="425" name="【認定こども園・幼稚園・保育所】&#10;有形固定資産減価償却率平均値テキスト"/>
        <xdr:cNvSpPr txBox="1"/>
      </xdr:nvSpPr>
      <xdr:spPr>
        <a:xfrm>
          <a:off x="13928725" y="627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26" name="フローチャート: 判断 425"/>
        <xdr:cNvSpPr/>
      </xdr:nvSpPr>
      <xdr:spPr>
        <a:xfrm>
          <a:off x="13839825" y="62955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27" name="フローチャート: 判断 426"/>
        <xdr:cNvSpPr/>
      </xdr:nvSpPr>
      <xdr:spPr>
        <a:xfrm>
          <a:off x="13115925"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28" name="フローチャート: 判断 427"/>
        <xdr:cNvSpPr/>
      </xdr:nvSpPr>
      <xdr:spPr>
        <a:xfrm>
          <a:off x="123698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29" name="フローチャート: 判断 428"/>
        <xdr:cNvSpPr/>
      </xdr:nvSpPr>
      <xdr:spPr>
        <a:xfrm>
          <a:off x="11623675" y="64915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30" name="フローチャート: 判断 429"/>
        <xdr:cNvSpPr/>
      </xdr:nvSpPr>
      <xdr:spPr>
        <a:xfrm>
          <a:off x="10848975"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31931</xdr:rowOff>
    </xdr:from>
    <xdr:to>
      <xdr:col>85</xdr:col>
      <xdr:colOff>177800</xdr:colOff>
      <xdr:row>35</xdr:row>
      <xdr:rowOff>133531</xdr:rowOff>
    </xdr:to>
    <xdr:sp macro="" textlink="">
      <xdr:nvSpPr>
        <xdr:cNvPr id="436" name="楕円 435"/>
        <xdr:cNvSpPr/>
      </xdr:nvSpPr>
      <xdr:spPr>
        <a:xfrm>
          <a:off x="13839825" y="60326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54808</xdr:rowOff>
    </xdr:from>
    <xdr:ext cx="405111" cy="259045"/>
    <xdr:sp macro="" textlink="">
      <xdr:nvSpPr>
        <xdr:cNvPr id="437" name="【認定こども園・幼稚園・保育所】&#10;有形固定資産減価償却率該当値テキスト"/>
        <xdr:cNvSpPr txBox="1"/>
      </xdr:nvSpPr>
      <xdr:spPr>
        <a:xfrm>
          <a:off x="13928725" y="58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86377</xdr:rowOff>
    </xdr:from>
    <xdr:ext cx="405111" cy="259045"/>
    <xdr:sp macro="" textlink="">
      <xdr:nvSpPr>
        <xdr:cNvPr id="438" name="n_1aveValue【認定こども園・幼稚園・保育所】&#10;有形固定資産減価償却率"/>
        <xdr:cNvSpPr txBox="1"/>
      </xdr:nvSpPr>
      <xdr:spPr>
        <a:xfrm>
          <a:off x="12980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39" name="n_2aveValue【認定こども園・幼稚園・保育所】&#10;有形固定資産減価償却率"/>
        <xdr:cNvSpPr txBox="1"/>
      </xdr:nvSpPr>
      <xdr:spPr>
        <a:xfrm>
          <a:off x="12246619"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0" name="n_3aveValue【認定こども園・幼稚園・保育所】&#10;有形固定資産減価償却率"/>
        <xdr:cNvSpPr txBox="1"/>
      </xdr:nvSpPr>
      <xdr:spPr>
        <a:xfrm>
          <a:off x="1150049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41" name="n_4aveValue【認定こども園・幼稚園・保育所】&#10;有形固定資産減価償却率"/>
        <xdr:cNvSpPr txBox="1"/>
      </xdr:nvSpPr>
      <xdr:spPr>
        <a:xfrm>
          <a:off x="1072579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2" name="直線コネクタ 451"/>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3" name="テキスト ボックス 452"/>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4" name="直線コネクタ 453"/>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5" name="テキスト ボックス 454"/>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6" name="直線コネクタ 455"/>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7" name="テキスト ボックス 456"/>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8" name="直線コネクタ 457"/>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9" name="テキスト ボックス 458"/>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0" name="直線コネクタ 459"/>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1" name="テキスト ボックス 460"/>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2" name="直線コネクタ 461"/>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3" name="テキスト ボックス 462"/>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67" name="直線コネクタ 466"/>
        <xdr:cNvCxnSpPr/>
      </xdr:nvCxnSpPr>
      <xdr:spPr>
        <a:xfrm flipV="1">
          <a:off x="188461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68" name="【認定こども園・幼稚園・保育所】&#10;一人当たり面積最小値テキスト"/>
        <xdr:cNvSpPr txBox="1"/>
      </xdr:nvSpPr>
      <xdr:spPr>
        <a:xfrm>
          <a:off x="188849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69" name="直線コネクタ 468"/>
        <xdr:cNvCxnSpPr/>
      </xdr:nvCxnSpPr>
      <xdr:spPr>
        <a:xfrm>
          <a:off x="18786475" y="71192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70" name="【認定こども園・幼稚園・保育所】&#10;一人当たり面積最大値テキスト"/>
        <xdr:cNvSpPr txBox="1"/>
      </xdr:nvSpPr>
      <xdr:spPr>
        <a:xfrm>
          <a:off x="188849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71" name="直線コネクタ 470"/>
        <xdr:cNvCxnSpPr/>
      </xdr:nvCxnSpPr>
      <xdr:spPr>
        <a:xfrm>
          <a:off x="18786475" y="5700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72" name="【認定こども園・幼稚園・保育所】&#10;一人当たり面積平均値テキスト"/>
        <xdr:cNvSpPr txBox="1"/>
      </xdr:nvSpPr>
      <xdr:spPr>
        <a:xfrm>
          <a:off x="188849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73" name="フローチャート: 判断 472"/>
        <xdr:cNvSpPr/>
      </xdr:nvSpPr>
      <xdr:spPr>
        <a:xfrm>
          <a:off x="187960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74" name="フローチャート: 判断 473"/>
        <xdr:cNvSpPr/>
      </xdr:nvSpPr>
      <xdr:spPr>
        <a:xfrm>
          <a:off x="18100675" y="67886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75" name="フローチャート: 判断 474"/>
        <xdr:cNvSpPr/>
      </xdr:nvSpPr>
      <xdr:spPr>
        <a:xfrm>
          <a:off x="17325975"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76" name="フローチャート: 判断 475"/>
        <xdr:cNvSpPr/>
      </xdr:nvSpPr>
      <xdr:spPr>
        <a:xfrm>
          <a:off x="1657985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77" name="フローチャート: 判断 476"/>
        <xdr:cNvSpPr/>
      </xdr:nvSpPr>
      <xdr:spPr>
        <a:xfrm>
          <a:off x="15833725" y="66983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20501</xdr:rowOff>
    </xdr:from>
    <xdr:to>
      <xdr:col>116</xdr:col>
      <xdr:colOff>114300</xdr:colOff>
      <xdr:row>41</xdr:row>
      <xdr:rowOff>122101</xdr:rowOff>
    </xdr:to>
    <xdr:sp macro="" textlink="">
      <xdr:nvSpPr>
        <xdr:cNvPr id="483" name="楕円 482"/>
        <xdr:cNvSpPr/>
      </xdr:nvSpPr>
      <xdr:spPr>
        <a:xfrm>
          <a:off x="187960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106878</xdr:rowOff>
    </xdr:from>
    <xdr:ext cx="469744" cy="259045"/>
    <xdr:sp macro="" textlink="">
      <xdr:nvSpPr>
        <xdr:cNvPr id="484" name="【認定こども園・幼稚園・保育所】&#10;一人当たり面積該当値テキスト"/>
        <xdr:cNvSpPr txBox="1"/>
      </xdr:nvSpPr>
      <xdr:spPr>
        <a:xfrm>
          <a:off x="18884900" y="696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48821</xdr:rowOff>
    </xdr:from>
    <xdr:ext cx="469744" cy="259045"/>
    <xdr:sp macro="" textlink="">
      <xdr:nvSpPr>
        <xdr:cNvPr id="485" name="n_1aveValue【認定こども園・幼稚園・保育所】&#10;一人当たり面積"/>
        <xdr:cNvSpPr txBox="1"/>
      </xdr:nvSpPr>
      <xdr:spPr>
        <a:xfrm>
          <a:off x="1793247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486" name="n_2aveValue【認定こども園・幼稚園・保育所】&#10;一人当たり面積"/>
        <xdr:cNvSpPr txBox="1"/>
      </xdr:nvSpPr>
      <xdr:spPr>
        <a:xfrm>
          <a:off x="1717047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87" name="n_3aveValue【認定こども園・幼稚園・保育所】&#10;一人当たり面積"/>
        <xdr:cNvSpPr txBox="1"/>
      </xdr:nvSpPr>
      <xdr:spPr>
        <a:xfrm>
          <a:off x="16424352"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488" name="n_4aveValue【認定こども園・幼稚園・保育所】&#10;一人当たり面積"/>
        <xdr:cNvSpPr txBox="1"/>
      </xdr:nvSpPr>
      <xdr:spPr>
        <a:xfrm>
          <a:off x="156782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13" name="直線コネクタ 512"/>
        <xdr:cNvCxnSpPr/>
      </xdr:nvCxnSpPr>
      <xdr:spPr>
        <a:xfrm flipV="1">
          <a:off x="13889989"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14" name="【学校施設】&#10;有形固定資産減価償却率最小値テキスト"/>
        <xdr:cNvSpPr txBox="1"/>
      </xdr:nvSpPr>
      <xdr:spPr>
        <a:xfrm>
          <a:off x="13928725"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15" name="直線コネクタ 514"/>
        <xdr:cNvCxnSpPr/>
      </xdr:nvCxnSpPr>
      <xdr:spPr>
        <a:xfrm>
          <a:off x="13801725" y="110394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16" name="【学校施設】&#10;有形固定資産減価償却率最大値テキスト"/>
        <xdr:cNvSpPr txBox="1"/>
      </xdr:nvSpPr>
      <xdr:spPr>
        <a:xfrm>
          <a:off x="13928725"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17" name="直線コネクタ 516"/>
        <xdr:cNvCxnSpPr/>
      </xdr:nvCxnSpPr>
      <xdr:spPr>
        <a:xfrm>
          <a:off x="13801725" y="95497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18" name="【学校施設】&#10;有形固定資産減価償却率平均値テキスト"/>
        <xdr:cNvSpPr txBox="1"/>
      </xdr:nvSpPr>
      <xdr:spPr>
        <a:xfrm>
          <a:off x="13928725"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19" name="フローチャート: 判断 518"/>
        <xdr:cNvSpPr/>
      </xdr:nvSpPr>
      <xdr:spPr>
        <a:xfrm>
          <a:off x="13839825" y="10266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20" name="フローチャート: 判断 519"/>
        <xdr:cNvSpPr/>
      </xdr:nvSpPr>
      <xdr:spPr>
        <a:xfrm>
          <a:off x="13115925"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21" name="フローチャート: 判断 520"/>
        <xdr:cNvSpPr/>
      </xdr:nvSpPr>
      <xdr:spPr>
        <a:xfrm>
          <a:off x="123698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22" name="フローチャート: 判断 521"/>
        <xdr:cNvSpPr/>
      </xdr:nvSpPr>
      <xdr:spPr>
        <a:xfrm>
          <a:off x="11623675" y="10192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23" name="フローチャート: 判断 522"/>
        <xdr:cNvSpPr/>
      </xdr:nvSpPr>
      <xdr:spPr>
        <a:xfrm>
          <a:off x="10848975"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xdr:rowOff>
    </xdr:from>
    <xdr:to>
      <xdr:col>85</xdr:col>
      <xdr:colOff>177800</xdr:colOff>
      <xdr:row>62</xdr:row>
      <xdr:rowOff>102235</xdr:rowOff>
    </xdr:to>
    <xdr:sp macro="" textlink="">
      <xdr:nvSpPr>
        <xdr:cNvPr id="529" name="楕円 528"/>
        <xdr:cNvSpPr/>
      </xdr:nvSpPr>
      <xdr:spPr>
        <a:xfrm>
          <a:off x="13839825" y="10630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150512</xdr:rowOff>
    </xdr:from>
    <xdr:ext cx="405111" cy="259045"/>
    <xdr:sp macro="" textlink="">
      <xdr:nvSpPr>
        <xdr:cNvPr id="530" name="【学校施設】&#10;有形固定資産減価償却率該当値テキスト"/>
        <xdr:cNvSpPr txBox="1"/>
      </xdr:nvSpPr>
      <xdr:spPr>
        <a:xfrm>
          <a:off x="13928725"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74947</xdr:rowOff>
    </xdr:from>
    <xdr:ext cx="405111" cy="259045"/>
    <xdr:sp macro="" textlink="">
      <xdr:nvSpPr>
        <xdr:cNvPr id="531" name="n_1aveValue【学校施設】&#10;有形固定資産減価償却率"/>
        <xdr:cNvSpPr txBox="1"/>
      </xdr:nvSpPr>
      <xdr:spPr>
        <a:xfrm>
          <a:off x="12980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32" name="n_2aveValue【学校施設】&#10;有形固定資産減価償却率"/>
        <xdr:cNvSpPr txBox="1"/>
      </xdr:nvSpPr>
      <xdr:spPr>
        <a:xfrm>
          <a:off x="12246619"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33" name="n_3aveValue【学校施設】&#10;有形固定資産減価償却率"/>
        <xdr:cNvSpPr txBox="1"/>
      </xdr:nvSpPr>
      <xdr:spPr>
        <a:xfrm>
          <a:off x="1150049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34" name="n_4aveValue【学校施設】&#10;有形固定資産減価償却率"/>
        <xdr:cNvSpPr txBox="1"/>
      </xdr:nvSpPr>
      <xdr:spPr>
        <a:xfrm>
          <a:off x="1072579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5" name="直線コネクタ 544"/>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6" name="テキスト ボックス 545"/>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7" name="直線コネクタ 546"/>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8" name="テキスト ボックス 547"/>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9" name="直線コネクタ 548"/>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0" name="テキスト ボックス 549"/>
        <xdr:cNvSpPr txBox="1"/>
      </xdr:nvSpPr>
      <xdr:spPr>
        <a:xfrm>
          <a:off x="15099226"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1" name="直線コネクタ 550"/>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2" name="テキスト ボックス 551"/>
        <xdr:cNvSpPr txBox="1"/>
      </xdr:nvSpPr>
      <xdr:spPr>
        <a:xfrm>
          <a:off x="15099226"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3" name="直線コネクタ 552"/>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4" name="テキスト ボックス 553"/>
        <xdr:cNvSpPr txBox="1"/>
      </xdr:nvSpPr>
      <xdr:spPr>
        <a:xfrm>
          <a:off x="15099226"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6" name="テキスト ボックス 555"/>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58" name="直線コネクタ 557"/>
        <xdr:cNvCxnSpPr/>
      </xdr:nvCxnSpPr>
      <xdr:spPr>
        <a:xfrm flipV="1">
          <a:off x="188461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59" name="【学校施設】&#10;一人当たり面積最小値テキスト"/>
        <xdr:cNvSpPr txBox="1"/>
      </xdr:nvSpPr>
      <xdr:spPr>
        <a:xfrm>
          <a:off x="188849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60" name="直線コネクタ 559"/>
        <xdr:cNvCxnSpPr/>
      </xdr:nvCxnSpPr>
      <xdr:spPr>
        <a:xfrm>
          <a:off x="18786475" y="109323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61" name="【学校施設】&#10;一人当たり面積最大値テキスト"/>
        <xdr:cNvSpPr txBox="1"/>
      </xdr:nvSpPr>
      <xdr:spPr>
        <a:xfrm>
          <a:off x="188849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62" name="直線コネクタ 561"/>
        <xdr:cNvCxnSpPr/>
      </xdr:nvCxnSpPr>
      <xdr:spPr>
        <a:xfrm>
          <a:off x="18786475" y="96284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63" name="【学校施設】&#10;一人当たり面積平均値テキスト"/>
        <xdr:cNvSpPr txBox="1"/>
      </xdr:nvSpPr>
      <xdr:spPr>
        <a:xfrm>
          <a:off x="188849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64" name="フローチャート: 判断 563"/>
        <xdr:cNvSpPr/>
      </xdr:nvSpPr>
      <xdr:spPr>
        <a:xfrm>
          <a:off x="187960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65" name="フローチャート: 判断 564"/>
        <xdr:cNvSpPr/>
      </xdr:nvSpPr>
      <xdr:spPr>
        <a:xfrm>
          <a:off x="18100675" y="10700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66" name="フローチャート: 判断 565"/>
        <xdr:cNvSpPr/>
      </xdr:nvSpPr>
      <xdr:spPr>
        <a:xfrm>
          <a:off x="17325975"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67" name="フローチャート: 判断 566"/>
        <xdr:cNvSpPr/>
      </xdr:nvSpPr>
      <xdr:spPr>
        <a:xfrm>
          <a:off x="1657985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568" name="フローチャート: 判断 567"/>
        <xdr:cNvSpPr/>
      </xdr:nvSpPr>
      <xdr:spPr>
        <a:xfrm>
          <a:off x="15833725" y="107096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154330</xdr:rowOff>
    </xdr:from>
    <xdr:to>
      <xdr:col>116</xdr:col>
      <xdr:colOff>114300</xdr:colOff>
      <xdr:row>62</xdr:row>
      <xdr:rowOff>84480</xdr:rowOff>
    </xdr:to>
    <xdr:sp macro="" textlink="">
      <xdr:nvSpPr>
        <xdr:cNvPr id="574" name="楕円 573"/>
        <xdr:cNvSpPr/>
      </xdr:nvSpPr>
      <xdr:spPr>
        <a:xfrm>
          <a:off x="18796000" y="106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5757</xdr:rowOff>
    </xdr:from>
    <xdr:ext cx="469744" cy="259045"/>
    <xdr:sp macro="" textlink="">
      <xdr:nvSpPr>
        <xdr:cNvPr id="575" name="【学校施設】&#10;一人当たり面積該当値テキスト"/>
        <xdr:cNvSpPr txBox="1"/>
      </xdr:nvSpPr>
      <xdr:spPr>
        <a:xfrm>
          <a:off x="18884900" y="104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17416</xdr:rowOff>
    </xdr:from>
    <xdr:ext cx="469744" cy="259045"/>
    <xdr:sp macro="" textlink="">
      <xdr:nvSpPr>
        <xdr:cNvPr id="576" name="n_1aveValue【学校施設】&#10;一人当たり面積"/>
        <xdr:cNvSpPr txBox="1"/>
      </xdr:nvSpPr>
      <xdr:spPr>
        <a:xfrm>
          <a:off x="1793247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77" name="n_2aveValue【学校施設】&#10;一人当たり面積"/>
        <xdr:cNvSpPr txBox="1"/>
      </xdr:nvSpPr>
      <xdr:spPr>
        <a:xfrm>
          <a:off x="1717047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78" name="n_3aveValue【学校施設】&#10;一人当たり面積"/>
        <xdr:cNvSpPr txBox="1"/>
      </xdr:nvSpPr>
      <xdr:spPr>
        <a:xfrm>
          <a:off x="16424352"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579" name="n_4aveValue【学校施設】&#10;一人当たり面積"/>
        <xdr:cNvSpPr txBox="1"/>
      </xdr:nvSpPr>
      <xdr:spPr>
        <a:xfrm>
          <a:off x="156782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0" name="正方形/長方形 57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1" name="正方形/長方形 58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2" name="正方形/長方形 58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3" name="正方形/長方形 58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4" name="正方形/長方形 58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5" name="正方形/長方形 58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6" name="正方形/長方形 58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7" name="正方形/長方形 586"/>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6" name="正方形/長方形 595"/>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7" name="正方形/長方形 596"/>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8" name="正方形/長方形 597"/>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9" name="正方形/長方形 598"/>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0" name="正方形/長方形 599"/>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1" name="正方形/長方形 600"/>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2" name="正方形/長方形 601"/>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3" name="正方形/長方形 602"/>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12" name="正方形/長方形 61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3" name="正方形/長方形 61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4" name="テキスト ボックス 61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本村の施設について、概ね類似団体平均値を下回っているが、道路、港湾・漁港、学校施設について上回っている。これは、島民が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か村に点在して居住していること、</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年の噴火災害による全島避難から帰島時に施設を整備したこと等によるものである。今後、火山ガスや塩害等による老朽化が著しい施設管理が懸念される。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2,425
2,393
55.26
4,271,168
4,116,573
154,595
1,584,601
3,363,069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39490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39878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3889375" y="95973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120032</xdr:rowOff>
    </xdr:from>
    <xdr:ext cx="405111" cy="259045"/>
    <xdr:sp macro="" textlink="">
      <xdr:nvSpPr>
        <xdr:cNvPr id="78" name="【体育館・プール】&#10;有形固定資産減価償却率平均値テキスト"/>
        <xdr:cNvSpPr txBox="1"/>
      </xdr:nvSpPr>
      <xdr:spPr>
        <a:xfrm>
          <a:off x="39878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38989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203575" y="103162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428875"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68275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xdr:cNvSpPr/>
      </xdr:nvSpPr>
      <xdr:spPr>
        <a:xfrm>
          <a:off x="936625" y="101238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151130</xdr:rowOff>
    </xdr:from>
    <xdr:to>
      <xdr:col>24</xdr:col>
      <xdr:colOff>114300</xdr:colOff>
      <xdr:row>56</xdr:row>
      <xdr:rowOff>81280</xdr:rowOff>
    </xdr:to>
    <xdr:sp macro="" textlink="">
      <xdr:nvSpPr>
        <xdr:cNvPr id="89" name="楕円 88"/>
        <xdr:cNvSpPr/>
      </xdr:nvSpPr>
      <xdr:spPr>
        <a:xfrm>
          <a:off x="38989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69867</xdr:rowOff>
    </xdr:from>
    <xdr:ext cx="405111" cy="259045"/>
    <xdr:sp macro="" textlink="">
      <xdr:nvSpPr>
        <xdr:cNvPr id="90" name="【体育館・プール】&#10;有形固定資産減価償却率該当値テキスト"/>
        <xdr:cNvSpPr txBox="1"/>
      </xdr:nvSpPr>
      <xdr:spPr>
        <a:xfrm>
          <a:off x="3987800"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91" name="n_1aveValue【体育館・プール】&#10;有形固定資産減価償却率"/>
        <xdr:cNvSpPr txBox="1"/>
      </xdr:nvSpPr>
      <xdr:spPr>
        <a:xfrm>
          <a:off x="306769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2" name="n_2aveValue【体育館・プール】&#10;有形固定資産減価償却率"/>
        <xdr:cNvSpPr txBox="1"/>
      </xdr:nvSpPr>
      <xdr:spPr>
        <a:xfrm>
          <a:off x="230569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3" name="n_3aveValue【体育館・プール】&#10;有形固定資産減価償却率"/>
        <xdr:cNvSpPr txBox="1"/>
      </xdr:nvSpPr>
      <xdr:spPr>
        <a:xfrm>
          <a:off x="1559569"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94" name="n_4aveValue【体育館・プール】&#10;有形固定資産減価償却率"/>
        <xdr:cNvSpPr txBox="1"/>
      </xdr:nvSpPr>
      <xdr:spPr>
        <a:xfrm>
          <a:off x="8134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5" name="直線コネクタ 104"/>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6" name="テキスト ボックス 105"/>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 name="直線コネクタ 106"/>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8" name="テキスト ボックス 107"/>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9" name="直線コネクタ 108"/>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0" name="テキスト ボックス 109"/>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1" name="直線コネクタ 110"/>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2" name="テキスト ボックス 111"/>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3" name="直線コネクタ 112"/>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4" name="テキスト ボックス 113"/>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5" name="直線コネクタ 114"/>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6" name="テキスト ボックス 115"/>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0" name="直線コネクタ 119"/>
        <xdr:cNvCxnSpPr/>
      </xdr:nvCxnSpPr>
      <xdr:spPr>
        <a:xfrm flipV="1">
          <a:off x="8905240"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21" name="【体育館・プール】&#10;一人当たり面積最小値テキスト"/>
        <xdr:cNvSpPr txBox="1"/>
      </xdr:nvSpPr>
      <xdr:spPr>
        <a:xfrm>
          <a:off x="8943975"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22" name="直線コネクタ 121"/>
        <xdr:cNvCxnSpPr/>
      </xdr:nvCxnSpPr>
      <xdr:spPr>
        <a:xfrm>
          <a:off x="8845550" y="110913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23" name="【体育館・プール】&#10;一人当たり面積最大値テキスト"/>
        <xdr:cNvSpPr txBox="1"/>
      </xdr:nvSpPr>
      <xdr:spPr>
        <a:xfrm>
          <a:off x="8943975"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24" name="直線コネクタ 123"/>
        <xdr:cNvCxnSpPr/>
      </xdr:nvCxnSpPr>
      <xdr:spPr>
        <a:xfrm>
          <a:off x="8845550" y="96821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125" name="【体育館・プール】&#10;一人当たり面積平均値テキスト"/>
        <xdr:cNvSpPr txBox="1"/>
      </xdr:nvSpPr>
      <xdr:spPr>
        <a:xfrm>
          <a:off x="8943975"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26" name="フローチャート: 判断 125"/>
        <xdr:cNvSpPr/>
      </xdr:nvSpPr>
      <xdr:spPr>
        <a:xfrm>
          <a:off x="8883650" y="106767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27" name="フローチャート: 判断 126"/>
        <xdr:cNvSpPr/>
      </xdr:nvSpPr>
      <xdr:spPr>
        <a:xfrm>
          <a:off x="815975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28" name="フローチャート: 判断 127"/>
        <xdr:cNvSpPr/>
      </xdr:nvSpPr>
      <xdr:spPr>
        <a:xfrm>
          <a:off x="7413625" y="106943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29" name="フローチャート: 判断 128"/>
        <xdr:cNvSpPr/>
      </xdr:nvSpPr>
      <xdr:spPr>
        <a:xfrm>
          <a:off x="6638925"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30" name="フローチャート: 判断 129"/>
        <xdr:cNvSpPr/>
      </xdr:nvSpPr>
      <xdr:spPr>
        <a:xfrm>
          <a:off x="58928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1" name="テキスト ボックス 13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170289</xdr:rowOff>
    </xdr:from>
    <xdr:to>
      <xdr:col>55</xdr:col>
      <xdr:colOff>50800</xdr:colOff>
      <xdr:row>64</xdr:row>
      <xdr:rowOff>100439</xdr:rowOff>
    </xdr:to>
    <xdr:sp macro="" textlink="">
      <xdr:nvSpPr>
        <xdr:cNvPr id="136" name="楕円 135"/>
        <xdr:cNvSpPr/>
      </xdr:nvSpPr>
      <xdr:spPr>
        <a:xfrm>
          <a:off x="8883650" y="109716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85216</xdr:rowOff>
    </xdr:from>
    <xdr:ext cx="469744" cy="259045"/>
    <xdr:sp macro="" textlink="">
      <xdr:nvSpPr>
        <xdr:cNvPr id="137" name="【体育館・プール】&#10;一人当たり面積該当値テキスト"/>
        <xdr:cNvSpPr txBox="1"/>
      </xdr:nvSpPr>
      <xdr:spPr>
        <a:xfrm>
          <a:off x="8943975" y="1088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34670</xdr:rowOff>
    </xdr:from>
    <xdr:ext cx="469744" cy="259045"/>
    <xdr:sp macro="" textlink="">
      <xdr:nvSpPr>
        <xdr:cNvPr id="138" name="n_1aveValue【体育館・プール】&#10;一人当たり面積"/>
        <xdr:cNvSpPr txBox="1"/>
      </xdr:nvSpPr>
      <xdr:spPr>
        <a:xfrm>
          <a:off x="7991552"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39" name="n_2aveValue【体育館・プール】&#10;一人当たり面積"/>
        <xdr:cNvSpPr txBox="1"/>
      </xdr:nvSpPr>
      <xdr:spPr>
        <a:xfrm>
          <a:off x="72581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40" name="n_3aveValue【体育館・プール】&#10;一人当たり面積"/>
        <xdr:cNvSpPr txBox="1"/>
      </xdr:nvSpPr>
      <xdr:spPr>
        <a:xfrm>
          <a:off x="6483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41" name="n_4aveValue【体育館・プール】&#10;一人当たり面積"/>
        <xdr:cNvSpPr txBox="1"/>
      </xdr:nvSpPr>
      <xdr:spPr>
        <a:xfrm>
          <a:off x="5737302"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0" name="テキスト ボックス 149"/>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1" name="直線コネクタ 150"/>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2" name="テキスト ボックス 151"/>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3" name="直線コネクタ 152"/>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4" name="テキスト ボックス 153"/>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5" name="直線コネクタ 154"/>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6" name="テキスト ボックス 155"/>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7" name="直線コネクタ 156"/>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8" name="テキスト ボックス 157"/>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9" name="直線コネクタ 158"/>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0" name="テキスト ボックス 159"/>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1" name="直線コネクタ 160"/>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2" name="テキスト ボックス 161"/>
        <xdr:cNvSpPr txBox="1"/>
      </xdr:nvSpPr>
      <xdr:spPr>
        <a:xfrm>
          <a:off x="36591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65" name="直線コネクタ 164"/>
        <xdr:cNvCxnSpPr/>
      </xdr:nvCxnSpPr>
      <xdr:spPr>
        <a:xfrm flipV="1">
          <a:off x="39490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66" name="【福祉施設】&#10;有形固定資産減価償却率最小値テキスト"/>
        <xdr:cNvSpPr txBox="1"/>
      </xdr:nvSpPr>
      <xdr:spPr>
        <a:xfrm>
          <a:off x="39878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67" name="直線コネクタ 166"/>
        <xdr:cNvCxnSpPr/>
      </xdr:nvCxnSpPr>
      <xdr:spPr>
        <a:xfrm>
          <a:off x="3889375" y="1460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68" name="【福祉施設】&#10;有形固定資産減価償却率最大値テキスト"/>
        <xdr:cNvSpPr txBox="1"/>
      </xdr:nvSpPr>
      <xdr:spPr>
        <a:xfrm>
          <a:off x="39878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9" name="直線コネクタ 168"/>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70" name="【福祉施設】&#10;有形固定資産減価償却率平均値テキスト"/>
        <xdr:cNvSpPr txBox="1"/>
      </xdr:nvSpPr>
      <xdr:spPr>
        <a:xfrm>
          <a:off x="39878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71" name="フローチャート: 判断 170"/>
        <xdr:cNvSpPr/>
      </xdr:nvSpPr>
      <xdr:spPr>
        <a:xfrm>
          <a:off x="38989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72" name="フローチャート: 判断 171"/>
        <xdr:cNvSpPr/>
      </xdr:nvSpPr>
      <xdr:spPr>
        <a:xfrm>
          <a:off x="3203575" y="138404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73" name="フローチャート: 判断 172"/>
        <xdr:cNvSpPr/>
      </xdr:nvSpPr>
      <xdr:spPr>
        <a:xfrm>
          <a:off x="2428875"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74" name="フローチャート: 判断 173"/>
        <xdr:cNvSpPr/>
      </xdr:nvSpPr>
      <xdr:spPr>
        <a:xfrm>
          <a:off x="168275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75" name="フローチャート: 判断 174"/>
        <xdr:cNvSpPr/>
      </xdr:nvSpPr>
      <xdr:spPr>
        <a:xfrm>
          <a:off x="936625" y="138925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6" name="テキスト ボックス 175"/>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19050</xdr:rowOff>
    </xdr:from>
    <xdr:to>
      <xdr:col>24</xdr:col>
      <xdr:colOff>114300</xdr:colOff>
      <xdr:row>83</xdr:row>
      <xdr:rowOff>120650</xdr:rowOff>
    </xdr:to>
    <xdr:sp macro="" textlink="">
      <xdr:nvSpPr>
        <xdr:cNvPr id="181" name="楕円 180"/>
        <xdr:cNvSpPr/>
      </xdr:nvSpPr>
      <xdr:spPr>
        <a:xfrm>
          <a:off x="38989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168927</xdr:rowOff>
    </xdr:from>
    <xdr:ext cx="405111" cy="259045"/>
    <xdr:sp macro="" textlink="">
      <xdr:nvSpPr>
        <xdr:cNvPr id="182" name="【福祉施設】&#10;有形固定資産減価償却率該当値テキスト"/>
        <xdr:cNvSpPr txBox="1"/>
      </xdr:nvSpPr>
      <xdr:spPr>
        <a:xfrm>
          <a:off x="3987800" y="1422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71138</xdr:rowOff>
    </xdr:from>
    <xdr:ext cx="405111" cy="259045"/>
    <xdr:sp macro="" textlink="">
      <xdr:nvSpPr>
        <xdr:cNvPr id="183" name="n_1aveValue【福祉施設】&#10;有形固定資産減価償却率"/>
        <xdr:cNvSpPr txBox="1"/>
      </xdr:nvSpPr>
      <xdr:spPr>
        <a:xfrm>
          <a:off x="306769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184" name="n_2aveValue【福祉施設】&#10;有形固定資産減価償却率"/>
        <xdr:cNvSpPr txBox="1"/>
      </xdr:nvSpPr>
      <xdr:spPr>
        <a:xfrm>
          <a:off x="230569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185" name="n_3aveValue【福祉施設】&#10;有形固定資産減価償却率"/>
        <xdr:cNvSpPr txBox="1"/>
      </xdr:nvSpPr>
      <xdr:spPr>
        <a:xfrm>
          <a:off x="1559569"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186" name="n_4aveValue【福祉施設】&#10;有形固定資産減価償却率"/>
        <xdr:cNvSpPr txBox="1"/>
      </xdr:nvSpPr>
      <xdr:spPr>
        <a:xfrm>
          <a:off x="8134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7" name="直線コネクタ 196"/>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8" name="テキスト ボックス 197"/>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9" name="直線コネクタ 198"/>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0" name="テキスト ボックス 199"/>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1" name="直線コネクタ 200"/>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2" name="テキスト ボックス 201"/>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3" name="直線コネクタ 202"/>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4" name="テキスト ボックス 203"/>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5" name="直線コネクタ 204"/>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6" name="テキスト ボックス 205"/>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7" name="直線コネクタ 206"/>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8" name="テキスト ボックス 207"/>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9" name="直線コネクタ 208"/>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0" name="テキスト ボックス 209"/>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1"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12" name="直線コネクタ 211"/>
        <xdr:cNvCxnSpPr/>
      </xdr:nvCxnSpPr>
      <xdr:spPr>
        <a:xfrm flipV="1">
          <a:off x="8905240"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13" name="【福祉施設】&#10;一人当たり面積最小値テキスト"/>
        <xdr:cNvSpPr txBox="1"/>
      </xdr:nvSpPr>
      <xdr:spPr>
        <a:xfrm>
          <a:off x="8943975"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14" name="直線コネクタ 213"/>
        <xdr:cNvCxnSpPr/>
      </xdr:nvCxnSpPr>
      <xdr:spPr>
        <a:xfrm>
          <a:off x="8845550" y="14906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15" name="【福祉施設】&#10;一人当たり面積最大値テキスト"/>
        <xdr:cNvSpPr txBox="1"/>
      </xdr:nvSpPr>
      <xdr:spPr>
        <a:xfrm>
          <a:off x="8943975"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16" name="直線コネクタ 215"/>
        <xdr:cNvCxnSpPr/>
      </xdr:nvCxnSpPr>
      <xdr:spPr>
        <a:xfrm>
          <a:off x="8845550" y="134252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217" name="【福祉施設】&#10;一人当たり面積平均値テキスト"/>
        <xdr:cNvSpPr txBox="1"/>
      </xdr:nvSpPr>
      <xdr:spPr>
        <a:xfrm>
          <a:off x="8943975" y="1460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18" name="フローチャート: 判断 217"/>
        <xdr:cNvSpPr/>
      </xdr:nvSpPr>
      <xdr:spPr>
        <a:xfrm>
          <a:off x="8883650" y="146304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19" name="フローチャート: 判断 218"/>
        <xdr:cNvSpPr/>
      </xdr:nvSpPr>
      <xdr:spPr>
        <a:xfrm>
          <a:off x="815975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20" name="フローチャート: 判断 219"/>
        <xdr:cNvSpPr/>
      </xdr:nvSpPr>
      <xdr:spPr>
        <a:xfrm>
          <a:off x="7413625" y="146696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21" name="フローチャート: 判断 220"/>
        <xdr:cNvSpPr/>
      </xdr:nvSpPr>
      <xdr:spPr>
        <a:xfrm>
          <a:off x="6638925"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22" name="フローチャート: 判断 221"/>
        <xdr:cNvSpPr/>
      </xdr:nvSpPr>
      <xdr:spPr>
        <a:xfrm>
          <a:off x="58928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3" name="テキスト ボックス 22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117929</xdr:rowOff>
    </xdr:from>
    <xdr:to>
      <xdr:col>55</xdr:col>
      <xdr:colOff>50800</xdr:colOff>
      <xdr:row>84</xdr:row>
      <xdr:rowOff>48079</xdr:rowOff>
    </xdr:to>
    <xdr:sp macro="" textlink="">
      <xdr:nvSpPr>
        <xdr:cNvPr id="228" name="楕円 227"/>
        <xdr:cNvSpPr/>
      </xdr:nvSpPr>
      <xdr:spPr>
        <a:xfrm>
          <a:off x="8883650" y="143482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140806</xdr:rowOff>
    </xdr:from>
    <xdr:ext cx="469744" cy="259045"/>
    <xdr:sp macro="" textlink="">
      <xdr:nvSpPr>
        <xdr:cNvPr id="229" name="【福祉施設】&#10;一人当たり面積該当値テキスト"/>
        <xdr:cNvSpPr txBox="1"/>
      </xdr:nvSpPr>
      <xdr:spPr>
        <a:xfrm>
          <a:off x="8943975" y="1419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18559</xdr:rowOff>
    </xdr:from>
    <xdr:ext cx="469744" cy="259045"/>
    <xdr:sp macro="" textlink="">
      <xdr:nvSpPr>
        <xdr:cNvPr id="230" name="n_1aveValue【福祉施設】&#10;一人当たり面積"/>
        <xdr:cNvSpPr txBox="1"/>
      </xdr:nvSpPr>
      <xdr:spPr>
        <a:xfrm>
          <a:off x="7991552"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31" name="n_2aveValue【福祉施設】&#10;一人当たり面積"/>
        <xdr:cNvSpPr txBox="1"/>
      </xdr:nvSpPr>
      <xdr:spPr>
        <a:xfrm>
          <a:off x="72581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32" name="n_3aveValue【福祉施設】&#10;一人当たり面積"/>
        <xdr:cNvSpPr txBox="1"/>
      </xdr:nvSpPr>
      <xdr:spPr>
        <a:xfrm>
          <a:off x="6483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33" name="n_4aveValue【福祉施設】&#10;一人当たり面積"/>
        <xdr:cNvSpPr txBox="1"/>
      </xdr:nvSpPr>
      <xdr:spPr>
        <a:xfrm>
          <a:off x="5737302"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4" name="テキスト ボックス 243"/>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5" name="直線コネクタ 244"/>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46" name="テキスト ボックス 245"/>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7" name="直線コネクタ 246"/>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8" name="テキスト ボックス 247"/>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9" name="直線コネクタ 248"/>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0" name="テキスト ボックス 249"/>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1" name="直線コネクタ 250"/>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2" name="テキスト ボックス 251"/>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3" name="直線コネクタ 252"/>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4" name="テキスト ボックス 253"/>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5" name="直線コネクタ 254"/>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56" name="テキスト ボックス 255"/>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7" name="直線コネクタ 256"/>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259" name="直線コネクタ 258"/>
        <xdr:cNvCxnSpPr/>
      </xdr:nvCxnSpPr>
      <xdr:spPr>
        <a:xfrm flipV="1">
          <a:off x="39490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60" name="【市民会館】&#10;有形固定資産減価償却率最小値テキスト"/>
        <xdr:cNvSpPr txBox="1"/>
      </xdr:nvSpPr>
      <xdr:spPr>
        <a:xfrm>
          <a:off x="39878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61" name="直線コネクタ 260"/>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262" name="【市民会館】&#10;有形固定資産減価償却率最大値テキスト"/>
        <xdr:cNvSpPr txBox="1"/>
      </xdr:nvSpPr>
      <xdr:spPr>
        <a:xfrm>
          <a:off x="39878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63" name="直線コネクタ 262"/>
        <xdr:cNvCxnSpPr/>
      </xdr:nvCxnSpPr>
      <xdr:spPr>
        <a:xfrm>
          <a:off x="388937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264" name="【市民会館】&#10;有形固定資産減価償却率平均値テキスト"/>
        <xdr:cNvSpPr txBox="1"/>
      </xdr:nvSpPr>
      <xdr:spPr>
        <a:xfrm>
          <a:off x="3987800" y="1787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265" name="フローチャート: 判断 264"/>
        <xdr:cNvSpPr/>
      </xdr:nvSpPr>
      <xdr:spPr>
        <a:xfrm>
          <a:off x="38989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266" name="フローチャート: 判断 265"/>
        <xdr:cNvSpPr/>
      </xdr:nvSpPr>
      <xdr:spPr>
        <a:xfrm>
          <a:off x="3203575" y="1791171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267" name="フローチャート: 判断 266"/>
        <xdr:cNvSpPr/>
      </xdr:nvSpPr>
      <xdr:spPr>
        <a:xfrm>
          <a:off x="2428875"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268" name="フローチャート: 判断 267"/>
        <xdr:cNvSpPr/>
      </xdr:nvSpPr>
      <xdr:spPr>
        <a:xfrm>
          <a:off x="168275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269" name="フローチャート: 判断 268"/>
        <xdr:cNvSpPr/>
      </xdr:nvSpPr>
      <xdr:spPr>
        <a:xfrm>
          <a:off x="936625" y="178137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0" name="テキスト ボックス 269"/>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275" name="楕円 274"/>
        <xdr:cNvSpPr/>
      </xdr:nvSpPr>
      <xdr:spPr>
        <a:xfrm>
          <a:off x="38989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340478" cy="259045"/>
    <xdr:sp macro="" textlink="">
      <xdr:nvSpPr>
        <xdr:cNvPr id="276" name="【市民会館】&#10;有形固定資産減価償却率該当値テキスト"/>
        <xdr:cNvSpPr txBox="1"/>
      </xdr:nvSpPr>
      <xdr:spPr>
        <a:xfrm>
          <a:off x="3987800" y="17123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27595</xdr:rowOff>
    </xdr:from>
    <xdr:ext cx="405111" cy="259045"/>
    <xdr:sp macro="" textlink="">
      <xdr:nvSpPr>
        <xdr:cNvPr id="277" name="n_1aveValue【市民会館】&#10;有形固定資産減価償却率"/>
        <xdr:cNvSpPr txBox="1"/>
      </xdr:nvSpPr>
      <xdr:spPr>
        <a:xfrm>
          <a:off x="306769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278" name="n_2aveValue【市民会館】&#10;有形固定資産減価償却率"/>
        <xdr:cNvSpPr txBox="1"/>
      </xdr:nvSpPr>
      <xdr:spPr>
        <a:xfrm>
          <a:off x="230569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279" name="n_3aveValue【市民会館】&#10;有形固定資産減価償却率"/>
        <xdr:cNvSpPr txBox="1"/>
      </xdr:nvSpPr>
      <xdr:spPr>
        <a:xfrm>
          <a:off x="1559569"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280" name="n_4aveValue【市民会館】&#10;有形固定資産減価償却率"/>
        <xdr:cNvSpPr txBox="1"/>
      </xdr:nvSpPr>
      <xdr:spPr>
        <a:xfrm>
          <a:off x="8134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9" name="テキスト ボックス 288"/>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0" name="直線コネクタ 289"/>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91" name="直線コネクタ 290"/>
        <xdr:cNvCxnSpPr/>
      </xdr:nvCxnSpPr>
      <xdr:spPr>
        <a:xfrm>
          <a:off x="5632450" y="1847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92" name="テキスト ボックス 291"/>
        <xdr:cNvSpPr txBox="1"/>
      </xdr:nvSpPr>
      <xdr:spPr>
        <a:xfrm>
          <a:off x="52224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3" name="直線コネクタ 292"/>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4" name="テキスト ボックス 293"/>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95" name="直線コネクタ 294"/>
        <xdr:cNvCxnSpPr/>
      </xdr:nvCxnSpPr>
      <xdr:spPr>
        <a:xfrm>
          <a:off x="5632450" y="1733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96" name="テキスト ボックス 295"/>
        <xdr:cNvSpPr txBox="1"/>
      </xdr:nvSpPr>
      <xdr:spPr>
        <a:xfrm>
          <a:off x="52224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7" name="直線コネクタ 29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8" name="テキスト ボックス 297"/>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9"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300" name="直線コネクタ 299"/>
        <xdr:cNvCxnSpPr/>
      </xdr:nvCxnSpPr>
      <xdr:spPr>
        <a:xfrm flipV="1">
          <a:off x="8905240"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301" name="【市民会館】&#10;一人当たり面積最小値テキスト"/>
        <xdr:cNvSpPr txBox="1"/>
      </xdr:nvSpPr>
      <xdr:spPr>
        <a:xfrm>
          <a:off x="8943975"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302" name="直線コネクタ 301"/>
        <xdr:cNvCxnSpPr/>
      </xdr:nvCxnSpPr>
      <xdr:spPr>
        <a:xfrm>
          <a:off x="8845550" y="183933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303" name="【市民会館】&#10;一人当たり面積最大値テキスト"/>
        <xdr:cNvSpPr txBox="1"/>
      </xdr:nvSpPr>
      <xdr:spPr>
        <a:xfrm>
          <a:off x="8943975"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304" name="直線コネクタ 303"/>
        <xdr:cNvCxnSpPr/>
      </xdr:nvCxnSpPr>
      <xdr:spPr>
        <a:xfrm>
          <a:off x="8845550" y="172314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14558</xdr:rowOff>
    </xdr:from>
    <xdr:ext cx="469744" cy="259045"/>
    <xdr:sp macro="" textlink="">
      <xdr:nvSpPr>
        <xdr:cNvPr id="305" name="【市民会館】&#10;一人当たり面積平均値テキスト"/>
        <xdr:cNvSpPr txBox="1"/>
      </xdr:nvSpPr>
      <xdr:spPr>
        <a:xfrm>
          <a:off x="8943975" y="17845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306" name="フローチャート: 判断 305"/>
        <xdr:cNvSpPr/>
      </xdr:nvSpPr>
      <xdr:spPr>
        <a:xfrm>
          <a:off x="8883650" y="179939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07" name="フローチャート: 判断 306"/>
        <xdr:cNvSpPr/>
      </xdr:nvSpPr>
      <xdr:spPr>
        <a:xfrm>
          <a:off x="815975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308" name="フローチャート: 判断 307"/>
        <xdr:cNvSpPr/>
      </xdr:nvSpPr>
      <xdr:spPr>
        <a:xfrm>
          <a:off x="7413625" y="179865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309" name="フローチャート: 判断 308"/>
        <xdr:cNvSpPr/>
      </xdr:nvSpPr>
      <xdr:spPr>
        <a:xfrm>
          <a:off x="6638925"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310" name="フローチャート: 判断 309"/>
        <xdr:cNvSpPr/>
      </xdr:nvSpPr>
      <xdr:spPr>
        <a:xfrm>
          <a:off x="58928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1" name="テキスト ボックス 31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2" name="テキスト ボックス 31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3" name="テキスト ボックス 31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4" name="テキスト ボックス 31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5" name="テキスト ボックス 31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158559</xdr:rowOff>
    </xdr:from>
    <xdr:to>
      <xdr:col>55</xdr:col>
      <xdr:colOff>50800</xdr:colOff>
      <xdr:row>106</xdr:row>
      <xdr:rowOff>88709</xdr:rowOff>
    </xdr:to>
    <xdr:sp macro="" textlink="">
      <xdr:nvSpPr>
        <xdr:cNvPr id="316" name="楕円 315"/>
        <xdr:cNvSpPr/>
      </xdr:nvSpPr>
      <xdr:spPr>
        <a:xfrm>
          <a:off x="8883650" y="181608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136986</xdr:rowOff>
    </xdr:from>
    <xdr:ext cx="469744" cy="259045"/>
    <xdr:sp macro="" textlink="">
      <xdr:nvSpPr>
        <xdr:cNvPr id="317" name="【市民会館】&#10;一人当たり面積該当値テキスト"/>
        <xdr:cNvSpPr txBox="1"/>
      </xdr:nvSpPr>
      <xdr:spPr>
        <a:xfrm>
          <a:off x="8943975" y="181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126382</xdr:rowOff>
    </xdr:from>
    <xdr:ext cx="469744" cy="259045"/>
    <xdr:sp macro="" textlink="">
      <xdr:nvSpPr>
        <xdr:cNvPr id="318" name="n_1aveValue【市民会館】&#10;一人当たり面積"/>
        <xdr:cNvSpPr txBox="1"/>
      </xdr:nvSpPr>
      <xdr:spPr>
        <a:xfrm>
          <a:off x="7991552"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102379</xdr:rowOff>
    </xdr:from>
    <xdr:ext cx="469744" cy="259045"/>
    <xdr:sp macro="" textlink="">
      <xdr:nvSpPr>
        <xdr:cNvPr id="319" name="n_2aveValue【市民会館】&#10;一人当たり面積"/>
        <xdr:cNvSpPr txBox="1"/>
      </xdr:nvSpPr>
      <xdr:spPr>
        <a:xfrm>
          <a:off x="72581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7510</xdr:rowOff>
    </xdr:from>
    <xdr:ext cx="469744" cy="259045"/>
    <xdr:sp macro="" textlink="">
      <xdr:nvSpPr>
        <xdr:cNvPr id="320" name="n_3aveValue【市民会館】&#10;一人当たり面積"/>
        <xdr:cNvSpPr txBox="1"/>
      </xdr:nvSpPr>
      <xdr:spPr>
        <a:xfrm>
          <a:off x="6483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321" name="n_4aveValue【市民会館】&#10;一人当たり面積"/>
        <xdr:cNvSpPr txBox="1"/>
      </xdr:nvSpPr>
      <xdr:spPr>
        <a:xfrm>
          <a:off x="5737302"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2" name="正方形/長方形 32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3" name="正方形/長方形 32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4" name="正方形/長方形 32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5" name="正方形/長方形 32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6" name="正方形/長方形 32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7" name="正方形/長方形 32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8" name="正方形/長方形 32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9" name="正方形/長方形 32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0" name="テキスト ボックス 32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1" name="直線コネクタ 33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2" name="テキスト ボックス 331"/>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3" name="直線コネクタ 332"/>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4" name="テキスト ボックス 333"/>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5" name="直線コネクタ 334"/>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6" name="テキスト ボックス 335"/>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7" name="直線コネクタ 336"/>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8" name="テキスト ボックス 337"/>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9" name="直線コネクタ 338"/>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0" name="テキスト ボックス 339"/>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1" name="直線コネクタ 340"/>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2" name="テキスト ボックス 341"/>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3" name="直線コネクタ 342"/>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4" name="テキスト ボックス 343"/>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5" name="直線コネクタ 34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47" name="直線コネクタ 346"/>
        <xdr:cNvCxnSpPr/>
      </xdr:nvCxnSpPr>
      <xdr:spPr>
        <a:xfrm flipV="1">
          <a:off x="13889989"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48" name="【一般廃棄物処理施設】&#10;有形固定資産減価償却率最小値テキスト"/>
        <xdr:cNvSpPr txBox="1"/>
      </xdr:nvSpPr>
      <xdr:spPr>
        <a:xfrm>
          <a:off x="1392872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49" name="直線コネクタ 348"/>
        <xdr:cNvCxnSpPr/>
      </xdr:nvCxnSpPr>
      <xdr:spPr>
        <a:xfrm>
          <a:off x="1380172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50" name="【一般廃棄物処理施設】&#10;有形固定資産減価償却率最大値テキスト"/>
        <xdr:cNvSpPr txBox="1"/>
      </xdr:nvSpPr>
      <xdr:spPr>
        <a:xfrm>
          <a:off x="13928725"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51" name="直線コネクタ 350"/>
        <xdr:cNvCxnSpPr/>
      </xdr:nvCxnSpPr>
      <xdr:spPr>
        <a:xfrm>
          <a:off x="13801725" y="57258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352" name="【一般廃棄物処理施設】&#10;有形固定資産減価償却率平均値テキスト"/>
        <xdr:cNvSpPr txBox="1"/>
      </xdr:nvSpPr>
      <xdr:spPr>
        <a:xfrm>
          <a:off x="13928725"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53" name="フローチャート: 判断 352"/>
        <xdr:cNvSpPr/>
      </xdr:nvSpPr>
      <xdr:spPr>
        <a:xfrm>
          <a:off x="13839825" y="646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54" name="フローチャート: 判断 353"/>
        <xdr:cNvSpPr/>
      </xdr:nvSpPr>
      <xdr:spPr>
        <a:xfrm>
          <a:off x="13115925"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55" name="フローチャート: 判断 354"/>
        <xdr:cNvSpPr/>
      </xdr:nvSpPr>
      <xdr:spPr>
        <a:xfrm>
          <a:off x="123698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56" name="フローチャート: 判断 355"/>
        <xdr:cNvSpPr/>
      </xdr:nvSpPr>
      <xdr:spPr>
        <a:xfrm>
          <a:off x="11623675" y="67788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57" name="フローチャート: 判断 356"/>
        <xdr:cNvSpPr/>
      </xdr:nvSpPr>
      <xdr:spPr>
        <a:xfrm>
          <a:off x="10848975"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8" name="テキスト ボックス 35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9" name="テキスト ボックス 35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0" name="テキスト ボックス 35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1" name="テキスト ボックス 36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2" name="テキスト ボックス 36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51526</xdr:rowOff>
    </xdr:from>
    <xdr:to>
      <xdr:col>85</xdr:col>
      <xdr:colOff>177800</xdr:colOff>
      <xdr:row>37</xdr:row>
      <xdr:rowOff>153126</xdr:rowOff>
    </xdr:to>
    <xdr:sp macro="" textlink="">
      <xdr:nvSpPr>
        <xdr:cNvPr id="363" name="楕円 362"/>
        <xdr:cNvSpPr/>
      </xdr:nvSpPr>
      <xdr:spPr>
        <a:xfrm>
          <a:off x="13839825" y="63951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74403</xdr:rowOff>
    </xdr:from>
    <xdr:ext cx="405111" cy="259045"/>
    <xdr:sp macro="" textlink="">
      <xdr:nvSpPr>
        <xdr:cNvPr id="364" name="【一般廃棄物処理施設】&#10;有形固定資産減価償却率該当値テキスト"/>
        <xdr:cNvSpPr txBox="1"/>
      </xdr:nvSpPr>
      <xdr:spPr>
        <a:xfrm>
          <a:off x="13928725"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365" name="n_1aveValue【一般廃棄物処理施設】&#10;有形固定資産減価償却率"/>
        <xdr:cNvSpPr txBox="1"/>
      </xdr:nvSpPr>
      <xdr:spPr>
        <a:xfrm>
          <a:off x="12980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366" name="n_2aveValue【一般廃棄物処理施設】&#10;有形固定資産減価償却率"/>
        <xdr:cNvSpPr txBox="1"/>
      </xdr:nvSpPr>
      <xdr:spPr>
        <a:xfrm>
          <a:off x="12246619"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367" name="n_3aveValue【一般廃棄物処理施設】&#10;有形固定資産減価償却率"/>
        <xdr:cNvSpPr txBox="1"/>
      </xdr:nvSpPr>
      <xdr:spPr>
        <a:xfrm>
          <a:off x="1150049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368" name="n_4aveValue【一般廃棄物処理施設】&#10;有形固定資産減価償却率"/>
        <xdr:cNvSpPr txBox="1"/>
      </xdr:nvSpPr>
      <xdr:spPr>
        <a:xfrm>
          <a:off x="1072579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9" name="正方形/長方形 368"/>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0" name="正方形/長方形 369"/>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1" name="正方形/長方形 370"/>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2" name="正方形/長方形 371"/>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3" name="正方形/長方形 372"/>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4" name="正方形/長方形 373"/>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5" name="正方形/長方形 374"/>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6" name="正方形/長方形 375"/>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7" name="テキスト ボックス 376"/>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8" name="直線コネクタ 377"/>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9" name="直線コネクタ 378"/>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80" name="テキスト ボックス 379"/>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1" name="直線コネクタ 380"/>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82" name="テキスト ボックス 381"/>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3" name="直線コネクタ 382"/>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84" name="テキスト ボックス 383"/>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5" name="直線コネクタ 384"/>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86" name="テキスト ボックス 385"/>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7" name="直線コネクタ 386"/>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88" name="テキスト ボックス 387"/>
        <xdr:cNvSpPr txBox="1"/>
      </xdr:nvSpPr>
      <xdr:spPr>
        <a:xfrm>
          <a:off x="149735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9" name="直線コネクタ 388"/>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90" name="テキスト ボックス 389"/>
        <xdr:cNvSpPr txBox="1"/>
      </xdr:nvSpPr>
      <xdr:spPr>
        <a:xfrm>
          <a:off x="149735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1" name="直線コネクタ 39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92" name="テキスト ボックス 391"/>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3"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94" name="直線コネクタ 393"/>
        <xdr:cNvCxnSpPr/>
      </xdr:nvCxnSpPr>
      <xdr:spPr>
        <a:xfrm flipV="1">
          <a:off x="188461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95" name="【一般廃棄物処理施設】&#10;一人当たり有形固定資産（償却資産）額最小値テキスト"/>
        <xdr:cNvSpPr txBox="1"/>
      </xdr:nvSpPr>
      <xdr:spPr>
        <a:xfrm>
          <a:off x="188849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96" name="直線コネクタ 395"/>
        <xdr:cNvCxnSpPr/>
      </xdr:nvCxnSpPr>
      <xdr:spPr>
        <a:xfrm>
          <a:off x="18786475" y="72873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97" name="【一般廃棄物処理施設】&#10;一人当たり有形固定資産（償却資産）額最大値テキスト"/>
        <xdr:cNvSpPr txBox="1"/>
      </xdr:nvSpPr>
      <xdr:spPr>
        <a:xfrm>
          <a:off x="188849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98" name="直線コネクタ 397"/>
        <xdr:cNvCxnSpPr/>
      </xdr:nvCxnSpPr>
      <xdr:spPr>
        <a:xfrm>
          <a:off x="18786475" y="56972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99" name="【一般廃棄物処理施設】&#10;一人当たり有形固定資産（償却資産）額平均値テキスト"/>
        <xdr:cNvSpPr txBox="1"/>
      </xdr:nvSpPr>
      <xdr:spPr>
        <a:xfrm>
          <a:off x="188849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400" name="フローチャート: 判断 399"/>
        <xdr:cNvSpPr/>
      </xdr:nvSpPr>
      <xdr:spPr>
        <a:xfrm>
          <a:off x="187960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401" name="フローチャート: 判断 400"/>
        <xdr:cNvSpPr/>
      </xdr:nvSpPr>
      <xdr:spPr>
        <a:xfrm>
          <a:off x="18100675" y="69684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402" name="フローチャート: 判断 401"/>
        <xdr:cNvSpPr/>
      </xdr:nvSpPr>
      <xdr:spPr>
        <a:xfrm>
          <a:off x="17325975"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403" name="フローチャート: 判断 402"/>
        <xdr:cNvSpPr/>
      </xdr:nvSpPr>
      <xdr:spPr>
        <a:xfrm>
          <a:off x="1657985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404" name="フローチャート: 判断 403"/>
        <xdr:cNvSpPr/>
      </xdr:nvSpPr>
      <xdr:spPr>
        <a:xfrm>
          <a:off x="15833725" y="7030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33555</xdr:rowOff>
    </xdr:from>
    <xdr:to>
      <xdr:col>116</xdr:col>
      <xdr:colOff>114300</xdr:colOff>
      <xdr:row>41</xdr:row>
      <xdr:rowOff>135155</xdr:rowOff>
    </xdr:to>
    <xdr:sp macro="" textlink="">
      <xdr:nvSpPr>
        <xdr:cNvPr id="410" name="楕円 409"/>
        <xdr:cNvSpPr/>
      </xdr:nvSpPr>
      <xdr:spPr>
        <a:xfrm>
          <a:off x="18796000" y="70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11982</xdr:rowOff>
    </xdr:from>
    <xdr:ext cx="599010" cy="259045"/>
    <xdr:sp macro="" textlink="">
      <xdr:nvSpPr>
        <xdr:cNvPr id="411" name="【一般廃棄物処理施設】&#10;一人当たり有形固定資産（償却資産）額該当値テキスト"/>
        <xdr:cNvSpPr txBox="1"/>
      </xdr:nvSpPr>
      <xdr:spPr>
        <a:xfrm>
          <a:off x="18884900" y="704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57166</xdr:rowOff>
    </xdr:from>
    <xdr:ext cx="599010" cy="259045"/>
    <xdr:sp macro="" textlink="">
      <xdr:nvSpPr>
        <xdr:cNvPr id="412" name="n_1aveValue【一般廃棄物処理施設】&#10;一人当たり有形固定資産（償却資産）額"/>
        <xdr:cNvSpPr txBox="1"/>
      </xdr:nvSpPr>
      <xdr:spPr>
        <a:xfrm>
          <a:off x="1786784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413" name="n_2aveValue【一般廃棄物処理施設】&#10;一人当たり有形固定資産（償却資産）額"/>
        <xdr:cNvSpPr txBox="1"/>
      </xdr:nvSpPr>
      <xdr:spPr>
        <a:xfrm>
          <a:off x="17134420"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414" name="n_3aveValue【一般廃棄物処理施設】&#10;一人当たり有形固定資産（償却資産）額"/>
        <xdr:cNvSpPr txBox="1"/>
      </xdr:nvSpPr>
      <xdr:spPr>
        <a:xfrm>
          <a:off x="16359720"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415" name="n_4aveValue【一般廃棄物処理施設】&#10;一人当たり有形固定資産（償却資産）額"/>
        <xdr:cNvSpPr txBox="1"/>
      </xdr:nvSpPr>
      <xdr:spPr>
        <a:xfrm>
          <a:off x="156135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0" name="テキスト ボックス 439"/>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2" name="テキスト ボックス 441"/>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3" name="直線コネクタ 442"/>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4" name="テキスト ボックス 443"/>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5" name="直線コネクタ 444"/>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6" name="テキスト ボックス 445"/>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7" name="直線コネクタ 446"/>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8" name="テキスト ボックス 447"/>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9" name="直線コネクタ 448"/>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0" name="テキスト ボックス 449"/>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1" name="直線コネクタ 450"/>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2" name="テキスト ボックス 451"/>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3" name="直線コネクタ 452"/>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4" name="テキスト ボックス 453"/>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6"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457" name="直線コネクタ 456"/>
        <xdr:cNvCxnSpPr/>
      </xdr:nvCxnSpPr>
      <xdr:spPr>
        <a:xfrm flipV="1">
          <a:off x="13889989"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458" name="【消防施設】&#10;有形固定資産減価償却率最小値テキスト"/>
        <xdr:cNvSpPr txBox="1"/>
      </xdr:nvSpPr>
      <xdr:spPr>
        <a:xfrm>
          <a:off x="13928725"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59" name="直線コネクタ 458"/>
        <xdr:cNvCxnSpPr/>
      </xdr:nvCxnSpPr>
      <xdr:spPr>
        <a:xfrm>
          <a:off x="13801725" y="148497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460" name="【消防施設】&#10;有形固定資産減価償却率最大値テキスト"/>
        <xdr:cNvSpPr txBox="1"/>
      </xdr:nvSpPr>
      <xdr:spPr>
        <a:xfrm>
          <a:off x="13928725"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461" name="直線コネクタ 460"/>
        <xdr:cNvCxnSpPr/>
      </xdr:nvCxnSpPr>
      <xdr:spPr>
        <a:xfrm>
          <a:off x="13801725" y="135010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462" name="【消防施設】&#10;有形固定資産減価償却率平均値テキスト"/>
        <xdr:cNvSpPr txBox="1"/>
      </xdr:nvSpPr>
      <xdr:spPr>
        <a:xfrm>
          <a:off x="13928725"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463" name="フローチャート: 判断 462"/>
        <xdr:cNvSpPr/>
      </xdr:nvSpPr>
      <xdr:spPr>
        <a:xfrm>
          <a:off x="13839825" y="141947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464" name="フローチャート: 判断 463"/>
        <xdr:cNvSpPr/>
      </xdr:nvSpPr>
      <xdr:spPr>
        <a:xfrm>
          <a:off x="13115925"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465" name="フローチャート: 判断 464"/>
        <xdr:cNvSpPr/>
      </xdr:nvSpPr>
      <xdr:spPr>
        <a:xfrm>
          <a:off x="123698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466" name="フローチャート: 判断 465"/>
        <xdr:cNvSpPr/>
      </xdr:nvSpPr>
      <xdr:spPr>
        <a:xfrm>
          <a:off x="11623675" y="141327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467" name="フローチャート: 判断 466"/>
        <xdr:cNvSpPr/>
      </xdr:nvSpPr>
      <xdr:spPr>
        <a:xfrm>
          <a:off x="10848975"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8" name="テキスト ボックス 467"/>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9" name="テキスト ボックス 468"/>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0" name="テキスト ボックス 469"/>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1" name="テキスト ボックス 470"/>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2" name="テキスト ボックス 471"/>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148952</xdr:rowOff>
    </xdr:from>
    <xdr:to>
      <xdr:col>85</xdr:col>
      <xdr:colOff>177800</xdr:colOff>
      <xdr:row>85</xdr:row>
      <xdr:rowOff>79102</xdr:rowOff>
    </xdr:to>
    <xdr:sp macro="" textlink="">
      <xdr:nvSpPr>
        <xdr:cNvPr id="473" name="楕円 472"/>
        <xdr:cNvSpPr/>
      </xdr:nvSpPr>
      <xdr:spPr>
        <a:xfrm>
          <a:off x="13839825" y="14550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127379</xdr:rowOff>
    </xdr:from>
    <xdr:ext cx="405111" cy="259045"/>
    <xdr:sp macro="" textlink="">
      <xdr:nvSpPr>
        <xdr:cNvPr id="474" name="【消防施設】&#10;有形固定資産減価償却率該当値テキスト"/>
        <xdr:cNvSpPr txBox="1"/>
      </xdr:nvSpPr>
      <xdr:spPr>
        <a:xfrm>
          <a:off x="13928725"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128288</xdr:rowOff>
    </xdr:from>
    <xdr:ext cx="405111" cy="259045"/>
    <xdr:sp macro="" textlink="">
      <xdr:nvSpPr>
        <xdr:cNvPr id="475" name="n_1aveValue【消防施設】&#10;有形固定資産減価償却率"/>
        <xdr:cNvSpPr txBox="1"/>
      </xdr:nvSpPr>
      <xdr:spPr>
        <a:xfrm>
          <a:off x="12980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476" name="n_2aveValue【消防施設】&#10;有形固定資産減価償却率"/>
        <xdr:cNvSpPr txBox="1"/>
      </xdr:nvSpPr>
      <xdr:spPr>
        <a:xfrm>
          <a:off x="12246619"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477" name="n_3aveValue【消防施設】&#10;有形固定資産減価償却率"/>
        <xdr:cNvSpPr txBox="1"/>
      </xdr:nvSpPr>
      <xdr:spPr>
        <a:xfrm>
          <a:off x="1150049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478" name="n_4aveValue【消防施設】&#10;有形固定資産減価償却率"/>
        <xdr:cNvSpPr txBox="1"/>
      </xdr:nvSpPr>
      <xdr:spPr>
        <a:xfrm>
          <a:off x="1072579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500" name="直線コネクタ 499"/>
        <xdr:cNvCxnSpPr/>
      </xdr:nvCxnSpPr>
      <xdr:spPr>
        <a:xfrm flipV="1">
          <a:off x="188461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501" name="【消防施設】&#10;一人当たり面積最小値テキスト"/>
        <xdr:cNvSpPr txBox="1"/>
      </xdr:nvSpPr>
      <xdr:spPr>
        <a:xfrm>
          <a:off x="188849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502" name="直線コネクタ 501"/>
        <xdr:cNvCxnSpPr/>
      </xdr:nvCxnSpPr>
      <xdr:spPr>
        <a:xfrm>
          <a:off x="18786475" y="147693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503" name="【消防施設】&#10;一人当たり面積最大値テキスト"/>
        <xdr:cNvSpPr txBox="1"/>
      </xdr:nvSpPr>
      <xdr:spPr>
        <a:xfrm>
          <a:off x="188849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504" name="直線コネクタ 503"/>
        <xdr:cNvCxnSpPr/>
      </xdr:nvCxnSpPr>
      <xdr:spPr>
        <a:xfrm>
          <a:off x="18786475" y="13522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505" name="【消防施設】&#10;一人当たり面積平均値テキスト"/>
        <xdr:cNvSpPr txBox="1"/>
      </xdr:nvSpPr>
      <xdr:spPr>
        <a:xfrm>
          <a:off x="188849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506" name="フローチャート: 判断 505"/>
        <xdr:cNvSpPr/>
      </xdr:nvSpPr>
      <xdr:spPr>
        <a:xfrm>
          <a:off x="187960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507" name="フローチャート: 判断 506"/>
        <xdr:cNvSpPr/>
      </xdr:nvSpPr>
      <xdr:spPr>
        <a:xfrm>
          <a:off x="18100675" y="146565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508" name="フローチャート: 判断 507"/>
        <xdr:cNvSpPr/>
      </xdr:nvSpPr>
      <xdr:spPr>
        <a:xfrm>
          <a:off x="17325975"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509" name="フローチャート: 判断 508"/>
        <xdr:cNvSpPr/>
      </xdr:nvSpPr>
      <xdr:spPr>
        <a:xfrm>
          <a:off x="1657985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510" name="フローチャート: 判断 509"/>
        <xdr:cNvSpPr/>
      </xdr:nvSpPr>
      <xdr:spPr>
        <a:xfrm>
          <a:off x="15833725" y="14658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123774</xdr:rowOff>
    </xdr:from>
    <xdr:to>
      <xdr:col>116</xdr:col>
      <xdr:colOff>114300</xdr:colOff>
      <xdr:row>86</xdr:row>
      <xdr:rowOff>53924</xdr:rowOff>
    </xdr:to>
    <xdr:sp macro="" textlink="">
      <xdr:nvSpPr>
        <xdr:cNvPr id="516" name="楕円 515"/>
        <xdr:cNvSpPr/>
      </xdr:nvSpPr>
      <xdr:spPr>
        <a:xfrm>
          <a:off x="18796000" y="146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65854</xdr:rowOff>
    </xdr:from>
    <xdr:ext cx="469744" cy="259045"/>
    <xdr:sp macro="" textlink="">
      <xdr:nvSpPr>
        <xdr:cNvPr id="517" name="【消防施設】&#10;一人当たり面積該当値テキスト"/>
        <xdr:cNvSpPr txBox="1"/>
      </xdr:nvSpPr>
      <xdr:spPr>
        <a:xfrm>
          <a:off x="18884900" y="146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29990</xdr:rowOff>
    </xdr:from>
    <xdr:ext cx="469744" cy="259045"/>
    <xdr:sp macro="" textlink="">
      <xdr:nvSpPr>
        <xdr:cNvPr id="518" name="n_1aveValue【消防施設】&#10;一人当たり面積"/>
        <xdr:cNvSpPr txBox="1"/>
      </xdr:nvSpPr>
      <xdr:spPr>
        <a:xfrm>
          <a:off x="1793247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519" name="n_2aveValue【消防施設】&#10;一人当たり面積"/>
        <xdr:cNvSpPr txBox="1"/>
      </xdr:nvSpPr>
      <xdr:spPr>
        <a:xfrm>
          <a:off x="1717047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520" name="n_3aveValue【消防施設】&#10;一人当たり面積"/>
        <xdr:cNvSpPr txBox="1"/>
      </xdr:nvSpPr>
      <xdr:spPr>
        <a:xfrm>
          <a:off x="16424352"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521" name="n_4aveValue【消防施設】&#10;一人当たり面積"/>
        <xdr:cNvSpPr txBox="1"/>
      </xdr:nvSpPr>
      <xdr:spPr>
        <a:xfrm>
          <a:off x="156782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2" name="正方形/長方形 52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3" name="正方形/長方形 52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4" name="正方形/長方形 52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5" name="正方形/長方形 52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6" name="正方形/長方形 52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7" name="正方形/長方形 52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8" name="正方形/長方形 52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9" name="正方形/長方形 52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0" name="テキスト ボックス 52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1" name="直線コネクタ 53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2" name="テキスト ボックス 531"/>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3" name="直線コネクタ 532"/>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4" name="テキスト ボックス 533"/>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5" name="直線コネクタ 534"/>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6" name="テキスト ボックス 535"/>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7" name="直線コネクタ 536"/>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8" name="テキスト ボックス 537"/>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9" name="直線コネクタ 538"/>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0" name="テキスト ボックス 539"/>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1" name="直線コネクタ 540"/>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2" name="テキスト ボックス 541"/>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3" name="直線コネクタ 542"/>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4" name="テキスト ボックス 543"/>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5" name="直線コネクタ 544"/>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547" name="直線コネクタ 546"/>
        <xdr:cNvCxnSpPr/>
      </xdr:nvCxnSpPr>
      <xdr:spPr>
        <a:xfrm flipV="1">
          <a:off x="13889989"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8" name="【庁舎】&#10;有形固定資産減価償却率最小値テキスト"/>
        <xdr:cNvSpPr txBox="1"/>
      </xdr:nvSpPr>
      <xdr:spPr>
        <a:xfrm>
          <a:off x="1392872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9" name="直線コネクタ 548"/>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550" name="【庁舎】&#10;有形固定資産減価償却率最大値テキスト"/>
        <xdr:cNvSpPr txBox="1"/>
      </xdr:nvSpPr>
      <xdr:spPr>
        <a:xfrm>
          <a:off x="13928725"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551" name="直線コネクタ 550"/>
        <xdr:cNvCxnSpPr/>
      </xdr:nvCxnSpPr>
      <xdr:spPr>
        <a:xfrm>
          <a:off x="13801725" y="1726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23421</xdr:rowOff>
    </xdr:from>
    <xdr:ext cx="405111" cy="259045"/>
    <xdr:sp macro="" textlink="">
      <xdr:nvSpPr>
        <xdr:cNvPr id="552" name="【庁舎】&#10;有形固定資産減価償却率平均値テキスト"/>
        <xdr:cNvSpPr txBox="1"/>
      </xdr:nvSpPr>
      <xdr:spPr>
        <a:xfrm>
          <a:off x="13928725" y="1802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553" name="フローチャート: 判断 552"/>
        <xdr:cNvSpPr/>
      </xdr:nvSpPr>
      <xdr:spPr>
        <a:xfrm>
          <a:off x="13839825" y="180472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54" name="フローチャート: 判断 553"/>
        <xdr:cNvSpPr/>
      </xdr:nvSpPr>
      <xdr:spPr>
        <a:xfrm>
          <a:off x="13115925"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55" name="フローチャート: 判断 554"/>
        <xdr:cNvSpPr/>
      </xdr:nvSpPr>
      <xdr:spPr>
        <a:xfrm>
          <a:off x="123698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56" name="フローチャート: 判断 555"/>
        <xdr:cNvSpPr/>
      </xdr:nvSpPr>
      <xdr:spPr>
        <a:xfrm>
          <a:off x="11623675" y="17981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557" name="フローチャート: 判断 556"/>
        <xdr:cNvSpPr/>
      </xdr:nvSpPr>
      <xdr:spPr>
        <a:xfrm>
          <a:off x="10848975"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8" name="テキスト ボックス 557"/>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9" name="テキスト ボックス 558"/>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0" name="テキスト ボックス 559"/>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1" name="テキスト ボックス 560"/>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2" name="テキスト ボックス 561"/>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563" name="楕円 562"/>
        <xdr:cNvSpPr/>
      </xdr:nvSpPr>
      <xdr:spPr>
        <a:xfrm>
          <a:off x="13839825" y="17888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80934</xdr:rowOff>
    </xdr:from>
    <xdr:ext cx="405111" cy="259045"/>
    <xdr:sp macro="" textlink="">
      <xdr:nvSpPr>
        <xdr:cNvPr id="564" name="【庁舎】&#10;有形固定資産減価償却率該当値テキスト"/>
        <xdr:cNvSpPr txBox="1"/>
      </xdr:nvSpPr>
      <xdr:spPr>
        <a:xfrm>
          <a:off x="13928725" y="177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12898</xdr:rowOff>
    </xdr:from>
    <xdr:ext cx="405111" cy="259045"/>
    <xdr:sp macro="" textlink="">
      <xdr:nvSpPr>
        <xdr:cNvPr id="565" name="n_1aveValue【庁舎】&#10;有形固定資産減価償却率"/>
        <xdr:cNvSpPr txBox="1"/>
      </xdr:nvSpPr>
      <xdr:spPr>
        <a:xfrm>
          <a:off x="12980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66" name="n_2aveValue【庁舎】&#10;有形固定資産減価償却率"/>
        <xdr:cNvSpPr txBox="1"/>
      </xdr:nvSpPr>
      <xdr:spPr>
        <a:xfrm>
          <a:off x="12246619"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567" name="n_3aveValue【庁舎】&#10;有形固定資産減価償却率"/>
        <xdr:cNvSpPr txBox="1"/>
      </xdr:nvSpPr>
      <xdr:spPr>
        <a:xfrm>
          <a:off x="1150049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568" name="n_4aveValue【庁舎】&#10;有形固定資産減価償却率"/>
        <xdr:cNvSpPr txBox="1"/>
      </xdr:nvSpPr>
      <xdr:spPr>
        <a:xfrm>
          <a:off x="1072579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9" name="正方形/長方形 568"/>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0" name="正方形/長方形 569"/>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1" name="正方形/長方形 570"/>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2" name="正方形/長方形 571"/>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3" name="正方形/長方形 572"/>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4" name="正方形/長方形 573"/>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5" name="正方形/長方形 574"/>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6" name="正方形/長方形 575"/>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7" name="テキスト ボックス 576"/>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8" name="直線コネクタ 577"/>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9" name="直線コネクタ 578"/>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0" name="テキスト ボックス 579"/>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1" name="直線コネクタ 580"/>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2" name="テキスト ボックス 581"/>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3" name="直線コネクタ 582"/>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4" name="テキスト ボックス 583"/>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5" name="直線コネクタ 584"/>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6" name="テキスト ボックス 585"/>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7" name="直線コネクタ 586"/>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8" name="テキスト ボックス 587"/>
        <xdr:cNvSpPr txBox="1"/>
      </xdr:nvSpPr>
      <xdr:spPr>
        <a:xfrm>
          <a:off x="15099226"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9" name="直線コネクタ 58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90" name="テキスト ボックス 589"/>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1"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592" name="直線コネクタ 591"/>
        <xdr:cNvCxnSpPr/>
      </xdr:nvCxnSpPr>
      <xdr:spPr>
        <a:xfrm flipV="1">
          <a:off x="188461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593" name="【庁舎】&#10;一人当たり面積最小値テキスト"/>
        <xdr:cNvSpPr txBox="1"/>
      </xdr:nvSpPr>
      <xdr:spPr>
        <a:xfrm>
          <a:off x="188849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594" name="直線コネクタ 593"/>
        <xdr:cNvCxnSpPr/>
      </xdr:nvCxnSpPr>
      <xdr:spPr>
        <a:xfrm>
          <a:off x="18786475" y="1863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595" name="【庁舎】&#10;一人当たり面積最大値テキスト"/>
        <xdr:cNvSpPr txBox="1"/>
      </xdr:nvSpPr>
      <xdr:spPr>
        <a:xfrm>
          <a:off x="188849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596" name="直線コネクタ 595"/>
        <xdr:cNvCxnSpPr/>
      </xdr:nvCxnSpPr>
      <xdr:spPr>
        <a:xfrm>
          <a:off x="18786475" y="173555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597" name="【庁舎】&#10;一人当たり面積平均値テキスト"/>
        <xdr:cNvSpPr txBox="1"/>
      </xdr:nvSpPr>
      <xdr:spPr>
        <a:xfrm>
          <a:off x="188849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98" name="フローチャート: 判断 597"/>
        <xdr:cNvSpPr/>
      </xdr:nvSpPr>
      <xdr:spPr>
        <a:xfrm>
          <a:off x="187960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99" name="フローチャート: 判断 598"/>
        <xdr:cNvSpPr/>
      </xdr:nvSpPr>
      <xdr:spPr>
        <a:xfrm>
          <a:off x="18100675" y="185030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600" name="フローチャート: 判断 599"/>
        <xdr:cNvSpPr/>
      </xdr:nvSpPr>
      <xdr:spPr>
        <a:xfrm>
          <a:off x="17325975"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601" name="フローチャート: 判断 600"/>
        <xdr:cNvSpPr/>
      </xdr:nvSpPr>
      <xdr:spPr>
        <a:xfrm>
          <a:off x="1657985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602" name="フローチャート: 判断 601"/>
        <xdr:cNvSpPr/>
      </xdr:nvSpPr>
      <xdr:spPr>
        <a:xfrm>
          <a:off x="15833725" y="185097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3" name="テキスト ボックス 602"/>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4" name="テキスト ボックス 603"/>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5" name="テキスト ボックス 604"/>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6" name="テキスト ボックス 605"/>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7" name="テキスト ボックス 606"/>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134113</xdr:rowOff>
    </xdr:from>
    <xdr:to>
      <xdr:col>116</xdr:col>
      <xdr:colOff>114300</xdr:colOff>
      <xdr:row>108</xdr:row>
      <xdr:rowOff>64263</xdr:rowOff>
    </xdr:to>
    <xdr:sp macro="" textlink="">
      <xdr:nvSpPr>
        <xdr:cNvPr id="608" name="楕円 607"/>
        <xdr:cNvSpPr/>
      </xdr:nvSpPr>
      <xdr:spPr>
        <a:xfrm>
          <a:off x="18796000" y="184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93490</xdr:rowOff>
    </xdr:from>
    <xdr:ext cx="469744" cy="259045"/>
    <xdr:sp macro="" textlink="">
      <xdr:nvSpPr>
        <xdr:cNvPr id="609" name="【庁舎】&#10;一人当たり面積該当値テキスト"/>
        <xdr:cNvSpPr txBox="1"/>
      </xdr:nvSpPr>
      <xdr:spPr>
        <a:xfrm>
          <a:off x="18884900" y="18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104539</xdr:rowOff>
    </xdr:from>
    <xdr:ext cx="469744" cy="259045"/>
    <xdr:sp macro="" textlink="">
      <xdr:nvSpPr>
        <xdr:cNvPr id="610" name="n_1aveValue【庁舎】&#10;一人当たり面積"/>
        <xdr:cNvSpPr txBox="1"/>
      </xdr:nvSpPr>
      <xdr:spPr>
        <a:xfrm>
          <a:off x="1793247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611" name="n_2aveValue【庁舎】&#10;一人当たり面積"/>
        <xdr:cNvSpPr txBox="1"/>
      </xdr:nvSpPr>
      <xdr:spPr>
        <a:xfrm>
          <a:off x="1717047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612" name="n_3aveValue【庁舎】&#10;一人当たり面積"/>
        <xdr:cNvSpPr txBox="1"/>
      </xdr:nvSpPr>
      <xdr:spPr>
        <a:xfrm>
          <a:off x="16424352"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613" name="n_4aveValue【庁舎】&#10;一人当たり面積"/>
        <xdr:cNvSpPr txBox="1"/>
      </xdr:nvSpPr>
      <xdr:spPr>
        <a:xfrm>
          <a:off x="156782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4" name="正方形/長方形 613"/>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5" name="正方形/長方形 614"/>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6" name="テキスト ボックス 615"/>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本村の施設について、概ね類似団体平均値を下回っているが、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特に福祉施設と消防施設について平均値を上回っている。これは、本村は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村に集落が点在し住民が生活しており、各集落に老人福祉館、分団詰所等が点在していることによる。これらの施設は自然災害時には避難所となることから住民サービスに欠かすことができない施設ではあるものの、火山ガスや塩害等により老朽化が進んでおり、今後も施設状況を把握し、計画的な修繕、改修の優先順位付けを行う。</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2,425
2,393
55.26
4,271,168
4,116,573
154,595
1,584,601
3,363,069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年度の財政力指数は、単年度数値で</a:t>
          </a:r>
          <a:r>
            <a:rPr kumimoji="1" lang="en-US" altLang="ja-JP" sz="1100" b="0" i="0" baseline="0">
              <a:solidFill>
                <a:schemeClr val="dk1"/>
              </a:solidFill>
              <a:effectLst/>
              <a:latin typeface="+mn-lt"/>
              <a:ea typeface="+mn-ea"/>
              <a:cs typeface="+mn-cs"/>
            </a:rPr>
            <a:t>0.241</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0.007</a:t>
          </a:r>
          <a:r>
            <a:rPr kumimoji="1" lang="ja-JP" altLang="ja-JP" sz="1100" b="0" i="0" baseline="0">
              <a:solidFill>
                <a:schemeClr val="dk1"/>
              </a:solidFill>
              <a:effectLst/>
              <a:latin typeface="+mn-lt"/>
              <a:ea typeface="+mn-ea"/>
              <a:cs typeface="+mn-cs"/>
            </a:rPr>
            <a:t>ポイント減少した。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ヵ年平均では</a:t>
          </a:r>
          <a:r>
            <a:rPr kumimoji="1" lang="en-US" altLang="ja-JP" sz="1100" b="0" i="0" baseline="0">
              <a:solidFill>
                <a:schemeClr val="dk1"/>
              </a:solidFill>
              <a:effectLst/>
              <a:latin typeface="+mn-lt"/>
              <a:ea typeface="+mn-ea"/>
              <a:cs typeface="+mn-cs"/>
            </a:rPr>
            <a:t>0.240</a:t>
          </a:r>
          <a:r>
            <a:rPr kumimoji="1" lang="ja-JP" altLang="ja-JP" sz="1100" b="0" i="0" baseline="0">
              <a:solidFill>
                <a:schemeClr val="dk1"/>
              </a:solidFill>
              <a:effectLst/>
              <a:latin typeface="+mn-lt"/>
              <a:ea typeface="+mn-ea"/>
              <a:cs typeface="+mn-cs"/>
            </a:rPr>
            <a:t>となり前年度と同ポイントであった。単年度数値の増減の主な要因としては、基準財政収入額において市町村民税</a:t>
          </a:r>
          <a:r>
            <a:rPr kumimoji="1" lang="ja-JP" altLang="en-US" sz="1100" b="0" i="0" baseline="0">
              <a:solidFill>
                <a:schemeClr val="dk1"/>
              </a:solidFill>
              <a:effectLst/>
              <a:latin typeface="+mn-lt"/>
              <a:ea typeface="+mn-ea"/>
              <a:cs typeface="+mn-cs"/>
            </a:rPr>
            <a:t>所得</a:t>
          </a:r>
          <a:r>
            <a:rPr kumimoji="1" lang="ja-JP" altLang="ja-JP" sz="1100" b="0" i="0" baseline="0">
              <a:solidFill>
                <a:schemeClr val="dk1"/>
              </a:solidFill>
              <a:effectLst/>
              <a:latin typeface="+mn-lt"/>
              <a:ea typeface="+mn-ea"/>
              <a:cs typeface="+mn-cs"/>
            </a:rPr>
            <a:t>割等が減少したためである。</a:t>
          </a:r>
          <a:r>
            <a:rPr kumimoji="1" lang="ja-JP" altLang="en-US" sz="1100" b="0" i="0" baseline="0">
              <a:solidFill>
                <a:schemeClr val="dk1"/>
              </a:solidFill>
              <a:effectLst/>
              <a:latin typeface="+mn-lt"/>
              <a:ea typeface="+mn-ea"/>
              <a:cs typeface="+mn-cs"/>
            </a:rPr>
            <a:t>類似団体内平均値は同ポイントだが、</a:t>
          </a:r>
          <a:r>
            <a:rPr kumimoji="1" lang="ja-JP" altLang="ja-JP" sz="1100" b="0" i="0" baseline="0">
              <a:solidFill>
                <a:schemeClr val="dk1"/>
              </a:solidFill>
              <a:effectLst/>
              <a:latin typeface="+mn-lt"/>
              <a:ea typeface="+mn-ea"/>
              <a:cs typeface="+mn-cs"/>
            </a:rPr>
            <a:t>依然として全国平均を下回る状況であることから、地方税収の増に向けて</a:t>
          </a:r>
          <a:r>
            <a:rPr kumimoji="1" lang="ja-JP" altLang="en-US" sz="1100" b="0" i="0" baseline="0">
              <a:solidFill>
                <a:schemeClr val="dk1"/>
              </a:solidFill>
              <a:effectLst/>
              <a:latin typeface="+mn-lt"/>
              <a:ea typeface="+mn-ea"/>
              <a:cs typeface="+mn-cs"/>
            </a:rPr>
            <a:t>適切な課税、現年度の徴収を強化することで滞納に繋げない</a:t>
          </a:r>
          <a:r>
            <a:rPr kumimoji="1" lang="ja-JP" altLang="ja-JP" sz="1100" b="0" i="0" baseline="0">
              <a:solidFill>
                <a:schemeClr val="dk1"/>
              </a:solidFill>
              <a:effectLst/>
              <a:latin typeface="+mn-lt"/>
              <a:ea typeface="+mn-ea"/>
              <a:cs typeface="+mn-cs"/>
            </a:rPr>
            <a:t>取り組みをより一層強化する。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104902</xdr:rowOff>
    </xdr:from>
    <xdr:to>
      <xdr:col>23</xdr:col>
      <xdr:colOff>133350</xdr:colOff>
      <xdr:row>43</xdr:row>
      <xdr:rowOff>104902</xdr:rowOff>
    </xdr:to>
    <xdr:cxnSp macro="">
      <xdr:nvCxnSpPr>
        <xdr:cNvPr id="66" name="直線コネクタ 65"/>
        <xdr:cNvCxnSpPr/>
      </xdr:nvCxnSpPr>
      <xdr:spPr>
        <a:xfrm>
          <a:off x="4114800" y="74772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104902</xdr:rowOff>
    </xdr:from>
    <xdr:to>
      <xdr:col>19</xdr:col>
      <xdr:colOff>133350</xdr:colOff>
      <xdr:row>43</xdr:row>
      <xdr:rowOff>104902</xdr:rowOff>
    </xdr:to>
    <xdr:cxnSp macro="">
      <xdr:nvCxnSpPr>
        <xdr:cNvPr id="69" name="直線コネクタ 68"/>
        <xdr:cNvCxnSpPr/>
      </xdr:nvCxnSpPr>
      <xdr:spPr>
        <a:xfrm>
          <a:off x="3225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104902</xdr:rowOff>
    </xdr:from>
    <xdr:to>
      <xdr:col>15</xdr:col>
      <xdr:colOff>82550</xdr:colOff>
      <xdr:row>43</xdr:row>
      <xdr:rowOff>104902</xdr:rowOff>
    </xdr:to>
    <xdr:cxnSp macro="">
      <xdr:nvCxnSpPr>
        <xdr:cNvPr id="72" name="直線コネクタ 71"/>
        <xdr:cNvCxnSpPr/>
      </xdr:nvCxnSpPr>
      <xdr:spPr>
        <a:xfrm>
          <a:off x="2336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104902</xdr:rowOff>
    </xdr:to>
    <xdr:cxnSp macro="">
      <xdr:nvCxnSpPr>
        <xdr:cNvPr id="75" name="直線コネクタ 74"/>
        <xdr:cNvCxnSpPr/>
      </xdr:nvCxnSpPr>
      <xdr:spPr>
        <a:xfrm>
          <a:off x="1447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85" name="楕円 84"/>
        <xdr:cNvSpPr/>
      </xdr:nvSpPr>
      <xdr:spPr>
        <a:xfrm>
          <a:off x="4902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70629</xdr:rowOff>
    </xdr:from>
    <xdr:ext cx="762000" cy="259045"/>
    <xdr:sp macro="" textlink="">
      <xdr:nvSpPr>
        <xdr:cNvPr id="86" name="財政力該当値テキスト"/>
        <xdr:cNvSpPr txBox="1"/>
      </xdr:nvSpPr>
      <xdr:spPr>
        <a:xfrm>
          <a:off x="50419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54102</xdr:rowOff>
    </xdr:from>
    <xdr:to>
      <xdr:col>19</xdr:col>
      <xdr:colOff>184150</xdr:colOff>
      <xdr:row>43</xdr:row>
      <xdr:rowOff>155702</xdr:rowOff>
    </xdr:to>
    <xdr:sp macro="" textlink="">
      <xdr:nvSpPr>
        <xdr:cNvPr id="87" name="楕円 86"/>
        <xdr:cNvSpPr/>
      </xdr:nvSpPr>
      <xdr:spPr>
        <a:xfrm>
          <a:off x="4064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88" name="テキスト ボックス 87"/>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54102</xdr:rowOff>
    </xdr:from>
    <xdr:to>
      <xdr:col>15</xdr:col>
      <xdr:colOff>133350</xdr:colOff>
      <xdr:row>43</xdr:row>
      <xdr:rowOff>155702</xdr:rowOff>
    </xdr:to>
    <xdr:sp macro="" textlink="">
      <xdr:nvSpPr>
        <xdr:cNvPr id="89" name="楕円 88"/>
        <xdr:cNvSpPr/>
      </xdr:nvSpPr>
      <xdr:spPr>
        <a:xfrm>
          <a:off x="3175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165879</xdr:rowOff>
    </xdr:from>
    <xdr:ext cx="762000" cy="259045"/>
    <xdr:sp macro="" textlink="">
      <xdr:nvSpPr>
        <xdr:cNvPr id="90" name="テキスト ボックス 89"/>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54102</xdr:rowOff>
    </xdr:from>
    <xdr:to>
      <xdr:col>11</xdr:col>
      <xdr:colOff>82550</xdr:colOff>
      <xdr:row>43</xdr:row>
      <xdr:rowOff>155702</xdr:rowOff>
    </xdr:to>
    <xdr:sp macro="" textlink="">
      <xdr:nvSpPr>
        <xdr:cNvPr id="91" name="楕円 90"/>
        <xdr:cNvSpPr/>
      </xdr:nvSpPr>
      <xdr:spPr>
        <a:xfrm>
          <a:off x="2286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165879</xdr:rowOff>
    </xdr:from>
    <xdr:ext cx="762000" cy="259045"/>
    <xdr:sp macro="" textlink="">
      <xdr:nvSpPr>
        <xdr:cNvPr id="92" name="テキスト ボックス 91"/>
        <xdr:cNvSpPr txBox="1"/>
      </xdr:nvSpPr>
      <xdr:spPr>
        <a:xfrm>
          <a:off x="1955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94" name="テキスト ボックス 93"/>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年度の経常収支比率は、単年度数値で</a:t>
          </a:r>
          <a:r>
            <a:rPr kumimoji="1" lang="en-US" altLang="ja-JP" sz="1100" b="0" i="0" baseline="0">
              <a:solidFill>
                <a:schemeClr val="dk1"/>
              </a:solidFill>
              <a:effectLst/>
              <a:latin typeface="+mn-lt"/>
              <a:ea typeface="+mn-ea"/>
              <a:cs typeface="+mn-cs"/>
            </a:rPr>
            <a:t>91.1</a:t>
          </a:r>
          <a:r>
            <a:rPr kumimoji="1" lang="ja-JP" altLang="ja-JP" sz="1100" b="0" i="0" baseline="0">
              <a:solidFill>
                <a:schemeClr val="dk1"/>
              </a:solidFill>
              <a:effectLst/>
              <a:latin typeface="+mn-lt"/>
              <a:ea typeface="+mn-ea"/>
              <a:cs typeface="+mn-cs"/>
            </a:rPr>
            <a:t>％となり、前年度比</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した。主な要因としては、歳出で</a:t>
          </a:r>
          <a:r>
            <a:rPr kumimoji="1" lang="ja-JP" altLang="en-US" sz="1100" b="0" i="0" baseline="0">
              <a:solidFill>
                <a:schemeClr val="dk1"/>
              </a:solidFill>
              <a:effectLst/>
              <a:latin typeface="+mn-lt"/>
              <a:ea typeface="+mn-ea"/>
              <a:cs typeface="+mn-cs"/>
            </a:rPr>
            <a:t>過年度の大型投資的事業に係る公債費及び繰出金</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今後も村税を初めとした経常収入の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起債額を抑えることで将来負担の</a:t>
          </a:r>
          <a:r>
            <a:rPr kumimoji="1" lang="ja-JP" altLang="ja-JP" sz="1100" b="0" i="0" baseline="0">
              <a:solidFill>
                <a:schemeClr val="dk1"/>
              </a:solidFill>
              <a:effectLst/>
              <a:latin typeface="+mn-lt"/>
              <a:ea typeface="+mn-ea"/>
              <a:cs typeface="+mn-cs"/>
            </a:rPr>
            <a:t>削減に向けた各種取り組みを推進する。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45403</xdr:rowOff>
    </xdr:to>
    <xdr:cxnSp macro="">
      <xdr:nvCxnSpPr>
        <xdr:cNvPr id="129" name="直線コネクタ 128"/>
        <xdr:cNvCxnSpPr/>
      </xdr:nvCxnSpPr>
      <xdr:spPr>
        <a:xfrm>
          <a:off x="4114800" y="10915650"/>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21272</xdr:rowOff>
    </xdr:to>
    <xdr:cxnSp macro="">
      <xdr:nvCxnSpPr>
        <xdr:cNvPr id="132" name="直線コネクタ 131"/>
        <xdr:cNvCxnSpPr/>
      </xdr:nvCxnSpPr>
      <xdr:spPr>
        <a:xfrm flipV="1">
          <a:off x="3225800" y="1091565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64</xdr:row>
      <xdr:rowOff>21272</xdr:rowOff>
    </xdr:to>
    <xdr:cxnSp macro="">
      <xdr:nvCxnSpPr>
        <xdr:cNvPr id="135" name="直線コネクタ 134"/>
        <xdr:cNvCxnSpPr/>
      </xdr:nvCxnSpPr>
      <xdr:spPr>
        <a:xfrm>
          <a:off x="2336800" y="1080706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63</xdr:row>
      <xdr:rowOff>31856</xdr:rowOff>
    </xdr:to>
    <xdr:cxnSp macro="">
      <xdr:nvCxnSpPr>
        <xdr:cNvPr id="138" name="直線コネクタ 137"/>
        <xdr:cNvCxnSpPr/>
      </xdr:nvCxnSpPr>
      <xdr:spPr>
        <a:xfrm flipV="1">
          <a:off x="1447800" y="1080706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8" name="楕円 147"/>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9" name="財政構造の弾力性該当値テキスト"/>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0" name="楕円 149"/>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1" name="テキスト ボックス 150"/>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2" name="楕円 151"/>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3" name="テキスト ボックス 152"/>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4" name="楕円 153"/>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66692</xdr:rowOff>
    </xdr:from>
    <xdr:ext cx="762000" cy="259045"/>
    <xdr:sp macro="" textlink="">
      <xdr:nvSpPr>
        <xdr:cNvPr id="155" name="テキスト ボックス 154"/>
        <xdr:cNvSpPr txBox="1"/>
      </xdr:nvSpPr>
      <xdr:spPr>
        <a:xfrm>
          <a:off x="1955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56" name="楕円 155"/>
        <xdr:cNvSpPr/>
      </xdr:nvSpPr>
      <xdr:spPr>
        <a:xfrm>
          <a:off x="1397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67433</xdr:rowOff>
    </xdr:from>
    <xdr:ext cx="762000" cy="259045"/>
    <xdr:sp macro="" textlink="">
      <xdr:nvSpPr>
        <xdr:cNvPr id="157" name="テキスト ボックス 156"/>
        <xdr:cNvSpPr txBox="1"/>
      </xdr:nvSpPr>
      <xdr:spPr>
        <a:xfrm>
          <a:off x="1066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人当たり人件費・物件費等決算額は、前年度と比べ</a:t>
          </a:r>
          <a:r>
            <a:rPr kumimoji="1" lang="en-US" altLang="ja-JP" sz="1100" b="0" i="0" baseline="0">
              <a:solidFill>
                <a:schemeClr val="dk1"/>
              </a:solidFill>
              <a:effectLst/>
              <a:latin typeface="+mn-lt"/>
              <a:ea typeface="+mn-ea"/>
              <a:cs typeface="+mn-cs"/>
            </a:rPr>
            <a:t>7,225</a:t>
          </a:r>
          <a:r>
            <a:rPr kumimoji="1" lang="ja-JP" altLang="ja-JP" sz="1100" b="0" i="0" baseline="0">
              <a:solidFill>
                <a:schemeClr val="dk1"/>
              </a:solidFill>
              <a:effectLst/>
              <a:latin typeface="+mn-lt"/>
              <a:ea typeface="+mn-ea"/>
              <a:cs typeface="+mn-cs"/>
            </a:rPr>
            <a:t>円の増加となった。類似団体内平均値と比べ高い水準にあるのは、人口減少に加え離島環境に起因する塩害や風害に係る経費、火山ガスに係る</a:t>
          </a:r>
          <a:r>
            <a:rPr kumimoji="1" lang="ja-JP" altLang="en-US" sz="1100" b="0" i="0" baseline="0">
              <a:solidFill>
                <a:schemeClr val="dk1"/>
              </a:solidFill>
              <a:effectLst/>
              <a:latin typeface="+mn-lt"/>
              <a:ea typeface="+mn-ea"/>
              <a:cs typeface="+mn-cs"/>
            </a:rPr>
            <a:t>施設や測定器</a:t>
          </a:r>
          <a:r>
            <a:rPr kumimoji="1" lang="ja-JP" altLang="ja-JP" sz="1100" b="0" i="0" baseline="0">
              <a:solidFill>
                <a:schemeClr val="dk1"/>
              </a:solidFill>
              <a:effectLst/>
              <a:latin typeface="+mn-lt"/>
              <a:ea typeface="+mn-ea"/>
              <a:cs typeface="+mn-cs"/>
            </a:rPr>
            <a:t>等の保守管理等経費</a:t>
          </a:r>
          <a:r>
            <a:rPr kumimoji="1" lang="ja-JP" altLang="en-US" sz="1100" b="0" i="0" baseline="0">
              <a:solidFill>
                <a:schemeClr val="dk1"/>
              </a:solidFill>
              <a:effectLst/>
              <a:latin typeface="+mn-lt"/>
              <a:ea typeface="+mn-ea"/>
              <a:cs typeface="+mn-cs"/>
            </a:rPr>
            <a:t>、村営住宅等の維持管理</a:t>
          </a:r>
          <a:r>
            <a:rPr kumimoji="1" lang="ja-JP" altLang="ja-JP" sz="1100" b="0" i="0" baseline="0">
              <a:solidFill>
                <a:schemeClr val="dk1"/>
              </a:solidFill>
              <a:effectLst/>
              <a:latin typeface="+mn-lt"/>
              <a:ea typeface="+mn-ea"/>
              <a:cs typeface="+mn-cs"/>
            </a:rPr>
            <a:t>が発生しているためである。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優先順位を付け、</a:t>
          </a:r>
          <a:r>
            <a:rPr kumimoji="1" lang="ja-JP" altLang="ja-JP" sz="1100">
              <a:solidFill>
                <a:schemeClr val="dk1"/>
              </a:solidFill>
              <a:effectLst/>
              <a:latin typeface="+mn-lt"/>
              <a:ea typeface="+mn-ea"/>
              <a:cs typeface="+mn-cs"/>
            </a:rPr>
            <a:t>維持管理等の抑制をはじめ、施設等の更新時期なども考えながら、削減に努める。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154663</xdr:rowOff>
    </xdr:from>
    <xdr:to>
      <xdr:col>23</xdr:col>
      <xdr:colOff>133350</xdr:colOff>
      <xdr:row>82</xdr:row>
      <xdr:rowOff>158150</xdr:rowOff>
    </xdr:to>
    <xdr:cxnSp macro="">
      <xdr:nvCxnSpPr>
        <xdr:cNvPr id="189" name="直線コネクタ 188"/>
        <xdr:cNvCxnSpPr/>
      </xdr:nvCxnSpPr>
      <xdr:spPr>
        <a:xfrm>
          <a:off x="4114800" y="14213563"/>
          <a:ext cx="8382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152439</xdr:rowOff>
    </xdr:from>
    <xdr:to>
      <xdr:col>19</xdr:col>
      <xdr:colOff>133350</xdr:colOff>
      <xdr:row>82</xdr:row>
      <xdr:rowOff>154663</xdr:rowOff>
    </xdr:to>
    <xdr:cxnSp macro="">
      <xdr:nvCxnSpPr>
        <xdr:cNvPr id="192" name="直線コネクタ 191"/>
        <xdr:cNvCxnSpPr/>
      </xdr:nvCxnSpPr>
      <xdr:spPr>
        <a:xfrm>
          <a:off x="3225800" y="14211339"/>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132071</xdr:rowOff>
    </xdr:from>
    <xdr:to>
      <xdr:col>15</xdr:col>
      <xdr:colOff>82550</xdr:colOff>
      <xdr:row>82</xdr:row>
      <xdr:rowOff>152439</xdr:rowOff>
    </xdr:to>
    <xdr:cxnSp macro="">
      <xdr:nvCxnSpPr>
        <xdr:cNvPr id="195" name="直線コネクタ 194"/>
        <xdr:cNvCxnSpPr/>
      </xdr:nvCxnSpPr>
      <xdr:spPr>
        <a:xfrm>
          <a:off x="2336800" y="14190971"/>
          <a:ext cx="889000" cy="2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128155</xdr:rowOff>
    </xdr:from>
    <xdr:to>
      <xdr:col>11</xdr:col>
      <xdr:colOff>31750</xdr:colOff>
      <xdr:row>82</xdr:row>
      <xdr:rowOff>132071</xdr:rowOff>
    </xdr:to>
    <xdr:cxnSp macro="">
      <xdr:nvCxnSpPr>
        <xdr:cNvPr id="198" name="直線コネクタ 197"/>
        <xdr:cNvCxnSpPr/>
      </xdr:nvCxnSpPr>
      <xdr:spPr>
        <a:xfrm>
          <a:off x="1447800" y="14187055"/>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107350</xdr:rowOff>
    </xdr:from>
    <xdr:to>
      <xdr:col>23</xdr:col>
      <xdr:colOff>184150</xdr:colOff>
      <xdr:row>83</xdr:row>
      <xdr:rowOff>37500</xdr:rowOff>
    </xdr:to>
    <xdr:sp macro="" textlink="">
      <xdr:nvSpPr>
        <xdr:cNvPr id="208" name="楕円 207"/>
        <xdr:cNvSpPr/>
      </xdr:nvSpPr>
      <xdr:spPr>
        <a:xfrm>
          <a:off x="4902200" y="141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79427</xdr:rowOff>
    </xdr:from>
    <xdr:ext cx="762000" cy="259045"/>
    <xdr:sp macro="" textlink="">
      <xdr:nvSpPr>
        <xdr:cNvPr id="209" name="人件費・物件費等の状況該当値テキスト"/>
        <xdr:cNvSpPr txBox="1"/>
      </xdr:nvSpPr>
      <xdr:spPr>
        <a:xfrm>
          <a:off x="5041900" y="141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103863</xdr:rowOff>
    </xdr:from>
    <xdr:to>
      <xdr:col>19</xdr:col>
      <xdr:colOff>184150</xdr:colOff>
      <xdr:row>83</xdr:row>
      <xdr:rowOff>34013</xdr:rowOff>
    </xdr:to>
    <xdr:sp macro="" textlink="">
      <xdr:nvSpPr>
        <xdr:cNvPr id="210" name="楕円 209"/>
        <xdr:cNvSpPr/>
      </xdr:nvSpPr>
      <xdr:spPr>
        <a:xfrm>
          <a:off x="4064000" y="141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18790</xdr:rowOff>
    </xdr:from>
    <xdr:ext cx="736600" cy="259045"/>
    <xdr:sp macro="" textlink="">
      <xdr:nvSpPr>
        <xdr:cNvPr id="211" name="テキスト ボックス 210"/>
        <xdr:cNvSpPr txBox="1"/>
      </xdr:nvSpPr>
      <xdr:spPr>
        <a:xfrm>
          <a:off x="3733800" y="1424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101639</xdr:rowOff>
    </xdr:from>
    <xdr:to>
      <xdr:col>15</xdr:col>
      <xdr:colOff>133350</xdr:colOff>
      <xdr:row>83</xdr:row>
      <xdr:rowOff>31789</xdr:rowOff>
    </xdr:to>
    <xdr:sp macro="" textlink="">
      <xdr:nvSpPr>
        <xdr:cNvPr id="212" name="楕円 211"/>
        <xdr:cNvSpPr/>
      </xdr:nvSpPr>
      <xdr:spPr>
        <a:xfrm>
          <a:off x="3175000" y="141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16566</xdr:rowOff>
    </xdr:from>
    <xdr:ext cx="762000" cy="259045"/>
    <xdr:sp macro="" textlink="">
      <xdr:nvSpPr>
        <xdr:cNvPr id="213" name="テキスト ボックス 212"/>
        <xdr:cNvSpPr txBox="1"/>
      </xdr:nvSpPr>
      <xdr:spPr>
        <a:xfrm>
          <a:off x="2844800" y="1424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81271</xdr:rowOff>
    </xdr:from>
    <xdr:to>
      <xdr:col>11</xdr:col>
      <xdr:colOff>82550</xdr:colOff>
      <xdr:row>83</xdr:row>
      <xdr:rowOff>11421</xdr:rowOff>
    </xdr:to>
    <xdr:sp macro="" textlink="">
      <xdr:nvSpPr>
        <xdr:cNvPr id="214" name="楕円 213"/>
        <xdr:cNvSpPr/>
      </xdr:nvSpPr>
      <xdr:spPr>
        <a:xfrm>
          <a:off x="2286000" y="141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167648</xdr:rowOff>
    </xdr:from>
    <xdr:ext cx="762000" cy="259045"/>
    <xdr:sp macro="" textlink="">
      <xdr:nvSpPr>
        <xdr:cNvPr id="215" name="テキスト ボックス 214"/>
        <xdr:cNvSpPr txBox="1"/>
      </xdr:nvSpPr>
      <xdr:spPr>
        <a:xfrm>
          <a:off x="1955800" y="1422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77355</xdr:rowOff>
    </xdr:from>
    <xdr:to>
      <xdr:col>7</xdr:col>
      <xdr:colOff>31750</xdr:colOff>
      <xdr:row>83</xdr:row>
      <xdr:rowOff>7505</xdr:rowOff>
    </xdr:to>
    <xdr:sp macro="" textlink="">
      <xdr:nvSpPr>
        <xdr:cNvPr id="216" name="楕円 215"/>
        <xdr:cNvSpPr/>
      </xdr:nvSpPr>
      <xdr:spPr>
        <a:xfrm>
          <a:off x="1397000" y="141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163732</xdr:rowOff>
    </xdr:from>
    <xdr:ext cx="762000" cy="259045"/>
    <xdr:sp macro="" textlink="">
      <xdr:nvSpPr>
        <xdr:cNvPr id="217" name="テキスト ボックス 216"/>
        <xdr:cNvSpPr txBox="1"/>
      </xdr:nvSpPr>
      <xdr:spPr>
        <a:xfrm>
          <a:off x="1066800" y="142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年度のラスパイレス指数は、類似団体内平均、全国町村平均と比較して依然として低い水準にある。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主な要因としては、給与表を国準拠としており、人事院勧告についても完全実施しているため水準が低くなっている。今後も引き続き勧告の完全実施による給与の適正化に努める。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67818</xdr:rowOff>
    </xdr:from>
    <xdr:to>
      <xdr:col>81</xdr:col>
      <xdr:colOff>44450</xdr:colOff>
      <xdr:row>86</xdr:row>
      <xdr:rowOff>116078</xdr:rowOff>
    </xdr:to>
    <xdr:cxnSp macro="">
      <xdr:nvCxnSpPr>
        <xdr:cNvPr id="249" name="直線コネクタ 248"/>
        <xdr:cNvCxnSpPr/>
      </xdr:nvCxnSpPr>
      <xdr:spPr>
        <a:xfrm>
          <a:off x="16179800" y="1481251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67818</xdr:rowOff>
    </xdr:from>
    <xdr:to>
      <xdr:col>77</xdr:col>
      <xdr:colOff>44450</xdr:colOff>
      <xdr:row>86</xdr:row>
      <xdr:rowOff>77470</xdr:rowOff>
    </xdr:to>
    <xdr:cxnSp macro="">
      <xdr:nvCxnSpPr>
        <xdr:cNvPr id="252" name="直線コネクタ 251"/>
        <xdr:cNvCxnSpPr/>
      </xdr:nvCxnSpPr>
      <xdr:spPr>
        <a:xfrm flipV="1">
          <a:off x="15290800" y="148125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77470</xdr:rowOff>
    </xdr:to>
    <xdr:cxnSp macro="">
      <xdr:nvCxnSpPr>
        <xdr:cNvPr id="255" name="直線コネクタ 254"/>
        <xdr:cNvCxnSpPr/>
      </xdr:nvCxnSpPr>
      <xdr:spPr>
        <a:xfrm>
          <a:off x="14401800" y="147980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24385</xdr:rowOff>
    </xdr:from>
    <xdr:to>
      <xdr:col>68</xdr:col>
      <xdr:colOff>152400</xdr:colOff>
      <xdr:row>86</xdr:row>
      <xdr:rowOff>53339</xdr:rowOff>
    </xdr:to>
    <xdr:cxnSp macro="">
      <xdr:nvCxnSpPr>
        <xdr:cNvPr id="258" name="直線コネクタ 257"/>
        <xdr:cNvCxnSpPr/>
      </xdr:nvCxnSpPr>
      <xdr:spPr>
        <a:xfrm>
          <a:off x="13512800" y="14769085"/>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65278</xdr:rowOff>
    </xdr:from>
    <xdr:to>
      <xdr:col>81</xdr:col>
      <xdr:colOff>95250</xdr:colOff>
      <xdr:row>86</xdr:row>
      <xdr:rowOff>166878</xdr:rowOff>
    </xdr:to>
    <xdr:sp macro="" textlink="">
      <xdr:nvSpPr>
        <xdr:cNvPr id="268" name="楕円 267"/>
        <xdr:cNvSpPr/>
      </xdr:nvSpPr>
      <xdr:spPr>
        <a:xfrm>
          <a:off x="169672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81805</xdr:rowOff>
    </xdr:from>
    <xdr:ext cx="762000" cy="259045"/>
    <xdr:sp macro="" textlink="">
      <xdr:nvSpPr>
        <xdr:cNvPr id="269" name="給与水準   （国との比較）該当値テキスト"/>
        <xdr:cNvSpPr txBox="1"/>
      </xdr:nvSpPr>
      <xdr:spPr>
        <a:xfrm>
          <a:off x="17106900" y="1465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17018</xdr:rowOff>
    </xdr:from>
    <xdr:to>
      <xdr:col>77</xdr:col>
      <xdr:colOff>95250</xdr:colOff>
      <xdr:row>86</xdr:row>
      <xdr:rowOff>118618</xdr:rowOff>
    </xdr:to>
    <xdr:sp macro="" textlink="">
      <xdr:nvSpPr>
        <xdr:cNvPr id="270" name="楕円 269"/>
        <xdr:cNvSpPr/>
      </xdr:nvSpPr>
      <xdr:spPr>
        <a:xfrm>
          <a:off x="161290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128795</xdr:rowOff>
    </xdr:from>
    <xdr:ext cx="736600" cy="259045"/>
    <xdr:sp macro="" textlink="">
      <xdr:nvSpPr>
        <xdr:cNvPr id="271" name="テキスト ボックス 270"/>
        <xdr:cNvSpPr txBox="1"/>
      </xdr:nvSpPr>
      <xdr:spPr>
        <a:xfrm>
          <a:off x="15798800" y="1453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2" name="楕円 271"/>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3" name="テキスト ボックス 272"/>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74" name="楕円 273"/>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5" name="テキスト ボックス 274"/>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145035</xdr:rowOff>
    </xdr:from>
    <xdr:to>
      <xdr:col>64</xdr:col>
      <xdr:colOff>152400</xdr:colOff>
      <xdr:row>86</xdr:row>
      <xdr:rowOff>75185</xdr:rowOff>
    </xdr:to>
    <xdr:sp macro="" textlink="">
      <xdr:nvSpPr>
        <xdr:cNvPr id="276" name="楕円 275"/>
        <xdr:cNvSpPr/>
      </xdr:nvSpPr>
      <xdr:spPr>
        <a:xfrm>
          <a:off x="13462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85362</xdr:rowOff>
    </xdr:from>
    <xdr:ext cx="762000" cy="259045"/>
    <xdr:sp macro="" textlink="">
      <xdr:nvSpPr>
        <xdr:cNvPr id="277" name="テキスト ボックス 276"/>
        <xdr:cNvSpPr txBox="1"/>
      </xdr:nvSpPr>
      <xdr:spPr>
        <a:xfrm>
          <a:off x="13131800" y="144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年度の人口千人当たり職員数は</a:t>
          </a:r>
          <a:r>
            <a:rPr kumimoji="1" lang="en-US" altLang="ja-JP" sz="1100" b="0" i="0" baseline="0">
              <a:solidFill>
                <a:schemeClr val="dk1"/>
              </a:solidFill>
              <a:effectLst/>
              <a:latin typeface="+mn-lt"/>
              <a:ea typeface="+mn-ea"/>
              <a:cs typeface="+mn-cs"/>
            </a:rPr>
            <a:t>37.11</a:t>
          </a:r>
          <a:r>
            <a:rPr kumimoji="1" lang="ja-JP" altLang="ja-JP" sz="1100" b="0" i="0" baseline="0">
              <a:solidFill>
                <a:schemeClr val="dk1"/>
              </a:solidFill>
              <a:effectLst/>
              <a:latin typeface="+mn-lt"/>
              <a:ea typeface="+mn-ea"/>
              <a:cs typeface="+mn-cs"/>
            </a:rPr>
            <a:t>人となり類似団体内平均値を上回っている。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主な要因としては、人口の減少に加え、</a:t>
          </a:r>
          <a:r>
            <a:rPr kumimoji="1" lang="ja-JP" altLang="en-US" sz="1100" b="0" i="0" baseline="0">
              <a:solidFill>
                <a:schemeClr val="dk1"/>
              </a:solidFill>
              <a:effectLst/>
              <a:latin typeface="+mn-lt"/>
              <a:ea typeface="+mn-ea"/>
              <a:cs typeface="+mn-cs"/>
            </a:rPr>
            <a:t>島内各</a:t>
          </a:r>
          <a:r>
            <a:rPr kumimoji="1" lang="ja-JP" altLang="ja-JP" sz="1100" b="0" i="0" baseline="0">
              <a:solidFill>
                <a:schemeClr val="dk1"/>
              </a:solidFill>
              <a:effectLst/>
              <a:latin typeface="+mn-lt"/>
              <a:ea typeface="+mn-ea"/>
              <a:cs typeface="+mn-cs"/>
            </a:rPr>
            <a:t>出張所や保育所、消防救急業務、</a:t>
          </a:r>
          <a:r>
            <a:rPr kumimoji="1" lang="ja-JP" altLang="en-US" sz="1100" b="0" i="0" baseline="0">
              <a:solidFill>
                <a:schemeClr val="dk1"/>
              </a:solidFill>
              <a:effectLst/>
              <a:latin typeface="+mn-lt"/>
              <a:ea typeface="+mn-ea"/>
              <a:cs typeface="+mn-cs"/>
            </a:rPr>
            <a:t>バス業務、</a:t>
          </a:r>
          <a:r>
            <a:rPr kumimoji="1" lang="ja-JP" altLang="ja-JP" sz="1100" b="0" i="0" baseline="0">
              <a:solidFill>
                <a:schemeClr val="dk1"/>
              </a:solidFill>
              <a:effectLst/>
              <a:latin typeface="+mn-lt"/>
              <a:ea typeface="+mn-ea"/>
              <a:cs typeface="+mn-cs"/>
            </a:rPr>
            <a:t>空港業務などの人員が必要となり、職員数は必然的に多くなっている。また、専門職員の補充による増などにより、人件費の抑制、職員数の削減は困難な状況である。今後も同規模で推移する見込みである。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49185</xdr:rowOff>
    </xdr:from>
    <xdr:to>
      <xdr:col>81</xdr:col>
      <xdr:colOff>44450</xdr:colOff>
      <xdr:row>60</xdr:row>
      <xdr:rowOff>72626</xdr:rowOff>
    </xdr:to>
    <xdr:cxnSp macro="">
      <xdr:nvCxnSpPr>
        <xdr:cNvPr id="313" name="直線コネクタ 312"/>
        <xdr:cNvCxnSpPr/>
      </xdr:nvCxnSpPr>
      <xdr:spPr>
        <a:xfrm>
          <a:off x="16179800" y="10336185"/>
          <a:ext cx="8382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40108</xdr:rowOff>
    </xdr:from>
    <xdr:to>
      <xdr:col>77</xdr:col>
      <xdr:colOff>44450</xdr:colOff>
      <xdr:row>60</xdr:row>
      <xdr:rowOff>49185</xdr:rowOff>
    </xdr:to>
    <xdr:cxnSp macro="">
      <xdr:nvCxnSpPr>
        <xdr:cNvPr id="316" name="直線コネクタ 315"/>
        <xdr:cNvCxnSpPr/>
      </xdr:nvCxnSpPr>
      <xdr:spPr>
        <a:xfrm>
          <a:off x="15290800" y="10327108"/>
          <a:ext cx="889000" cy="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37695</xdr:rowOff>
    </xdr:from>
    <xdr:to>
      <xdr:col>72</xdr:col>
      <xdr:colOff>203200</xdr:colOff>
      <xdr:row>60</xdr:row>
      <xdr:rowOff>40108</xdr:rowOff>
    </xdr:to>
    <xdr:cxnSp macro="">
      <xdr:nvCxnSpPr>
        <xdr:cNvPr id="319" name="直線コネクタ 318"/>
        <xdr:cNvCxnSpPr/>
      </xdr:nvCxnSpPr>
      <xdr:spPr>
        <a:xfrm>
          <a:off x="14401800" y="1032469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32294</xdr:rowOff>
    </xdr:from>
    <xdr:to>
      <xdr:col>68</xdr:col>
      <xdr:colOff>152400</xdr:colOff>
      <xdr:row>60</xdr:row>
      <xdr:rowOff>37695</xdr:rowOff>
    </xdr:to>
    <xdr:cxnSp macro="">
      <xdr:nvCxnSpPr>
        <xdr:cNvPr id="322" name="直線コネクタ 321"/>
        <xdr:cNvCxnSpPr/>
      </xdr:nvCxnSpPr>
      <xdr:spPr>
        <a:xfrm>
          <a:off x="13512800" y="10319294"/>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21826</xdr:rowOff>
    </xdr:from>
    <xdr:to>
      <xdr:col>81</xdr:col>
      <xdr:colOff>95250</xdr:colOff>
      <xdr:row>60</xdr:row>
      <xdr:rowOff>123426</xdr:rowOff>
    </xdr:to>
    <xdr:sp macro="" textlink="">
      <xdr:nvSpPr>
        <xdr:cNvPr id="332" name="楕円 331"/>
        <xdr:cNvSpPr/>
      </xdr:nvSpPr>
      <xdr:spPr>
        <a:xfrm>
          <a:off x="16967200" y="103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165353</xdr:rowOff>
    </xdr:from>
    <xdr:ext cx="762000" cy="259045"/>
    <xdr:sp macro="" textlink="">
      <xdr:nvSpPr>
        <xdr:cNvPr id="333" name="定員管理の状況該当値テキスト"/>
        <xdr:cNvSpPr txBox="1"/>
      </xdr:nvSpPr>
      <xdr:spPr>
        <a:xfrm>
          <a:off x="17106900" y="1028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169835</xdr:rowOff>
    </xdr:from>
    <xdr:to>
      <xdr:col>77</xdr:col>
      <xdr:colOff>95250</xdr:colOff>
      <xdr:row>60</xdr:row>
      <xdr:rowOff>99985</xdr:rowOff>
    </xdr:to>
    <xdr:sp macro="" textlink="">
      <xdr:nvSpPr>
        <xdr:cNvPr id="334" name="楕円 333"/>
        <xdr:cNvSpPr/>
      </xdr:nvSpPr>
      <xdr:spPr>
        <a:xfrm>
          <a:off x="16129000" y="102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84762</xdr:rowOff>
    </xdr:from>
    <xdr:ext cx="736600" cy="259045"/>
    <xdr:sp macro="" textlink="">
      <xdr:nvSpPr>
        <xdr:cNvPr id="335" name="テキスト ボックス 334"/>
        <xdr:cNvSpPr txBox="1"/>
      </xdr:nvSpPr>
      <xdr:spPr>
        <a:xfrm>
          <a:off x="15798800" y="1037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160758</xdr:rowOff>
    </xdr:from>
    <xdr:to>
      <xdr:col>73</xdr:col>
      <xdr:colOff>44450</xdr:colOff>
      <xdr:row>60</xdr:row>
      <xdr:rowOff>90908</xdr:rowOff>
    </xdr:to>
    <xdr:sp macro="" textlink="">
      <xdr:nvSpPr>
        <xdr:cNvPr id="336" name="楕円 335"/>
        <xdr:cNvSpPr/>
      </xdr:nvSpPr>
      <xdr:spPr>
        <a:xfrm>
          <a:off x="15240000" y="102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75685</xdr:rowOff>
    </xdr:from>
    <xdr:ext cx="762000" cy="259045"/>
    <xdr:sp macro="" textlink="">
      <xdr:nvSpPr>
        <xdr:cNvPr id="337" name="テキスト ボックス 336"/>
        <xdr:cNvSpPr txBox="1"/>
      </xdr:nvSpPr>
      <xdr:spPr>
        <a:xfrm>
          <a:off x="14909800" y="1036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158345</xdr:rowOff>
    </xdr:from>
    <xdr:to>
      <xdr:col>68</xdr:col>
      <xdr:colOff>203200</xdr:colOff>
      <xdr:row>60</xdr:row>
      <xdr:rowOff>88495</xdr:rowOff>
    </xdr:to>
    <xdr:sp macro="" textlink="">
      <xdr:nvSpPr>
        <xdr:cNvPr id="338" name="楕円 337"/>
        <xdr:cNvSpPr/>
      </xdr:nvSpPr>
      <xdr:spPr>
        <a:xfrm>
          <a:off x="14351000" y="102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73272</xdr:rowOff>
    </xdr:from>
    <xdr:ext cx="762000" cy="259045"/>
    <xdr:sp macro="" textlink="">
      <xdr:nvSpPr>
        <xdr:cNvPr id="339" name="テキスト ボックス 338"/>
        <xdr:cNvSpPr txBox="1"/>
      </xdr:nvSpPr>
      <xdr:spPr>
        <a:xfrm>
          <a:off x="14020800" y="1036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152944</xdr:rowOff>
    </xdr:from>
    <xdr:to>
      <xdr:col>64</xdr:col>
      <xdr:colOff>152400</xdr:colOff>
      <xdr:row>60</xdr:row>
      <xdr:rowOff>83094</xdr:rowOff>
    </xdr:to>
    <xdr:sp macro="" textlink="">
      <xdr:nvSpPr>
        <xdr:cNvPr id="340" name="楕円 339"/>
        <xdr:cNvSpPr/>
      </xdr:nvSpPr>
      <xdr:spPr>
        <a:xfrm>
          <a:off x="13462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67871</xdr:rowOff>
    </xdr:from>
    <xdr:ext cx="762000" cy="259045"/>
    <xdr:sp macro="" textlink="">
      <xdr:nvSpPr>
        <xdr:cNvPr id="341" name="テキスト ボックス 340"/>
        <xdr:cNvSpPr txBox="1"/>
      </xdr:nvSpPr>
      <xdr:spPr>
        <a:xfrm>
          <a:off x="13131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年度における実質公債費比率は単年度数値が</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ポイント増加した。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か年平均においては前年度と</a:t>
          </a:r>
          <a:r>
            <a:rPr kumimoji="1" lang="ja-JP" altLang="en-US" sz="1100" b="0" i="0" baseline="0">
              <a:solidFill>
                <a:schemeClr val="dk1"/>
              </a:solidFill>
              <a:effectLst/>
              <a:latin typeface="+mn-lt"/>
              <a:ea typeface="+mn-ea"/>
              <a:cs typeface="+mn-cs"/>
            </a:rPr>
            <a:t>比べ</a:t>
          </a:r>
          <a:r>
            <a:rPr kumimoji="1" lang="en-US" altLang="ja-JP" sz="1100" b="0" i="0" baseline="0">
              <a:solidFill>
                <a:schemeClr val="dk1"/>
              </a:solidFill>
              <a:effectLst/>
              <a:latin typeface="+mn-lt"/>
              <a:ea typeface="+mn-ea"/>
              <a:cs typeface="+mn-cs"/>
            </a:rPr>
            <a:t>0.8</a:t>
          </a:r>
          <a:r>
            <a:rPr kumimoji="1" lang="ja-JP" altLang="en-US" sz="1100" b="0" i="0" baseline="0">
              <a:solidFill>
                <a:schemeClr val="dk1"/>
              </a:solidFill>
              <a:effectLst/>
              <a:latin typeface="+mn-lt"/>
              <a:ea typeface="+mn-ea"/>
              <a:cs typeface="+mn-cs"/>
            </a:rPr>
            <a:t>ポイント増加し</a:t>
          </a:r>
          <a:r>
            <a:rPr kumimoji="1" lang="ja-JP" altLang="ja-JP" sz="1100" b="0" i="0" baseline="0">
              <a:solidFill>
                <a:schemeClr val="dk1"/>
              </a:solidFill>
              <a:effectLst/>
              <a:latin typeface="+mn-lt"/>
              <a:ea typeface="+mn-ea"/>
              <a:cs typeface="+mn-cs"/>
            </a:rPr>
            <a:t>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単年度数値の主な増減要因としては、多目的施設整備事業債等の元金償還</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開始</a:t>
          </a:r>
          <a:r>
            <a:rPr kumimoji="1" lang="ja-JP" altLang="en-US" sz="1100" b="0" i="0" baseline="0">
              <a:solidFill>
                <a:schemeClr val="dk1"/>
              </a:solidFill>
              <a:effectLst/>
              <a:latin typeface="+mn-lt"/>
              <a:ea typeface="+mn-ea"/>
              <a:cs typeface="+mn-cs"/>
            </a:rPr>
            <a:t>したこと等による</a:t>
          </a:r>
          <a:r>
            <a:rPr kumimoji="1" lang="ja-JP" altLang="ja-JP" sz="1100" b="0" i="0" baseline="0">
              <a:solidFill>
                <a:schemeClr val="dk1"/>
              </a:solidFill>
              <a:effectLst/>
              <a:latin typeface="+mn-lt"/>
              <a:ea typeface="+mn-ea"/>
              <a:cs typeface="+mn-cs"/>
            </a:rPr>
            <a:t>。来年度以降は、</a:t>
          </a:r>
          <a:r>
            <a:rPr kumimoji="1" lang="ja-JP" altLang="en-US" sz="1100" b="0" i="0" baseline="0">
              <a:solidFill>
                <a:schemeClr val="dk1"/>
              </a:solidFill>
              <a:effectLst/>
              <a:latin typeface="+mn-lt"/>
              <a:ea typeface="+mn-ea"/>
              <a:cs typeface="+mn-cs"/>
            </a:rPr>
            <a:t>防災行政行政無線デジタル化</a:t>
          </a:r>
          <a:r>
            <a:rPr kumimoji="1" lang="ja-JP" altLang="ja-JP" sz="1100" b="0" i="0" baseline="0">
              <a:solidFill>
                <a:schemeClr val="dk1"/>
              </a:solidFill>
              <a:effectLst/>
              <a:latin typeface="+mn-lt"/>
              <a:ea typeface="+mn-ea"/>
              <a:cs typeface="+mn-cs"/>
            </a:rPr>
            <a:t>の財源として地方債を活用したことから、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ヵ年平均は増加する見込みである。</a:t>
          </a:r>
          <a:r>
            <a:rPr kumimoji="1" lang="ja-JP" altLang="ja-JP" sz="1100" b="0" i="0" baseline="0">
              <a:solidFill>
                <a:schemeClr val="dk1"/>
              </a:solidFill>
              <a:effectLst/>
              <a:latin typeface="+mn-lt"/>
              <a:ea typeface="+mn-ea"/>
              <a:cs typeface="+mn-cs"/>
            </a:rPr>
            <a:t>引き続き地方債残高と償還額の動向に注視し起債の計画的な活用を図る。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102870</xdr:rowOff>
    </xdr:to>
    <xdr:cxnSp macro="">
      <xdr:nvCxnSpPr>
        <xdr:cNvPr id="374" name="直線コネクタ 373"/>
        <xdr:cNvCxnSpPr/>
      </xdr:nvCxnSpPr>
      <xdr:spPr>
        <a:xfrm>
          <a:off x="16179800" y="68965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38523</xdr:rowOff>
    </xdr:to>
    <xdr:cxnSp macro="">
      <xdr:nvCxnSpPr>
        <xdr:cNvPr id="377" name="直線コネクタ 376"/>
        <xdr:cNvCxnSpPr/>
      </xdr:nvCxnSpPr>
      <xdr:spPr>
        <a:xfrm>
          <a:off x="15290800" y="689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41</xdr:row>
      <xdr:rowOff>60113</xdr:rowOff>
    </xdr:to>
    <xdr:cxnSp macro="">
      <xdr:nvCxnSpPr>
        <xdr:cNvPr id="380" name="直線コネクタ 379"/>
        <xdr:cNvCxnSpPr/>
      </xdr:nvCxnSpPr>
      <xdr:spPr>
        <a:xfrm flipV="1">
          <a:off x="14401800" y="689652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42</xdr:row>
      <xdr:rowOff>113877</xdr:rowOff>
    </xdr:to>
    <xdr:cxnSp macro="">
      <xdr:nvCxnSpPr>
        <xdr:cNvPr id="383" name="直線コネクタ 382"/>
        <xdr:cNvCxnSpPr/>
      </xdr:nvCxnSpPr>
      <xdr:spPr>
        <a:xfrm flipV="1">
          <a:off x="13512800" y="7089563"/>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3" name="楕円 392"/>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4"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395" name="楕円 394"/>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96" name="テキスト ボックス 395"/>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397" name="楕円 396"/>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98" name="テキスト ボックス 397"/>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399" name="楕円 398"/>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0" name="テキスト ボックス 399"/>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1" name="楕円 400"/>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2" name="テキスト ボックス 401"/>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前年度に引き続き</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年度においても、将来負担比率は発生していない状況である。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過年度の起債による将来負担増加が見込まれること、</a:t>
          </a:r>
          <a:r>
            <a:rPr kumimoji="1" lang="ja-JP" altLang="ja-JP" sz="1100" b="0" i="0" baseline="0">
              <a:solidFill>
                <a:schemeClr val="dk1"/>
              </a:solidFill>
              <a:effectLst/>
              <a:latin typeface="+mn-lt"/>
              <a:ea typeface="+mn-ea"/>
              <a:cs typeface="+mn-cs"/>
            </a:rPr>
            <a:t>施設老朽化等による改修や更新が予定されていることから、より計画的かつ効率的な地方債や基金の利活用を図り、</a:t>
          </a:r>
          <a:r>
            <a:rPr kumimoji="1" lang="ja-JP" altLang="en-US" sz="1100" b="0" i="0" baseline="0">
              <a:solidFill>
                <a:schemeClr val="dk1"/>
              </a:solidFill>
              <a:effectLst/>
              <a:latin typeface="+mn-lt"/>
              <a:ea typeface="+mn-ea"/>
              <a:cs typeface="+mn-cs"/>
            </a:rPr>
            <a:t>自己財源の確保とともに、</a:t>
          </a:r>
          <a:r>
            <a:rPr kumimoji="1" lang="ja-JP" altLang="ja-JP" sz="1100" b="0" i="0" baseline="0">
              <a:solidFill>
                <a:schemeClr val="dk1"/>
              </a:solidFill>
              <a:effectLst/>
              <a:latin typeface="+mn-lt"/>
              <a:ea typeface="+mn-ea"/>
              <a:cs typeface="+mn-cs"/>
            </a:rPr>
            <a:t>引き続き堅実な財政運営に努める。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2,425
2,393
55.26
4,271,168
4,116,573
154,595
1,584,601
3,363,069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ポイント減少したが、以前として高い水準である。主な要因としては、給与水準は類似団体と比べ低い水準にあるものの</a:t>
          </a:r>
          <a:r>
            <a:rPr kumimoji="1" lang="ja-JP" altLang="en-US" sz="1100" b="0" i="0" baseline="0">
              <a:solidFill>
                <a:schemeClr val="dk1"/>
              </a:solidFill>
              <a:effectLst/>
              <a:latin typeface="+mn-lt"/>
              <a:ea typeface="+mn-ea"/>
              <a:cs typeface="+mn-cs"/>
            </a:rPr>
            <a:t>、島内各</a:t>
          </a:r>
          <a:r>
            <a:rPr kumimoji="1" lang="ja-JP" altLang="ja-JP" sz="1100" b="0" i="0" baseline="0">
              <a:solidFill>
                <a:schemeClr val="dk1"/>
              </a:solidFill>
              <a:effectLst/>
              <a:latin typeface="+mn-lt"/>
              <a:ea typeface="+mn-ea"/>
              <a:cs typeface="+mn-cs"/>
            </a:rPr>
            <a:t>出張所や保育園、消防救急業務、</a:t>
          </a:r>
          <a:r>
            <a:rPr kumimoji="1" lang="ja-JP" altLang="en-US" sz="1100" b="0" i="0" baseline="0">
              <a:solidFill>
                <a:schemeClr val="dk1"/>
              </a:solidFill>
              <a:effectLst/>
              <a:latin typeface="+mn-lt"/>
              <a:ea typeface="+mn-ea"/>
              <a:cs typeface="+mn-cs"/>
            </a:rPr>
            <a:t>バス業務、</a:t>
          </a:r>
          <a:r>
            <a:rPr kumimoji="1" lang="ja-JP" altLang="ja-JP" sz="1100" b="0" i="0" baseline="0">
              <a:solidFill>
                <a:schemeClr val="dk1"/>
              </a:solidFill>
              <a:effectLst/>
              <a:latin typeface="+mn-lt"/>
              <a:ea typeface="+mn-ea"/>
              <a:cs typeface="+mn-cs"/>
            </a:rPr>
            <a:t>空港業務に従事する人員を確保する必要があり職員数が多いため、経常収支比率に占める人件費の割合が高くなっている。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年度から会計年度任用職員の導入も開始することから</a:t>
          </a:r>
          <a:r>
            <a:rPr kumimoji="1" lang="ja-JP" altLang="ja-JP" sz="1100" b="0" i="0" baseline="0">
              <a:solidFill>
                <a:schemeClr val="dk1"/>
              </a:solidFill>
              <a:effectLst/>
              <a:latin typeface="+mn-lt"/>
              <a:ea typeface="+mn-ea"/>
              <a:cs typeface="+mn-cs"/>
            </a:rPr>
            <a:t>職員配置の適正化を検討する。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155575</xdr:rowOff>
    </xdr:from>
    <xdr:to>
      <xdr:col>24</xdr:col>
      <xdr:colOff>25400</xdr:colOff>
      <xdr:row>35</xdr:row>
      <xdr:rowOff>167005</xdr:rowOff>
    </xdr:to>
    <xdr:cxnSp macro="">
      <xdr:nvCxnSpPr>
        <xdr:cNvPr id="70" name="直線コネクタ 69"/>
        <xdr:cNvCxnSpPr/>
      </xdr:nvCxnSpPr>
      <xdr:spPr>
        <a:xfrm flipV="1">
          <a:off x="3987800" y="61563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167005</xdr:rowOff>
    </xdr:from>
    <xdr:to>
      <xdr:col>19</xdr:col>
      <xdr:colOff>187325</xdr:colOff>
      <xdr:row>36</xdr:row>
      <xdr:rowOff>21272</xdr:rowOff>
    </xdr:to>
    <xdr:cxnSp macro="">
      <xdr:nvCxnSpPr>
        <xdr:cNvPr id="73" name="直線コネクタ 72"/>
        <xdr:cNvCxnSpPr/>
      </xdr:nvCxnSpPr>
      <xdr:spPr>
        <a:xfrm flipV="1">
          <a:off x="3098800" y="616775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21272</xdr:rowOff>
    </xdr:to>
    <xdr:cxnSp macro="">
      <xdr:nvCxnSpPr>
        <xdr:cNvPr id="76" name="直線コネクタ 75"/>
        <xdr:cNvCxnSpPr/>
      </xdr:nvCxnSpPr>
      <xdr:spPr>
        <a:xfrm>
          <a:off x="2209800" y="6162040"/>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144145</xdr:rowOff>
    </xdr:from>
    <xdr:to>
      <xdr:col>11</xdr:col>
      <xdr:colOff>9525</xdr:colOff>
      <xdr:row>35</xdr:row>
      <xdr:rowOff>161290</xdr:rowOff>
    </xdr:to>
    <xdr:cxnSp macro="">
      <xdr:nvCxnSpPr>
        <xdr:cNvPr id="79" name="直線コネクタ 78"/>
        <xdr:cNvCxnSpPr/>
      </xdr:nvCxnSpPr>
      <xdr:spPr>
        <a:xfrm>
          <a:off x="1320800" y="61448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104775</xdr:rowOff>
    </xdr:from>
    <xdr:to>
      <xdr:col>24</xdr:col>
      <xdr:colOff>76200</xdr:colOff>
      <xdr:row>36</xdr:row>
      <xdr:rowOff>34925</xdr:rowOff>
    </xdr:to>
    <xdr:sp macro="" textlink="">
      <xdr:nvSpPr>
        <xdr:cNvPr id="89" name="楕円 88"/>
        <xdr:cNvSpPr/>
      </xdr:nvSpPr>
      <xdr:spPr>
        <a:xfrm>
          <a:off x="47752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76852</xdr:rowOff>
    </xdr:from>
    <xdr:ext cx="762000" cy="259045"/>
    <xdr:sp macro="" textlink="">
      <xdr:nvSpPr>
        <xdr:cNvPr id="90" name="人件費該当値テキスト"/>
        <xdr:cNvSpPr txBox="1"/>
      </xdr:nvSpPr>
      <xdr:spPr>
        <a:xfrm>
          <a:off x="49149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116205</xdr:rowOff>
    </xdr:from>
    <xdr:to>
      <xdr:col>20</xdr:col>
      <xdr:colOff>38100</xdr:colOff>
      <xdr:row>36</xdr:row>
      <xdr:rowOff>46355</xdr:rowOff>
    </xdr:to>
    <xdr:sp macro="" textlink="">
      <xdr:nvSpPr>
        <xdr:cNvPr id="91" name="楕円 90"/>
        <xdr:cNvSpPr/>
      </xdr:nvSpPr>
      <xdr:spPr>
        <a:xfrm>
          <a:off x="3937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31132</xdr:rowOff>
    </xdr:from>
    <xdr:ext cx="736600" cy="259045"/>
    <xdr:sp macro="" textlink="">
      <xdr:nvSpPr>
        <xdr:cNvPr id="92" name="テキスト ボックス 91"/>
        <xdr:cNvSpPr txBox="1"/>
      </xdr:nvSpPr>
      <xdr:spPr>
        <a:xfrm>
          <a:off x="3606800" y="620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141922</xdr:rowOff>
    </xdr:from>
    <xdr:to>
      <xdr:col>15</xdr:col>
      <xdr:colOff>149225</xdr:colOff>
      <xdr:row>36</xdr:row>
      <xdr:rowOff>72072</xdr:rowOff>
    </xdr:to>
    <xdr:sp macro="" textlink="">
      <xdr:nvSpPr>
        <xdr:cNvPr id="93" name="楕円 92"/>
        <xdr:cNvSpPr/>
      </xdr:nvSpPr>
      <xdr:spPr>
        <a:xfrm>
          <a:off x="3048000" y="61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56849</xdr:rowOff>
    </xdr:from>
    <xdr:ext cx="762000" cy="259045"/>
    <xdr:sp macro="" textlink="">
      <xdr:nvSpPr>
        <xdr:cNvPr id="94" name="テキスト ボックス 93"/>
        <xdr:cNvSpPr txBox="1"/>
      </xdr:nvSpPr>
      <xdr:spPr>
        <a:xfrm>
          <a:off x="2717800" y="622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5" name="楕円 94"/>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96" name="テキスト ボックス 95"/>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93345</xdr:rowOff>
    </xdr:from>
    <xdr:to>
      <xdr:col>6</xdr:col>
      <xdr:colOff>171450</xdr:colOff>
      <xdr:row>36</xdr:row>
      <xdr:rowOff>23495</xdr:rowOff>
    </xdr:to>
    <xdr:sp macro="" textlink="">
      <xdr:nvSpPr>
        <xdr:cNvPr id="97" name="楕円 96"/>
        <xdr:cNvSpPr/>
      </xdr:nvSpPr>
      <xdr:spPr>
        <a:xfrm>
          <a:off x="1270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8272</xdr:rowOff>
    </xdr:from>
    <xdr:ext cx="762000" cy="259045"/>
    <xdr:sp macro="" textlink="">
      <xdr:nvSpPr>
        <xdr:cNvPr id="98" name="テキスト ボックス 97"/>
        <xdr:cNvSpPr txBox="1"/>
      </xdr:nvSpPr>
      <xdr:spPr>
        <a:xfrm>
          <a:off x="939800" y="618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ポイント増加し類似団体内平均、全国平均を上回っている状況である。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会計年度任用職員導入支援委託</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税制度改正にかか</a:t>
          </a:r>
          <a:r>
            <a:rPr kumimoji="1" lang="ja-JP" altLang="ja-JP" sz="1100" b="0" i="0" baseline="0">
              <a:solidFill>
                <a:schemeClr val="dk1"/>
              </a:solidFill>
              <a:effectLst/>
              <a:latin typeface="+mn-lt"/>
              <a:ea typeface="+mn-ea"/>
              <a:cs typeface="+mn-cs"/>
            </a:rPr>
            <a:t>る経費</a:t>
          </a:r>
          <a:r>
            <a:rPr kumimoji="1" lang="ja-JP" altLang="en-US" sz="1100" b="0" i="0" baseline="0">
              <a:solidFill>
                <a:schemeClr val="dk1"/>
              </a:solidFill>
              <a:effectLst/>
              <a:latin typeface="+mn-lt"/>
              <a:ea typeface="+mn-ea"/>
              <a:cs typeface="+mn-cs"/>
            </a:rPr>
            <a:t>等の増加</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火山ガス関係経費は</a:t>
          </a:r>
          <a:r>
            <a:rPr kumimoji="1" lang="ja-JP" altLang="en-US" sz="1100" b="0" i="0" baseline="0">
              <a:solidFill>
                <a:schemeClr val="dk1"/>
              </a:solidFill>
              <a:effectLst/>
              <a:latin typeface="+mn-lt"/>
              <a:ea typeface="+mn-ea"/>
              <a:cs typeface="+mn-cs"/>
            </a:rPr>
            <a:t>観測点の</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に伴い減少</a:t>
          </a:r>
          <a:r>
            <a:rPr kumimoji="1" lang="ja-JP" altLang="ja-JP" sz="1100" b="0" i="0" baseline="0">
              <a:solidFill>
                <a:schemeClr val="dk1"/>
              </a:solidFill>
              <a:effectLst/>
              <a:latin typeface="+mn-lt"/>
              <a:ea typeface="+mn-ea"/>
              <a:cs typeface="+mn-cs"/>
            </a:rPr>
            <a:t>傾向にな</a:t>
          </a:r>
          <a:r>
            <a:rPr kumimoji="1" lang="ja-JP" altLang="en-US" sz="1100" b="0" i="0" baseline="0">
              <a:solidFill>
                <a:schemeClr val="dk1"/>
              </a:solidFill>
              <a:effectLst/>
              <a:latin typeface="+mn-lt"/>
              <a:ea typeface="+mn-ea"/>
              <a:cs typeface="+mn-cs"/>
            </a:rPr>
            <a:t>るものの</a:t>
          </a:r>
          <a:r>
            <a:rPr kumimoji="1" lang="ja-JP" altLang="ja-JP" sz="1100" b="0" i="0" baseline="0">
              <a:solidFill>
                <a:schemeClr val="dk1"/>
              </a:solidFill>
              <a:effectLst/>
              <a:latin typeface="+mn-lt"/>
              <a:ea typeface="+mn-ea"/>
              <a:cs typeface="+mn-cs"/>
            </a:rPr>
            <a:t>、保守関係の経費</a:t>
          </a:r>
          <a:r>
            <a:rPr kumimoji="1" lang="ja-JP" altLang="en-US" sz="1100" b="0" i="0" baseline="0">
              <a:solidFill>
                <a:schemeClr val="dk1"/>
              </a:solidFill>
              <a:effectLst/>
              <a:latin typeface="+mn-lt"/>
              <a:ea typeface="+mn-ea"/>
              <a:cs typeface="+mn-cs"/>
            </a:rPr>
            <a:t>、設備機器の交換経費等</a:t>
          </a:r>
          <a:r>
            <a:rPr kumimoji="1" lang="ja-JP" altLang="ja-JP" sz="1100" b="0" i="0" baseline="0">
              <a:solidFill>
                <a:schemeClr val="dk1"/>
              </a:solidFill>
              <a:effectLst/>
              <a:latin typeface="+mn-lt"/>
              <a:ea typeface="+mn-ea"/>
              <a:cs typeface="+mn-cs"/>
            </a:rPr>
            <a:t>は引続き見込まれる。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58420</xdr:rowOff>
    </xdr:from>
    <xdr:to>
      <xdr:col>82</xdr:col>
      <xdr:colOff>107950</xdr:colOff>
      <xdr:row>20</xdr:row>
      <xdr:rowOff>81280</xdr:rowOff>
    </xdr:to>
    <xdr:cxnSp macro="">
      <xdr:nvCxnSpPr>
        <xdr:cNvPr id="128" name="直線コネクタ 127"/>
        <xdr:cNvCxnSpPr/>
      </xdr:nvCxnSpPr>
      <xdr:spPr>
        <a:xfrm>
          <a:off x="15671800" y="3487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58420</xdr:rowOff>
    </xdr:to>
    <xdr:cxnSp macro="">
      <xdr:nvCxnSpPr>
        <xdr:cNvPr id="131" name="直線コネクタ 130"/>
        <xdr:cNvCxnSpPr/>
      </xdr:nvCxnSpPr>
      <xdr:spPr>
        <a:xfrm>
          <a:off x="14782800" y="3441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117856</xdr:rowOff>
    </xdr:from>
    <xdr:to>
      <xdr:col>73</xdr:col>
      <xdr:colOff>180975</xdr:colOff>
      <xdr:row>20</xdr:row>
      <xdr:rowOff>12700</xdr:rowOff>
    </xdr:to>
    <xdr:cxnSp macro="">
      <xdr:nvCxnSpPr>
        <xdr:cNvPr id="134" name="直線コネクタ 133"/>
        <xdr:cNvCxnSpPr/>
      </xdr:nvCxnSpPr>
      <xdr:spPr>
        <a:xfrm>
          <a:off x="13893800" y="32039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67564</xdr:rowOff>
    </xdr:from>
    <xdr:to>
      <xdr:col>69</xdr:col>
      <xdr:colOff>92075</xdr:colOff>
      <xdr:row>18</xdr:row>
      <xdr:rowOff>117856</xdr:rowOff>
    </xdr:to>
    <xdr:cxnSp macro="">
      <xdr:nvCxnSpPr>
        <xdr:cNvPr id="137" name="直線コネクタ 136"/>
        <xdr:cNvCxnSpPr/>
      </xdr:nvCxnSpPr>
      <xdr:spPr>
        <a:xfrm>
          <a:off x="13004800" y="31536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30480</xdr:rowOff>
    </xdr:from>
    <xdr:to>
      <xdr:col>82</xdr:col>
      <xdr:colOff>158750</xdr:colOff>
      <xdr:row>20</xdr:row>
      <xdr:rowOff>132080</xdr:rowOff>
    </xdr:to>
    <xdr:sp macro="" textlink="">
      <xdr:nvSpPr>
        <xdr:cNvPr id="147" name="楕円 146"/>
        <xdr:cNvSpPr/>
      </xdr:nvSpPr>
      <xdr:spPr>
        <a:xfrm>
          <a:off x="164592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2557</xdr:rowOff>
    </xdr:from>
    <xdr:ext cx="762000" cy="259045"/>
    <xdr:sp macro="" textlink="">
      <xdr:nvSpPr>
        <xdr:cNvPr id="148" name="物件費該当値テキスト"/>
        <xdr:cNvSpPr txBox="1"/>
      </xdr:nvSpPr>
      <xdr:spPr>
        <a:xfrm>
          <a:off x="165989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xdr:rowOff>
    </xdr:from>
    <xdr:to>
      <xdr:col>78</xdr:col>
      <xdr:colOff>120650</xdr:colOff>
      <xdr:row>20</xdr:row>
      <xdr:rowOff>109220</xdr:rowOff>
    </xdr:to>
    <xdr:sp macro="" textlink="">
      <xdr:nvSpPr>
        <xdr:cNvPr id="149" name="楕円 148"/>
        <xdr:cNvSpPr/>
      </xdr:nvSpPr>
      <xdr:spPr>
        <a:xfrm>
          <a:off x="15621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93997</xdr:rowOff>
    </xdr:from>
    <xdr:ext cx="736600" cy="259045"/>
    <xdr:sp macro="" textlink="">
      <xdr:nvSpPr>
        <xdr:cNvPr id="150" name="テキスト ボックス 149"/>
        <xdr:cNvSpPr txBox="1"/>
      </xdr:nvSpPr>
      <xdr:spPr>
        <a:xfrm>
          <a:off x="15290800" y="352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51" name="楕円 150"/>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2" name="テキスト ボックス 151"/>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67056</xdr:rowOff>
    </xdr:from>
    <xdr:to>
      <xdr:col>69</xdr:col>
      <xdr:colOff>142875</xdr:colOff>
      <xdr:row>18</xdr:row>
      <xdr:rowOff>168656</xdr:rowOff>
    </xdr:to>
    <xdr:sp macro="" textlink="">
      <xdr:nvSpPr>
        <xdr:cNvPr id="153" name="楕円 152"/>
        <xdr:cNvSpPr/>
      </xdr:nvSpPr>
      <xdr:spPr>
        <a:xfrm>
          <a:off x="13843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153433</xdr:rowOff>
    </xdr:from>
    <xdr:ext cx="762000" cy="259045"/>
    <xdr:sp macro="" textlink="">
      <xdr:nvSpPr>
        <xdr:cNvPr id="154" name="テキスト ボックス 153"/>
        <xdr:cNvSpPr txBox="1"/>
      </xdr:nvSpPr>
      <xdr:spPr>
        <a:xfrm>
          <a:off x="13512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xdr:rowOff>
    </xdr:from>
    <xdr:to>
      <xdr:col>65</xdr:col>
      <xdr:colOff>53975</xdr:colOff>
      <xdr:row>18</xdr:row>
      <xdr:rowOff>118364</xdr:rowOff>
    </xdr:to>
    <xdr:sp macro="" textlink="">
      <xdr:nvSpPr>
        <xdr:cNvPr id="155" name="楕円 154"/>
        <xdr:cNvSpPr/>
      </xdr:nvSpPr>
      <xdr:spPr>
        <a:xfrm>
          <a:off x="12954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103141</xdr:rowOff>
    </xdr:from>
    <xdr:ext cx="762000" cy="259045"/>
    <xdr:sp macro="" textlink="">
      <xdr:nvSpPr>
        <xdr:cNvPr id="156" name="テキスト ボックス 155"/>
        <xdr:cNvSpPr txBox="1"/>
      </xdr:nvSpPr>
      <xdr:spPr>
        <a:xfrm>
          <a:off x="12623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した。類似団体内平均、全国平均ともに下回っている状況である。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の主な要因としては、</a:t>
          </a:r>
          <a:r>
            <a:rPr kumimoji="1" lang="ja-JP" altLang="en-US" sz="1100" b="0" i="0" baseline="0">
              <a:solidFill>
                <a:schemeClr val="dk1"/>
              </a:solidFill>
              <a:effectLst/>
              <a:latin typeface="+mn-lt"/>
              <a:ea typeface="+mn-ea"/>
              <a:cs typeface="+mn-cs"/>
            </a:rPr>
            <a:t>老人保護措置</a:t>
          </a:r>
          <a:r>
            <a:rPr kumimoji="1" lang="ja-JP" altLang="ja-JP" sz="1100" b="0" i="0" baseline="0">
              <a:solidFill>
                <a:schemeClr val="dk1"/>
              </a:solidFill>
              <a:effectLst/>
              <a:latin typeface="+mn-lt"/>
              <a:ea typeface="+mn-ea"/>
              <a:cs typeface="+mn-cs"/>
            </a:rPr>
            <a:t>や障害</a:t>
          </a:r>
          <a:r>
            <a:rPr kumimoji="1" lang="ja-JP" altLang="en-US" sz="1100" b="0" i="0" baseline="0">
              <a:solidFill>
                <a:schemeClr val="dk1"/>
              </a:solidFill>
              <a:effectLst/>
              <a:latin typeface="+mn-lt"/>
              <a:ea typeface="+mn-ea"/>
              <a:cs typeface="+mn-cs"/>
            </a:rPr>
            <a:t>福祉サービス費等が増加</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本村の扶助費は国や東京都の制度に基づくものが大部分であり、単独事業が少ないことから、今後も継続して国や東京都の制度の動向を注視し各種制度を有効活用を検討する。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xdr:rowOff>
    </xdr:to>
    <xdr:cxnSp macro="">
      <xdr:nvCxnSpPr>
        <xdr:cNvPr id="188" name="直線コネクタ 187"/>
        <xdr:cNvCxnSpPr/>
      </xdr:nvCxnSpPr>
      <xdr:spPr>
        <a:xfrm>
          <a:off x="3987800" y="940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69850</xdr:rowOff>
    </xdr:to>
    <xdr:cxnSp macro="">
      <xdr:nvCxnSpPr>
        <xdr:cNvPr id="191" name="直線コネクタ 190"/>
        <xdr:cNvCxnSpPr/>
      </xdr:nvCxnSpPr>
      <xdr:spPr>
        <a:xfrm flipV="1">
          <a:off x="3098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4" name="直線コネクタ 193"/>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107950</xdr:rowOff>
    </xdr:to>
    <xdr:cxnSp macro="">
      <xdr:nvCxnSpPr>
        <xdr:cNvPr id="197" name="直線コネクタ 196"/>
        <xdr:cNvCxnSpPr/>
      </xdr:nvCxnSpPr>
      <xdr:spPr>
        <a:xfrm>
          <a:off x="1320800" y="9309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7" name="楕円 206"/>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8"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9" name="楕円 208"/>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0" name="テキスト ボックス 209"/>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5" name="楕円 214"/>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6" name="テキスト ボックス 215"/>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全国平均、類似団体内平均ともに下回っている状況である。</a:t>
          </a:r>
          <a:endParaRPr lang="ja-JP" altLang="ja-JP" sz="1400">
            <a:effectLst/>
          </a:endParaRPr>
        </a:p>
        <a:p>
          <a:r>
            <a:rPr kumimoji="1" lang="ja-JP" altLang="ja-JP" sz="1100">
              <a:solidFill>
                <a:schemeClr val="dk1"/>
              </a:solidFill>
              <a:effectLst/>
              <a:latin typeface="+mn-lt"/>
              <a:ea typeface="+mn-ea"/>
              <a:cs typeface="+mn-cs"/>
            </a:rPr>
            <a:t>主な要因としては、特別会計への繰出金となっている。独立採算の原則に立ち返った運営の健全化により普通会計の負担額を減らしていくよう引続き努める。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29845</xdr:rowOff>
    </xdr:from>
    <xdr:to>
      <xdr:col>82</xdr:col>
      <xdr:colOff>107950</xdr:colOff>
      <xdr:row>56</xdr:row>
      <xdr:rowOff>86995</xdr:rowOff>
    </xdr:to>
    <xdr:cxnSp macro="">
      <xdr:nvCxnSpPr>
        <xdr:cNvPr id="244" name="直線コネクタ 243"/>
        <xdr:cNvCxnSpPr/>
      </xdr:nvCxnSpPr>
      <xdr:spPr>
        <a:xfrm>
          <a:off x="15671800" y="96310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29845</xdr:rowOff>
    </xdr:from>
    <xdr:to>
      <xdr:col>78</xdr:col>
      <xdr:colOff>69850</xdr:colOff>
      <xdr:row>57</xdr:row>
      <xdr:rowOff>167005</xdr:rowOff>
    </xdr:to>
    <xdr:cxnSp macro="">
      <xdr:nvCxnSpPr>
        <xdr:cNvPr id="247" name="直線コネクタ 246"/>
        <xdr:cNvCxnSpPr/>
      </xdr:nvCxnSpPr>
      <xdr:spPr>
        <a:xfrm flipV="1">
          <a:off x="14782800" y="963104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86995</xdr:rowOff>
    </xdr:from>
    <xdr:to>
      <xdr:col>73</xdr:col>
      <xdr:colOff>180975</xdr:colOff>
      <xdr:row>57</xdr:row>
      <xdr:rowOff>167005</xdr:rowOff>
    </xdr:to>
    <xdr:cxnSp macro="">
      <xdr:nvCxnSpPr>
        <xdr:cNvPr id="250" name="直線コネクタ 249"/>
        <xdr:cNvCxnSpPr/>
      </xdr:nvCxnSpPr>
      <xdr:spPr>
        <a:xfrm>
          <a:off x="13893800" y="98596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86995</xdr:rowOff>
    </xdr:from>
    <xdr:to>
      <xdr:col>69</xdr:col>
      <xdr:colOff>92075</xdr:colOff>
      <xdr:row>58</xdr:row>
      <xdr:rowOff>75565</xdr:rowOff>
    </xdr:to>
    <xdr:cxnSp macro="">
      <xdr:nvCxnSpPr>
        <xdr:cNvPr id="253" name="直線コネクタ 252"/>
        <xdr:cNvCxnSpPr/>
      </xdr:nvCxnSpPr>
      <xdr:spPr>
        <a:xfrm flipV="1">
          <a:off x="13004800" y="985964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36195</xdr:rowOff>
    </xdr:from>
    <xdr:to>
      <xdr:col>82</xdr:col>
      <xdr:colOff>158750</xdr:colOff>
      <xdr:row>56</xdr:row>
      <xdr:rowOff>137795</xdr:rowOff>
    </xdr:to>
    <xdr:sp macro="" textlink="">
      <xdr:nvSpPr>
        <xdr:cNvPr id="263" name="楕円 262"/>
        <xdr:cNvSpPr/>
      </xdr:nvSpPr>
      <xdr:spPr>
        <a:xfrm>
          <a:off x="164592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52722</xdr:rowOff>
    </xdr:from>
    <xdr:ext cx="762000" cy="259045"/>
    <xdr:sp macro="" textlink="">
      <xdr:nvSpPr>
        <xdr:cNvPr id="264" name="その他該当値テキスト"/>
        <xdr:cNvSpPr txBox="1"/>
      </xdr:nvSpPr>
      <xdr:spPr>
        <a:xfrm>
          <a:off x="16598900" y="948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150495</xdr:rowOff>
    </xdr:from>
    <xdr:to>
      <xdr:col>78</xdr:col>
      <xdr:colOff>120650</xdr:colOff>
      <xdr:row>56</xdr:row>
      <xdr:rowOff>80645</xdr:rowOff>
    </xdr:to>
    <xdr:sp macro="" textlink="">
      <xdr:nvSpPr>
        <xdr:cNvPr id="265" name="楕円 264"/>
        <xdr:cNvSpPr/>
      </xdr:nvSpPr>
      <xdr:spPr>
        <a:xfrm>
          <a:off x="156210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90822</xdr:rowOff>
    </xdr:from>
    <xdr:ext cx="736600" cy="259045"/>
    <xdr:sp macro="" textlink="">
      <xdr:nvSpPr>
        <xdr:cNvPr id="266" name="テキスト ボックス 265"/>
        <xdr:cNvSpPr txBox="1"/>
      </xdr:nvSpPr>
      <xdr:spPr>
        <a:xfrm>
          <a:off x="15290800" y="934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116205</xdr:rowOff>
    </xdr:from>
    <xdr:to>
      <xdr:col>74</xdr:col>
      <xdr:colOff>31750</xdr:colOff>
      <xdr:row>58</xdr:row>
      <xdr:rowOff>46355</xdr:rowOff>
    </xdr:to>
    <xdr:sp macro="" textlink="">
      <xdr:nvSpPr>
        <xdr:cNvPr id="267" name="楕円 266"/>
        <xdr:cNvSpPr/>
      </xdr:nvSpPr>
      <xdr:spPr>
        <a:xfrm>
          <a:off x="14732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31132</xdr:rowOff>
    </xdr:from>
    <xdr:ext cx="762000" cy="259045"/>
    <xdr:sp macro="" textlink="">
      <xdr:nvSpPr>
        <xdr:cNvPr id="268" name="テキスト ボックス 267"/>
        <xdr:cNvSpPr txBox="1"/>
      </xdr:nvSpPr>
      <xdr:spPr>
        <a:xfrm>
          <a:off x="14401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36195</xdr:rowOff>
    </xdr:from>
    <xdr:to>
      <xdr:col>69</xdr:col>
      <xdr:colOff>142875</xdr:colOff>
      <xdr:row>57</xdr:row>
      <xdr:rowOff>137795</xdr:rowOff>
    </xdr:to>
    <xdr:sp macro="" textlink="">
      <xdr:nvSpPr>
        <xdr:cNvPr id="269" name="楕円 268"/>
        <xdr:cNvSpPr/>
      </xdr:nvSpPr>
      <xdr:spPr>
        <a:xfrm>
          <a:off x="13843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147972</xdr:rowOff>
    </xdr:from>
    <xdr:ext cx="762000" cy="259045"/>
    <xdr:sp macro="" textlink="">
      <xdr:nvSpPr>
        <xdr:cNvPr id="270" name="テキスト ボックス 269"/>
        <xdr:cNvSpPr txBox="1"/>
      </xdr:nvSpPr>
      <xdr:spPr>
        <a:xfrm>
          <a:off x="13512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24765</xdr:rowOff>
    </xdr:from>
    <xdr:to>
      <xdr:col>65</xdr:col>
      <xdr:colOff>53975</xdr:colOff>
      <xdr:row>58</xdr:row>
      <xdr:rowOff>126365</xdr:rowOff>
    </xdr:to>
    <xdr:sp macro="" textlink="">
      <xdr:nvSpPr>
        <xdr:cNvPr id="271" name="楕円 270"/>
        <xdr:cNvSpPr/>
      </xdr:nvSpPr>
      <xdr:spPr>
        <a:xfrm>
          <a:off x="12954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111142</xdr:rowOff>
    </xdr:from>
    <xdr:ext cx="762000" cy="259045"/>
    <xdr:sp macro="" textlink="">
      <xdr:nvSpPr>
        <xdr:cNvPr id="272" name="テキスト ボックス 271"/>
        <xdr:cNvSpPr txBox="1"/>
      </xdr:nvSpPr>
      <xdr:spPr>
        <a:xfrm>
          <a:off x="12623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主な内容としては、各団体に対する補助金である。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各種団体への補助金については、事業効果の検討や受益者負担の見直しを適時行い、事業目的を達成したものや、必要性が低くなったものについては、廃止、減額、統合等の措置を図る。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147574</xdr:rowOff>
    </xdr:to>
    <xdr:cxnSp macro="">
      <xdr:nvCxnSpPr>
        <xdr:cNvPr id="302" name="直線コネクタ 301"/>
        <xdr:cNvCxnSpPr/>
      </xdr:nvCxnSpPr>
      <xdr:spPr>
        <a:xfrm>
          <a:off x="15671800" y="60934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97282</xdr:rowOff>
    </xdr:to>
    <xdr:cxnSp macro="">
      <xdr:nvCxnSpPr>
        <xdr:cNvPr id="305" name="直線コネクタ 304"/>
        <xdr:cNvCxnSpPr/>
      </xdr:nvCxnSpPr>
      <xdr:spPr>
        <a:xfrm flipV="1">
          <a:off x="14782800" y="6093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97282</xdr:rowOff>
    </xdr:to>
    <xdr:cxnSp macro="">
      <xdr:nvCxnSpPr>
        <xdr:cNvPr id="308" name="直線コネクタ 307"/>
        <xdr:cNvCxnSpPr/>
      </xdr:nvCxnSpPr>
      <xdr:spPr>
        <a:xfrm>
          <a:off x="13893800" y="6029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92710</xdr:rowOff>
    </xdr:to>
    <xdr:cxnSp macro="">
      <xdr:nvCxnSpPr>
        <xdr:cNvPr id="311" name="直線コネクタ 310"/>
        <xdr:cNvCxnSpPr/>
      </xdr:nvCxnSpPr>
      <xdr:spPr>
        <a:xfrm flipV="1">
          <a:off x="13004800" y="60294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1" name="楕円 320"/>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2"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23" name="楕円 322"/>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24" name="テキスト ボックス 323"/>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5" name="楕円 324"/>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6" name="テキスト ボックス 325"/>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27" name="楕円 326"/>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28" name="テキスト ボックス 327"/>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9" name="楕円 328"/>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0" name="テキスト ボックス 329"/>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ポイント増加したが、類似団体内平均、全国平均ともに下回っている状況である。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増減の主な要因としては、過年度の借入れ分の償還開始に伴い前年度と比べ増加となった</a:t>
          </a:r>
          <a:r>
            <a:rPr kumimoji="1" lang="ja-JP" altLang="en-US" sz="1100" b="0" i="0" baseline="0">
              <a:solidFill>
                <a:schemeClr val="dk1"/>
              </a:solidFill>
              <a:effectLst/>
              <a:latin typeface="+mn-lt"/>
              <a:ea typeface="+mn-ea"/>
              <a:cs typeface="+mn-cs"/>
            </a:rPr>
            <a:t>ためである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今後も公債費の増加が見込まれることから、出来る限り起債額を抑えた健全な財政運営を図る。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7801</xdr:rowOff>
    </xdr:from>
    <xdr:to>
      <xdr:col>24</xdr:col>
      <xdr:colOff>25400</xdr:colOff>
      <xdr:row>75</xdr:row>
      <xdr:rowOff>92710</xdr:rowOff>
    </xdr:to>
    <xdr:cxnSp macro="">
      <xdr:nvCxnSpPr>
        <xdr:cNvPr id="364" name="直線コネクタ 363"/>
        <xdr:cNvCxnSpPr/>
      </xdr:nvCxnSpPr>
      <xdr:spPr>
        <a:xfrm>
          <a:off x="3987800" y="12866551"/>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113937</xdr:rowOff>
    </xdr:from>
    <xdr:to>
      <xdr:col>19</xdr:col>
      <xdr:colOff>187325</xdr:colOff>
      <xdr:row>75</xdr:row>
      <xdr:rowOff>7801</xdr:rowOff>
    </xdr:to>
    <xdr:cxnSp macro="">
      <xdr:nvCxnSpPr>
        <xdr:cNvPr id="367" name="直線コネクタ 366"/>
        <xdr:cNvCxnSpPr/>
      </xdr:nvCxnSpPr>
      <xdr:spPr>
        <a:xfrm>
          <a:off x="3098800" y="128012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113937</xdr:rowOff>
    </xdr:to>
    <xdr:cxnSp macro="">
      <xdr:nvCxnSpPr>
        <xdr:cNvPr id="370" name="直線コネクタ 369"/>
        <xdr:cNvCxnSpPr/>
      </xdr:nvCxnSpPr>
      <xdr:spPr>
        <a:xfrm>
          <a:off x="2209800" y="127914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104140</xdr:rowOff>
    </xdr:to>
    <xdr:cxnSp macro="">
      <xdr:nvCxnSpPr>
        <xdr:cNvPr id="373" name="直線コネクタ 372"/>
        <xdr:cNvCxnSpPr/>
      </xdr:nvCxnSpPr>
      <xdr:spPr>
        <a:xfrm>
          <a:off x="1320800" y="12791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3" name="楕円 382"/>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84"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128451</xdr:rowOff>
    </xdr:from>
    <xdr:to>
      <xdr:col>20</xdr:col>
      <xdr:colOff>38100</xdr:colOff>
      <xdr:row>75</xdr:row>
      <xdr:rowOff>58601</xdr:rowOff>
    </xdr:to>
    <xdr:sp macro="" textlink="">
      <xdr:nvSpPr>
        <xdr:cNvPr id="385" name="楕円 384"/>
        <xdr:cNvSpPr/>
      </xdr:nvSpPr>
      <xdr:spPr>
        <a:xfrm>
          <a:off x="3937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68778</xdr:rowOff>
    </xdr:from>
    <xdr:ext cx="736600" cy="259045"/>
    <xdr:sp macro="" textlink="">
      <xdr:nvSpPr>
        <xdr:cNvPr id="386" name="テキスト ボックス 385"/>
        <xdr:cNvSpPr txBox="1"/>
      </xdr:nvSpPr>
      <xdr:spPr>
        <a:xfrm>
          <a:off x="3606800" y="125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63137</xdr:rowOff>
    </xdr:from>
    <xdr:to>
      <xdr:col>15</xdr:col>
      <xdr:colOff>149225</xdr:colOff>
      <xdr:row>74</xdr:row>
      <xdr:rowOff>164737</xdr:rowOff>
    </xdr:to>
    <xdr:sp macro="" textlink="">
      <xdr:nvSpPr>
        <xdr:cNvPr id="387" name="楕円 386"/>
        <xdr:cNvSpPr/>
      </xdr:nvSpPr>
      <xdr:spPr>
        <a:xfrm>
          <a:off x="3048000" y="127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3464</xdr:rowOff>
    </xdr:from>
    <xdr:ext cx="762000" cy="259045"/>
    <xdr:sp macro="" textlink="">
      <xdr:nvSpPr>
        <xdr:cNvPr id="388" name="テキスト ボックス 387"/>
        <xdr:cNvSpPr txBox="1"/>
      </xdr:nvSpPr>
      <xdr:spPr>
        <a:xfrm>
          <a:off x="2717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89" name="楕円 388"/>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0" name="テキスト ボックス 389"/>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53340</xdr:rowOff>
    </xdr:from>
    <xdr:to>
      <xdr:col>6</xdr:col>
      <xdr:colOff>171450</xdr:colOff>
      <xdr:row>74</xdr:row>
      <xdr:rowOff>154940</xdr:rowOff>
    </xdr:to>
    <xdr:sp macro="" textlink="">
      <xdr:nvSpPr>
        <xdr:cNvPr id="391" name="楕円 390"/>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165117</xdr:rowOff>
    </xdr:from>
    <xdr:ext cx="762000" cy="259045"/>
    <xdr:sp macro="" textlink="">
      <xdr:nvSpPr>
        <xdr:cNvPr id="392" name="テキスト ボックス 391"/>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回っている状況である。主な要因としては、人件費、</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繰出金が高い水準にあるためである。人件費においては、人員配置の適正化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を検討する。また、物件費では、事務事業の再編整理等を進め事業の効率化を図り経費の削減に努める。繰出金においては、特別会計の自主財源の確保により節減を図る。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33274</xdr:rowOff>
    </xdr:to>
    <xdr:cxnSp macro="">
      <xdr:nvCxnSpPr>
        <xdr:cNvPr id="423" name="直線コネクタ 422"/>
        <xdr:cNvCxnSpPr/>
      </xdr:nvCxnSpPr>
      <xdr:spPr>
        <a:xfrm>
          <a:off x="15671800" y="1334922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110998</xdr:rowOff>
    </xdr:to>
    <xdr:cxnSp macro="">
      <xdr:nvCxnSpPr>
        <xdr:cNvPr id="426" name="直線コネクタ 425"/>
        <xdr:cNvCxnSpPr/>
      </xdr:nvCxnSpPr>
      <xdr:spPr>
        <a:xfrm flipV="1">
          <a:off x="14782800" y="13349224"/>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76708</xdr:rowOff>
    </xdr:from>
    <xdr:to>
      <xdr:col>73</xdr:col>
      <xdr:colOff>180975</xdr:colOff>
      <xdr:row>78</xdr:row>
      <xdr:rowOff>110998</xdr:rowOff>
    </xdr:to>
    <xdr:cxnSp macro="">
      <xdr:nvCxnSpPr>
        <xdr:cNvPr id="429" name="直線コネクタ 428"/>
        <xdr:cNvCxnSpPr/>
      </xdr:nvCxnSpPr>
      <xdr:spPr>
        <a:xfrm>
          <a:off x="13893800" y="1327835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76708</xdr:rowOff>
    </xdr:from>
    <xdr:to>
      <xdr:col>69</xdr:col>
      <xdr:colOff>92075</xdr:colOff>
      <xdr:row>77</xdr:row>
      <xdr:rowOff>106426</xdr:rowOff>
    </xdr:to>
    <xdr:cxnSp macro="">
      <xdr:nvCxnSpPr>
        <xdr:cNvPr id="432" name="直線コネクタ 431"/>
        <xdr:cNvCxnSpPr/>
      </xdr:nvCxnSpPr>
      <xdr:spPr>
        <a:xfrm flipV="1">
          <a:off x="13004800" y="1327835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153924</xdr:rowOff>
    </xdr:from>
    <xdr:to>
      <xdr:col>82</xdr:col>
      <xdr:colOff>158750</xdr:colOff>
      <xdr:row>78</xdr:row>
      <xdr:rowOff>84074</xdr:rowOff>
    </xdr:to>
    <xdr:sp macro="" textlink="">
      <xdr:nvSpPr>
        <xdr:cNvPr id="442" name="楕円 441"/>
        <xdr:cNvSpPr/>
      </xdr:nvSpPr>
      <xdr:spPr>
        <a:xfrm>
          <a:off x="16459200" y="133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126001</xdr:rowOff>
    </xdr:from>
    <xdr:ext cx="762000" cy="259045"/>
    <xdr:sp macro="" textlink="">
      <xdr:nvSpPr>
        <xdr:cNvPr id="443" name="公債費以外該当値テキスト"/>
        <xdr:cNvSpPr txBox="1"/>
      </xdr:nvSpPr>
      <xdr:spPr>
        <a:xfrm>
          <a:off x="16598900" y="1332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4" name="楕円 443"/>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5" name="テキスト ボックス 444"/>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60198</xdr:rowOff>
    </xdr:from>
    <xdr:to>
      <xdr:col>74</xdr:col>
      <xdr:colOff>31750</xdr:colOff>
      <xdr:row>78</xdr:row>
      <xdr:rowOff>161798</xdr:rowOff>
    </xdr:to>
    <xdr:sp macro="" textlink="">
      <xdr:nvSpPr>
        <xdr:cNvPr id="446" name="楕円 445"/>
        <xdr:cNvSpPr/>
      </xdr:nvSpPr>
      <xdr:spPr>
        <a:xfrm>
          <a:off x="14732000" y="134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146575</xdr:rowOff>
    </xdr:from>
    <xdr:ext cx="762000" cy="259045"/>
    <xdr:sp macro="" textlink="">
      <xdr:nvSpPr>
        <xdr:cNvPr id="447" name="テキスト ボックス 446"/>
        <xdr:cNvSpPr txBox="1"/>
      </xdr:nvSpPr>
      <xdr:spPr>
        <a:xfrm>
          <a:off x="14401800" y="1351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25908</xdr:rowOff>
    </xdr:from>
    <xdr:to>
      <xdr:col>69</xdr:col>
      <xdr:colOff>142875</xdr:colOff>
      <xdr:row>77</xdr:row>
      <xdr:rowOff>127508</xdr:rowOff>
    </xdr:to>
    <xdr:sp macro="" textlink="">
      <xdr:nvSpPr>
        <xdr:cNvPr id="448" name="楕円 447"/>
        <xdr:cNvSpPr/>
      </xdr:nvSpPr>
      <xdr:spPr>
        <a:xfrm>
          <a:off x="138430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112285</xdr:rowOff>
    </xdr:from>
    <xdr:ext cx="762000" cy="259045"/>
    <xdr:sp macro="" textlink="">
      <xdr:nvSpPr>
        <xdr:cNvPr id="449" name="テキスト ボックス 448"/>
        <xdr:cNvSpPr txBox="1"/>
      </xdr:nvSpPr>
      <xdr:spPr>
        <a:xfrm>
          <a:off x="13512800" y="1331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0" name="楕円 449"/>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1" name="テキスト ボックス 450"/>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45556</xdr:rowOff>
    </xdr:from>
    <xdr:to>
      <xdr:col>29</xdr:col>
      <xdr:colOff>127000</xdr:colOff>
      <xdr:row>18</xdr:row>
      <xdr:rowOff>72189</xdr:rowOff>
    </xdr:to>
    <xdr:cxnSp macro="">
      <xdr:nvCxnSpPr>
        <xdr:cNvPr id="51" name="直線コネクタ 50"/>
        <xdr:cNvCxnSpPr/>
      </xdr:nvCxnSpPr>
      <xdr:spPr bwMode="auto">
        <a:xfrm flipV="1">
          <a:off x="5003800" y="3179281"/>
          <a:ext cx="647700" cy="2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72189</xdr:rowOff>
    </xdr:from>
    <xdr:to>
      <xdr:col>26</xdr:col>
      <xdr:colOff>50800</xdr:colOff>
      <xdr:row>18</xdr:row>
      <xdr:rowOff>81074</xdr:rowOff>
    </xdr:to>
    <xdr:cxnSp macro="">
      <xdr:nvCxnSpPr>
        <xdr:cNvPr id="54" name="直線コネクタ 53"/>
        <xdr:cNvCxnSpPr/>
      </xdr:nvCxnSpPr>
      <xdr:spPr bwMode="auto">
        <a:xfrm flipV="1">
          <a:off x="4305300" y="3205914"/>
          <a:ext cx="698500" cy="8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81074</xdr:rowOff>
    </xdr:from>
    <xdr:to>
      <xdr:col>22</xdr:col>
      <xdr:colOff>114300</xdr:colOff>
      <xdr:row>18</xdr:row>
      <xdr:rowOff>94298</xdr:rowOff>
    </xdr:to>
    <xdr:cxnSp macro="">
      <xdr:nvCxnSpPr>
        <xdr:cNvPr id="57" name="直線コネクタ 56"/>
        <xdr:cNvCxnSpPr/>
      </xdr:nvCxnSpPr>
      <xdr:spPr bwMode="auto">
        <a:xfrm flipV="1">
          <a:off x="3606800" y="3214799"/>
          <a:ext cx="698500" cy="1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80457</xdr:rowOff>
    </xdr:from>
    <xdr:to>
      <xdr:col>18</xdr:col>
      <xdr:colOff>177800</xdr:colOff>
      <xdr:row>18</xdr:row>
      <xdr:rowOff>94298</xdr:rowOff>
    </xdr:to>
    <xdr:cxnSp macro="">
      <xdr:nvCxnSpPr>
        <xdr:cNvPr id="60" name="直線コネクタ 59"/>
        <xdr:cNvCxnSpPr/>
      </xdr:nvCxnSpPr>
      <xdr:spPr bwMode="auto">
        <a:xfrm>
          <a:off x="2908300" y="3214182"/>
          <a:ext cx="698500" cy="13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166206</xdr:rowOff>
    </xdr:from>
    <xdr:to>
      <xdr:col>29</xdr:col>
      <xdr:colOff>177800</xdr:colOff>
      <xdr:row>18</xdr:row>
      <xdr:rowOff>96356</xdr:rowOff>
    </xdr:to>
    <xdr:sp macro="" textlink="">
      <xdr:nvSpPr>
        <xdr:cNvPr id="70" name="楕円 69"/>
        <xdr:cNvSpPr/>
      </xdr:nvSpPr>
      <xdr:spPr bwMode="auto">
        <a:xfrm>
          <a:off x="5600700" y="312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138283</xdr:rowOff>
    </xdr:from>
    <xdr:ext cx="762000" cy="259045"/>
    <xdr:sp macro="" textlink="">
      <xdr:nvSpPr>
        <xdr:cNvPr id="71" name="人口1人当たり決算額の推移該当値テキスト130"/>
        <xdr:cNvSpPr txBox="1"/>
      </xdr:nvSpPr>
      <xdr:spPr>
        <a:xfrm>
          <a:off x="5740400" y="310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21389</xdr:rowOff>
    </xdr:from>
    <xdr:to>
      <xdr:col>26</xdr:col>
      <xdr:colOff>101600</xdr:colOff>
      <xdr:row>18</xdr:row>
      <xdr:rowOff>122989</xdr:rowOff>
    </xdr:to>
    <xdr:sp macro="" textlink="">
      <xdr:nvSpPr>
        <xdr:cNvPr id="72" name="楕円 71"/>
        <xdr:cNvSpPr/>
      </xdr:nvSpPr>
      <xdr:spPr bwMode="auto">
        <a:xfrm>
          <a:off x="4953000" y="3155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107766</xdr:rowOff>
    </xdr:from>
    <xdr:ext cx="736600" cy="259045"/>
    <xdr:sp macro="" textlink="">
      <xdr:nvSpPr>
        <xdr:cNvPr id="73" name="テキスト ボックス 72"/>
        <xdr:cNvSpPr txBox="1"/>
      </xdr:nvSpPr>
      <xdr:spPr>
        <a:xfrm>
          <a:off x="4622800" y="3241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30274</xdr:rowOff>
    </xdr:from>
    <xdr:to>
      <xdr:col>22</xdr:col>
      <xdr:colOff>165100</xdr:colOff>
      <xdr:row>18</xdr:row>
      <xdr:rowOff>131874</xdr:rowOff>
    </xdr:to>
    <xdr:sp macro="" textlink="">
      <xdr:nvSpPr>
        <xdr:cNvPr id="74" name="楕円 73"/>
        <xdr:cNvSpPr/>
      </xdr:nvSpPr>
      <xdr:spPr bwMode="auto">
        <a:xfrm>
          <a:off x="4254500" y="316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116651</xdr:rowOff>
    </xdr:from>
    <xdr:ext cx="762000" cy="259045"/>
    <xdr:sp macro="" textlink="">
      <xdr:nvSpPr>
        <xdr:cNvPr id="75" name="テキスト ボックス 74"/>
        <xdr:cNvSpPr txBox="1"/>
      </xdr:nvSpPr>
      <xdr:spPr>
        <a:xfrm>
          <a:off x="3924300" y="325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43498</xdr:rowOff>
    </xdr:from>
    <xdr:to>
      <xdr:col>19</xdr:col>
      <xdr:colOff>38100</xdr:colOff>
      <xdr:row>18</xdr:row>
      <xdr:rowOff>145098</xdr:rowOff>
    </xdr:to>
    <xdr:sp macro="" textlink="">
      <xdr:nvSpPr>
        <xdr:cNvPr id="76" name="楕円 75"/>
        <xdr:cNvSpPr/>
      </xdr:nvSpPr>
      <xdr:spPr bwMode="auto">
        <a:xfrm>
          <a:off x="3556000" y="3177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129875</xdr:rowOff>
    </xdr:from>
    <xdr:ext cx="762000" cy="259045"/>
    <xdr:sp macro="" textlink="">
      <xdr:nvSpPr>
        <xdr:cNvPr id="77" name="テキスト ボックス 76"/>
        <xdr:cNvSpPr txBox="1"/>
      </xdr:nvSpPr>
      <xdr:spPr>
        <a:xfrm>
          <a:off x="3225800" y="326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29657</xdr:rowOff>
    </xdr:from>
    <xdr:to>
      <xdr:col>15</xdr:col>
      <xdr:colOff>101600</xdr:colOff>
      <xdr:row>18</xdr:row>
      <xdr:rowOff>131256</xdr:rowOff>
    </xdr:to>
    <xdr:sp macro="" textlink="">
      <xdr:nvSpPr>
        <xdr:cNvPr id="78" name="楕円 77"/>
        <xdr:cNvSpPr/>
      </xdr:nvSpPr>
      <xdr:spPr bwMode="auto">
        <a:xfrm>
          <a:off x="2857500" y="316338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141434</xdr:rowOff>
    </xdr:from>
    <xdr:ext cx="762000" cy="259045"/>
    <xdr:sp macro="" textlink="">
      <xdr:nvSpPr>
        <xdr:cNvPr id="79" name="テキスト ボックス 78"/>
        <xdr:cNvSpPr txBox="1"/>
      </xdr:nvSpPr>
      <xdr:spPr>
        <a:xfrm>
          <a:off x="2527300" y="293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33160</xdr:rowOff>
    </xdr:from>
    <xdr:to>
      <xdr:col>29</xdr:col>
      <xdr:colOff>127000</xdr:colOff>
      <xdr:row>37</xdr:row>
      <xdr:rowOff>100511</xdr:rowOff>
    </xdr:to>
    <xdr:cxnSp macro="">
      <xdr:nvCxnSpPr>
        <xdr:cNvPr id="109" name="直線コネクタ 108"/>
        <xdr:cNvCxnSpPr/>
      </xdr:nvCxnSpPr>
      <xdr:spPr bwMode="auto">
        <a:xfrm flipV="1">
          <a:off x="5003800" y="7157860"/>
          <a:ext cx="647700" cy="6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100511</xdr:rowOff>
    </xdr:from>
    <xdr:to>
      <xdr:col>26</xdr:col>
      <xdr:colOff>50800</xdr:colOff>
      <xdr:row>37</xdr:row>
      <xdr:rowOff>136813</xdr:rowOff>
    </xdr:to>
    <xdr:cxnSp macro="">
      <xdr:nvCxnSpPr>
        <xdr:cNvPr id="112" name="直線コネクタ 111"/>
        <xdr:cNvCxnSpPr/>
      </xdr:nvCxnSpPr>
      <xdr:spPr bwMode="auto">
        <a:xfrm flipV="1">
          <a:off x="4305300" y="7225211"/>
          <a:ext cx="698500" cy="3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111598</xdr:rowOff>
    </xdr:from>
    <xdr:to>
      <xdr:col>22</xdr:col>
      <xdr:colOff>114300</xdr:colOff>
      <xdr:row>37</xdr:row>
      <xdr:rowOff>136813</xdr:rowOff>
    </xdr:to>
    <xdr:cxnSp macro="">
      <xdr:nvCxnSpPr>
        <xdr:cNvPr id="115" name="直線コネクタ 114"/>
        <xdr:cNvCxnSpPr/>
      </xdr:nvCxnSpPr>
      <xdr:spPr bwMode="auto">
        <a:xfrm>
          <a:off x="3606800" y="7236298"/>
          <a:ext cx="698500" cy="2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106631</xdr:rowOff>
    </xdr:from>
    <xdr:to>
      <xdr:col>18</xdr:col>
      <xdr:colOff>177800</xdr:colOff>
      <xdr:row>37</xdr:row>
      <xdr:rowOff>111598</xdr:rowOff>
    </xdr:to>
    <xdr:cxnSp macro="">
      <xdr:nvCxnSpPr>
        <xdr:cNvPr id="118" name="直線コネクタ 117"/>
        <xdr:cNvCxnSpPr/>
      </xdr:nvCxnSpPr>
      <xdr:spPr bwMode="auto">
        <a:xfrm>
          <a:off x="2908300" y="7231331"/>
          <a:ext cx="698500" cy="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153810</xdr:rowOff>
    </xdr:from>
    <xdr:to>
      <xdr:col>29</xdr:col>
      <xdr:colOff>177800</xdr:colOff>
      <xdr:row>37</xdr:row>
      <xdr:rowOff>83960</xdr:rowOff>
    </xdr:to>
    <xdr:sp macro="" textlink="">
      <xdr:nvSpPr>
        <xdr:cNvPr id="128" name="楕円 127"/>
        <xdr:cNvSpPr/>
      </xdr:nvSpPr>
      <xdr:spPr bwMode="auto">
        <a:xfrm>
          <a:off x="5600700" y="710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125887</xdr:rowOff>
    </xdr:from>
    <xdr:ext cx="762000" cy="259045"/>
    <xdr:sp macro="" textlink="">
      <xdr:nvSpPr>
        <xdr:cNvPr id="129" name="人口1人当たり決算額の推移該当値テキスト445"/>
        <xdr:cNvSpPr txBox="1"/>
      </xdr:nvSpPr>
      <xdr:spPr>
        <a:xfrm>
          <a:off x="5740400" y="707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49711</xdr:rowOff>
    </xdr:from>
    <xdr:to>
      <xdr:col>26</xdr:col>
      <xdr:colOff>101600</xdr:colOff>
      <xdr:row>37</xdr:row>
      <xdr:rowOff>151311</xdr:rowOff>
    </xdr:to>
    <xdr:sp macro="" textlink="">
      <xdr:nvSpPr>
        <xdr:cNvPr id="130" name="楕円 129"/>
        <xdr:cNvSpPr/>
      </xdr:nvSpPr>
      <xdr:spPr bwMode="auto">
        <a:xfrm>
          <a:off x="4953000" y="717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136088</xdr:rowOff>
    </xdr:from>
    <xdr:ext cx="736600" cy="259045"/>
    <xdr:sp macro="" textlink="">
      <xdr:nvSpPr>
        <xdr:cNvPr id="131" name="テキスト ボックス 130"/>
        <xdr:cNvSpPr txBox="1"/>
      </xdr:nvSpPr>
      <xdr:spPr>
        <a:xfrm>
          <a:off x="4622800" y="726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86013</xdr:rowOff>
    </xdr:from>
    <xdr:to>
      <xdr:col>22</xdr:col>
      <xdr:colOff>165100</xdr:colOff>
      <xdr:row>37</xdr:row>
      <xdr:rowOff>187613</xdr:rowOff>
    </xdr:to>
    <xdr:sp macro="" textlink="">
      <xdr:nvSpPr>
        <xdr:cNvPr id="132" name="楕円 131"/>
        <xdr:cNvSpPr/>
      </xdr:nvSpPr>
      <xdr:spPr bwMode="auto">
        <a:xfrm>
          <a:off x="4254500" y="721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172390</xdr:rowOff>
    </xdr:from>
    <xdr:ext cx="762000" cy="259045"/>
    <xdr:sp macro="" textlink="">
      <xdr:nvSpPr>
        <xdr:cNvPr id="133" name="テキスト ボックス 132"/>
        <xdr:cNvSpPr txBox="1"/>
      </xdr:nvSpPr>
      <xdr:spPr>
        <a:xfrm>
          <a:off x="3924300" y="7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60798</xdr:rowOff>
    </xdr:from>
    <xdr:to>
      <xdr:col>19</xdr:col>
      <xdr:colOff>38100</xdr:colOff>
      <xdr:row>37</xdr:row>
      <xdr:rowOff>162398</xdr:rowOff>
    </xdr:to>
    <xdr:sp macro="" textlink="">
      <xdr:nvSpPr>
        <xdr:cNvPr id="134" name="楕円 133"/>
        <xdr:cNvSpPr/>
      </xdr:nvSpPr>
      <xdr:spPr bwMode="auto">
        <a:xfrm>
          <a:off x="3556000" y="718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147175</xdr:rowOff>
    </xdr:from>
    <xdr:ext cx="762000" cy="259045"/>
    <xdr:sp macro="" textlink="">
      <xdr:nvSpPr>
        <xdr:cNvPr id="135" name="テキスト ボックス 134"/>
        <xdr:cNvSpPr txBox="1"/>
      </xdr:nvSpPr>
      <xdr:spPr>
        <a:xfrm>
          <a:off x="3225800" y="72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55831</xdr:rowOff>
    </xdr:from>
    <xdr:to>
      <xdr:col>15</xdr:col>
      <xdr:colOff>101600</xdr:colOff>
      <xdr:row>37</xdr:row>
      <xdr:rowOff>157431</xdr:rowOff>
    </xdr:to>
    <xdr:sp macro="" textlink="">
      <xdr:nvSpPr>
        <xdr:cNvPr id="136" name="楕円 135"/>
        <xdr:cNvSpPr/>
      </xdr:nvSpPr>
      <xdr:spPr bwMode="auto">
        <a:xfrm>
          <a:off x="2857500" y="7180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142208</xdr:rowOff>
    </xdr:from>
    <xdr:ext cx="762000" cy="259045"/>
    <xdr:sp macro="" textlink="">
      <xdr:nvSpPr>
        <xdr:cNvPr id="137" name="テキスト ボックス 136"/>
        <xdr:cNvSpPr txBox="1"/>
      </xdr:nvSpPr>
      <xdr:spPr>
        <a:xfrm>
          <a:off x="2527300" y="726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2,425
2,393
55.26
4,271,168
4,116,573
154,595
1,584,601
3,363,069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39604</xdr:rowOff>
    </xdr:from>
    <xdr:to>
      <xdr:col>24</xdr:col>
      <xdr:colOff>63500</xdr:colOff>
      <xdr:row>37</xdr:row>
      <xdr:rowOff>56197</xdr:rowOff>
    </xdr:to>
    <xdr:cxnSp macro="">
      <xdr:nvCxnSpPr>
        <xdr:cNvPr id="62" name="直線コネクタ 61"/>
        <xdr:cNvCxnSpPr/>
      </xdr:nvCxnSpPr>
      <xdr:spPr>
        <a:xfrm flipV="1">
          <a:off x="3797300" y="6383254"/>
          <a:ext cx="8382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56197</xdr:rowOff>
    </xdr:from>
    <xdr:to>
      <xdr:col>19</xdr:col>
      <xdr:colOff>177800</xdr:colOff>
      <xdr:row>37</xdr:row>
      <xdr:rowOff>61886</xdr:rowOff>
    </xdr:to>
    <xdr:cxnSp macro="">
      <xdr:nvCxnSpPr>
        <xdr:cNvPr id="65" name="直線コネクタ 64"/>
        <xdr:cNvCxnSpPr/>
      </xdr:nvCxnSpPr>
      <xdr:spPr>
        <a:xfrm flipV="1">
          <a:off x="2908300" y="6399847"/>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61886</xdr:rowOff>
    </xdr:from>
    <xdr:to>
      <xdr:col>15</xdr:col>
      <xdr:colOff>50800</xdr:colOff>
      <xdr:row>37</xdr:row>
      <xdr:rowOff>71213</xdr:rowOff>
    </xdr:to>
    <xdr:cxnSp macro="">
      <xdr:nvCxnSpPr>
        <xdr:cNvPr id="68" name="直線コネクタ 67"/>
        <xdr:cNvCxnSpPr/>
      </xdr:nvCxnSpPr>
      <xdr:spPr>
        <a:xfrm flipV="1">
          <a:off x="2019300" y="6405536"/>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71213</xdr:rowOff>
    </xdr:from>
    <xdr:to>
      <xdr:col>10</xdr:col>
      <xdr:colOff>114300</xdr:colOff>
      <xdr:row>37</xdr:row>
      <xdr:rowOff>85248</xdr:rowOff>
    </xdr:to>
    <xdr:cxnSp macro="">
      <xdr:nvCxnSpPr>
        <xdr:cNvPr id="71" name="直線コネクタ 70"/>
        <xdr:cNvCxnSpPr/>
      </xdr:nvCxnSpPr>
      <xdr:spPr>
        <a:xfrm flipV="1">
          <a:off x="1130300" y="641486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160254</xdr:rowOff>
    </xdr:from>
    <xdr:to>
      <xdr:col>24</xdr:col>
      <xdr:colOff>114300</xdr:colOff>
      <xdr:row>37</xdr:row>
      <xdr:rowOff>90404</xdr:rowOff>
    </xdr:to>
    <xdr:sp macro="" textlink="">
      <xdr:nvSpPr>
        <xdr:cNvPr id="81" name="楕円 80"/>
        <xdr:cNvSpPr/>
      </xdr:nvSpPr>
      <xdr:spPr>
        <a:xfrm>
          <a:off x="4584700" y="63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11681</xdr:rowOff>
    </xdr:from>
    <xdr:ext cx="599010" cy="259045"/>
    <xdr:sp macro="" textlink="">
      <xdr:nvSpPr>
        <xdr:cNvPr id="82" name="人件費該当値テキスト"/>
        <xdr:cNvSpPr txBox="1"/>
      </xdr:nvSpPr>
      <xdr:spPr>
        <a:xfrm>
          <a:off x="4686300" y="618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xdr:rowOff>
    </xdr:from>
    <xdr:to>
      <xdr:col>20</xdr:col>
      <xdr:colOff>38100</xdr:colOff>
      <xdr:row>37</xdr:row>
      <xdr:rowOff>106997</xdr:rowOff>
    </xdr:to>
    <xdr:sp macro="" textlink="">
      <xdr:nvSpPr>
        <xdr:cNvPr id="83" name="楕円 82"/>
        <xdr:cNvSpPr/>
      </xdr:nvSpPr>
      <xdr:spPr>
        <a:xfrm>
          <a:off x="3746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123524</xdr:rowOff>
    </xdr:from>
    <xdr:ext cx="599010" cy="259045"/>
    <xdr:sp macro="" textlink="">
      <xdr:nvSpPr>
        <xdr:cNvPr id="84" name="テキスト ボックス 83"/>
        <xdr:cNvSpPr txBox="1"/>
      </xdr:nvSpPr>
      <xdr:spPr>
        <a:xfrm>
          <a:off x="3497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11086</xdr:rowOff>
    </xdr:from>
    <xdr:to>
      <xdr:col>15</xdr:col>
      <xdr:colOff>101600</xdr:colOff>
      <xdr:row>37</xdr:row>
      <xdr:rowOff>112686</xdr:rowOff>
    </xdr:to>
    <xdr:sp macro="" textlink="">
      <xdr:nvSpPr>
        <xdr:cNvPr id="85" name="楕円 84"/>
        <xdr:cNvSpPr/>
      </xdr:nvSpPr>
      <xdr:spPr>
        <a:xfrm>
          <a:off x="2857500" y="63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129213</xdr:rowOff>
    </xdr:from>
    <xdr:ext cx="599010" cy="259045"/>
    <xdr:sp macro="" textlink="">
      <xdr:nvSpPr>
        <xdr:cNvPr id="86" name="テキスト ボックス 85"/>
        <xdr:cNvSpPr txBox="1"/>
      </xdr:nvSpPr>
      <xdr:spPr>
        <a:xfrm>
          <a:off x="2608795" y="612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20413</xdr:rowOff>
    </xdr:from>
    <xdr:to>
      <xdr:col>10</xdr:col>
      <xdr:colOff>165100</xdr:colOff>
      <xdr:row>37</xdr:row>
      <xdr:rowOff>122013</xdr:rowOff>
    </xdr:to>
    <xdr:sp macro="" textlink="">
      <xdr:nvSpPr>
        <xdr:cNvPr id="87" name="楕円 86"/>
        <xdr:cNvSpPr/>
      </xdr:nvSpPr>
      <xdr:spPr>
        <a:xfrm>
          <a:off x="1968500" y="63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138540</xdr:rowOff>
    </xdr:from>
    <xdr:ext cx="599010" cy="259045"/>
    <xdr:sp macro="" textlink="">
      <xdr:nvSpPr>
        <xdr:cNvPr id="88" name="テキスト ボックス 87"/>
        <xdr:cNvSpPr txBox="1"/>
      </xdr:nvSpPr>
      <xdr:spPr>
        <a:xfrm>
          <a:off x="1719795" y="613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34448</xdr:rowOff>
    </xdr:from>
    <xdr:to>
      <xdr:col>6</xdr:col>
      <xdr:colOff>38100</xdr:colOff>
      <xdr:row>37</xdr:row>
      <xdr:rowOff>136048</xdr:rowOff>
    </xdr:to>
    <xdr:sp macro="" textlink="">
      <xdr:nvSpPr>
        <xdr:cNvPr id="89" name="楕円 88"/>
        <xdr:cNvSpPr/>
      </xdr:nvSpPr>
      <xdr:spPr>
        <a:xfrm>
          <a:off x="1079500" y="63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152575</xdr:rowOff>
    </xdr:from>
    <xdr:ext cx="599010" cy="259045"/>
    <xdr:sp macro="" textlink="">
      <xdr:nvSpPr>
        <xdr:cNvPr id="90" name="テキスト ボックス 89"/>
        <xdr:cNvSpPr txBox="1"/>
      </xdr:nvSpPr>
      <xdr:spPr>
        <a:xfrm>
          <a:off x="830795" y="615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57248</xdr:rowOff>
    </xdr:from>
    <xdr:to>
      <xdr:col>24</xdr:col>
      <xdr:colOff>63500</xdr:colOff>
      <xdr:row>57</xdr:row>
      <xdr:rowOff>61631</xdr:rowOff>
    </xdr:to>
    <xdr:cxnSp macro="">
      <xdr:nvCxnSpPr>
        <xdr:cNvPr id="119" name="直線コネクタ 118"/>
        <xdr:cNvCxnSpPr/>
      </xdr:nvCxnSpPr>
      <xdr:spPr>
        <a:xfrm flipV="1">
          <a:off x="3797300" y="9829898"/>
          <a:ext cx="8382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57189</xdr:rowOff>
    </xdr:from>
    <xdr:to>
      <xdr:col>19</xdr:col>
      <xdr:colOff>177800</xdr:colOff>
      <xdr:row>57</xdr:row>
      <xdr:rowOff>61631</xdr:rowOff>
    </xdr:to>
    <xdr:cxnSp macro="">
      <xdr:nvCxnSpPr>
        <xdr:cNvPr id="122" name="直線コネクタ 121"/>
        <xdr:cNvCxnSpPr/>
      </xdr:nvCxnSpPr>
      <xdr:spPr>
        <a:xfrm>
          <a:off x="2908300" y="9829839"/>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57189</xdr:rowOff>
    </xdr:from>
    <xdr:to>
      <xdr:col>15</xdr:col>
      <xdr:colOff>50800</xdr:colOff>
      <xdr:row>57</xdr:row>
      <xdr:rowOff>80380</xdr:rowOff>
    </xdr:to>
    <xdr:cxnSp macro="">
      <xdr:nvCxnSpPr>
        <xdr:cNvPr id="125" name="直線コネクタ 124"/>
        <xdr:cNvCxnSpPr/>
      </xdr:nvCxnSpPr>
      <xdr:spPr>
        <a:xfrm flipV="1">
          <a:off x="2019300" y="9829839"/>
          <a:ext cx="889000" cy="2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80380</xdr:rowOff>
    </xdr:from>
    <xdr:to>
      <xdr:col>10</xdr:col>
      <xdr:colOff>114300</xdr:colOff>
      <xdr:row>57</xdr:row>
      <xdr:rowOff>95782</xdr:rowOff>
    </xdr:to>
    <xdr:cxnSp macro="">
      <xdr:nvCxnSpPr>
        <xdr:cNvPr id="128" name="直線コネクタ 127"/>
        <xdr:cNvCxnSpPr/>
      </xdr:nvCxnSpPr>
      <xdr:spPr>
        <a:xfrm flipV="1">
          <a:off x="1130300" y="9853030"/>
          <a:ext cx="8890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6448</xdr:rowOff>
    </xdr:from>
    <xdr:to>
      <xdr:col>24</xdr:col>
      <xdr:colOff>114300</xdr:colOff>
      <xdr:row>57</xdr:row>
      <xdr:rowOff>108048</xdr:rowOff>
    </xdr:to>
    <xdr:sp macro="" textlink="">
      <xdr:nvSpPr>
        <xdr:cNvPr id="138" name="楕円 137"/>
        <xdr:cNvSpPr/>
      </xdr:nvSpPr>
      <xdr:spPr>
        <a:xfrm>
          <a:off x="4584700" y="977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29325</xdr:rowOff>
    </xdr:from>
    <xdr:ext cx="599010" cy="259045"/>
    <xdr:sp macro="" textlink="">
      <xdr:nvSpPr>
        <xdr:cNvPr id="139" name="物件費該当値テキスト"/>
        <xdr:cNvSpPr txBox="1"/>
      </xdr:nvSpPr>
      <xdr:spPr>
        <a:xfrm>
          <a:off x="4686300" y="963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10831</xdr:rowOff>
    </xdr:from>
    <xdr:to>
      <xdr:col>20</xdr:col>
      <xdr:colOff>38100</xdr:colOff>
      <xdr:row>57</xdr:row>
      <xdr:rowOff>112431</xdr:rowOff>
    </xdr:to>
    <xdr:sp macro="" textlink="">
      <xdr:nvSpPr>
        <xdr:cNvPr id="140" name="楕円 139"/>
        <xdr:cNvSpPr/>
      </xdr:nvSpPr>
      <xdr:spPr>
        <a:xfrm>
          <a:off x="3746500" y="97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128958</xdr:rowOff>
    </xdr:from>
    <xdr:ext cx="599010" cy="259045"/>
    <xdr:sp macro="" textlink="">
      <xdr:nvSpPr>
        <xdr:cNvPr id="141" name="テキスト ボックス 140"/>
        <xdr:cNvSpPr txBox="1"/>
      </xdr:nvSpPr>
      <xdr:spPr>
        <a:xfrm>
          <a:off x="3497795" y="955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6389</xdr:rowOff>
    </xdr:from>
    <xdr:to>
      <xdr:col>15</xdr:col>
      <xdr:colOff>101600</xdr:colOff>
      <xdr:row>57</xdr:row>
      <xdr:rowOff>107989</xdr:rowOff>
    </xdr:to>
    <xdr:sp macro="" textlink="">
      <xdr:nvSpPr>
        <xdr:cNvPr id="142" name="楕円 141"/>
        <xdr:cNvSpPr/>
      </xdr:nvSpPr>
      <xdr:spPr>
        <a:xfrm>
          <a:off x="2857500" y="97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124516</xdr:rowOff>
    </xdr:from>
    <xdr:ext cx="599010" cy="259045"/>
    <xdr:sp macro="" textlink="">
      <xdr:nvSpPr>
        <xdr:cNvPr id="143" name="テキスト ボックス 142"/>
        <xdr:cNvSpPr txBox="1"/>
      </xdr:nvSpPr>
      <xdr:spPr>
        <a:xfrm>
          <a:off x="2608795" y="955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29580</xdr:rowOff>
    </xdr:from>
    <xdr:to>
      <xdr:col>10</xdr:col>
      <xdr:colOff>165100</xdr:colOff>
      <xdr:row>57</xdr:row>
      <xdr:rowOff>131180</xdr:rowOff>
    </xdr:to>
    <xdr:sp macro="" textlink="">
      <xdr:nvSpPr>
        <xdr:cNvPr id="144" name="楕円 143"/>
        <xdr:cNvSpPr/>
      </xdr:nvSpPr>
      <xdr:spPr>
        <a:xfrm>
          <a:off x="1968500" y="98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147707</xdr:rowOff>
    </xdr:from>
    <xdr:ext cx="599010" cy="259045"/>
    <xdr:sp macro="" textlink="">
      <xdr:nvSpPr>
        <xdr:cNvPr id="145" name="テキスト ボックス 144"/>
        <xdr:cNvSpPr txBox="1"/>
      </xdr:nvSpPr>
      <xdr:spPr>
        <a:xfrm>
          <a:off x="1719795" y="957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44982</xdr:rowOff>
    </xdr:from>
    <xdr:to>
      <xdr:col>6</xdr:col>
      <xdr:colOff>38100</xdr:colOff>
      <xdr:row>57</xdr:row>
      <xdr:rowOff>146582</xdr:rowOff>
    </xdr:to>
    <xdr:sp macro="" textlink="">
      <xdr:nvSpPr>
        <xdr:cNvPr id="146" name="楕円 145"/>
        <xdr:cNvSpPr/>
      </xdr:nvSpPr>
      <xdr:spPr>
        <a:xfrm>
          <a:off x="1079500" y="981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163109</xdr:rowOff>
    </xdr:from>
    <xdr:ext cx="599010" cy="259045"/>
    <xdr:sp macro="" textlink="">
      <xdr:nvSpPr>
        <xdr:cNvPr id="147" name="テキスト ボックス 146"/>
        <xdr:cNvSpPr txBox="1"/>
      </xdr:nvSpPr>
      <xdr:spPr>
        <a:xfrm>
          <a:off x="830795" y="959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15963</xdr:rowOff>
    </xdr:from>
    <xdr:to>
      <xdr:col>24</xdr:col>
      <xdr:colOff>63500</xdr:colOff>
      <xdr:row>78</xdr:row>
      <xdr:rowOff>45915</xdr:rowOff>
    </xdr:to>
    <xdr:cxnSp macro="">
      <xdr:nvCxnSpPr>
        <xdr:cNvPr id="174" name="直線コネクタ 173"/>
        <xdr:cNvCxnSpPr/>
      </xdr:nvCxnSpPr>
      <xdr:spPr>
        <a:xfrm>
          <a:off x="3797300" y="13389063"/>
          <a:ext cx="838200" cy="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15963</xdr:rowOff>
    </xdr:from>
    <xdr:to>
      <xdr:col>19</xdr:col>
      <xdr:colOff>177800</xdr:colOff>
      <xdr:row>78</xdr:row>
      <xdr:rowOff>30553</xdr:rowOff>
    </xdr:to>
    <xdr:cxnSp macro="">
      <xdr:nvCxnSpPr>
        <xdr:cNvPr id="177" name="直線コネクタ 176"/>
        <xdr:cNvCxnSpPr/>
      </xdr:nvCxnSpPr>
      <xdr:spPr>
        <a:xfrm flipV="1">
          <a:off x="2908300" y="13389063"/>
          <a:ext cx="8890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30553</xdr:rowOff>
    </xdr:from>
    <xdr:to>
      <xdr:col>15</xdr:col>
      <xdr:colOff>50800</xdr:colOff>
      <xdr:row>78</xdr:row>
      <xdr:rowOff>45845</xdr:rowOff>
    </xdr:to>
    <xdr:cxnSp macro="">
      <xdr:nvCxnSpPr>
        <xdr:cNvPr id="180" name="直線コネクタ 179"/>
        <xdr:cNvCxnSpPr/>
      </xdr:nvCxnSpPr>
      <xdr:spPr>
        <a:xfrm flipV="1">
          <a:off x="2019300" y="13403653"/>
          <a:ext cx="889000" cy="1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2166</xdr:rowOff>
    </xdr:from>
    <xdr:to>
      <xdr:col>10</xdr:col>
      <xdr:colOff>114300</xdr:colOff>
      <xdr:row>78</xdr:row>
      <xdr:rowOff>45845</xdr:rowOff>
    </xdr:to>
    <xdr:cxnSp macro="">
      <xdr:nvCxnSpPr>
        <xdr:cNvPr id="183" name="直線コネクタ 182"/>
        <xdr:cNvCxnSpPr/>
      </xdr:nvCxnSpPr>
      <xdr:spPr>
        <a:xfrm>
          <a:off x="1130300" y="13375266"/>
          <a:ext cx="889000" cy="4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166565</xdr:rowOff>
    </xdr:from>
    <xdr:to>
      <xdr:col>24</xdr:col>
      <xdr:colOff>114300</xdr:colOff>
      <xdr:row>78</xdr:row>
      <xdr:rowOff>96715</xdr:rowOff>
    </xdr:to>
    <xdr:sp macro="" textlink="">
      <xdr:nvSpPr>
        <xdr:cNvPr id="193" name="楕円 192"/>
        <xdr:cNvSpPr/>
      </xdr:nvSpPr>
      <xdr:spPr>
        <a:xfrm>
          <a:off x="4584700" y="133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144645</xdr:rowOff>
    </xdr:from>
    <xdr:ext cx="534377" cy="259045"/>
    <xdr:sp macro="" textlink="">
      <xdr:nvSpPr>
        <xdr:cNvPr id="194" name="維持補修費該当値テキスト"/>
        <xdr:cNvSpPr txBox="1"/>
      </xdr:nvSpPr>
      <xdr:spPr>
        <a:xfrm>
          <a:off x="4686300" y="133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136613</xdr:rowOff>
    </xdr:from>
    <xdr:to>
      <xdr:col>20</xdr:col>
      <xdr:colOff>38100</xdr:colOff>
      <xdr:row>78</xdr:row>
      <xdr:rowOff>66763</xdr:rowOff>
    </xdr:to>
    <xdr:sp macro="" textlink="">
      <xdr:nvSpPr>
        <xdr:cNvPr id="195" name="楕円 194"/>
        <xdr:cNvSpPr/>
      </xdr:nvSpPr>
      <xdr:spPr>
        <a:xfrm>
          <a:off x="3746500" y="1333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83290</xdr:rowOff>
    </xdr:from>
    <xdr:ext cx="534377" cy="259045"/>
    <xdr:sp macro="" textlink="">
      <xdr:nvSpPr>
        <xdr:cNvPr id="196" name="テキスト ボックス 195"/>
        <xdr:cNvSpPr txBox="1"/>
      </xdr:nvSpPr>
      <xdr:spPr>
        <a:xfrm>
          <a:off x="3530111" y="1311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151203</xdr:rowOff>
    </xdr:from>
    <xdr:to>
      <xdr:col>15</xdr:col>
      <xdr:colOff>101600</xdr:colOff>
      <xdr:row>78</xdr:row>
      <xdr:rowOff>81353</xdr:rowOff>
    </xdr:to>
    <xdr:sp macro="" textlink="">
      <xdr:nvSpPr>
        <xdr:cNvPr id="197" name="楕円 196"/>
        <xdr:cNvSpPr/>
      </xdr:nvSpPr>
      <xdr:spPr>
        <a:xfrm>
          <a:off x="2857500" y="1335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97880</xdr:rowOff>
    </xdr:from>
    <xdr:ext cx="534377" cy="259045"/>
    <xdr:sp macro="" textlink="">
      <xdr:nvSpPr>
        <xdr:cNvPr id="198" name="テキスト ボックス 197"/>
        <xdr:cNvSpPr txBox="1"/>
      </xdr:nvSpPr>
      <xdr:spPr>
        <a:xfrm>
          <a:off x="2641111" y="131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166495</xdr:rowOff>
    </xdr:from>
    <xdr:to>
      <xdr:col>10</xdr:col>
      <xdr:colOff>165100</xdr:colOff>
      <xdr:row>78</xdr:row>
      <xdr:rowOff>96645</xdr:rowOff>
    </xdr:to>
    <xdr:sp macro="" textlink="">
      <xdr:nvSpPr>
        <xdr:cNvPr id="199" name="楕円 198"/>
        <xdr:cNvSpPr/>
      </xdr:nvSpPr>
      <xdr:spPr>
        <a:xfrm>
          <a:off x="1968500" y="13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87772</xdr:rowOff>
    </xdr:from>
    <xdr:ext cx="534377" cy="259045"/>
    <xdr:sp macro="" textlink="">
      <xdr:nvSpPr>
        <xdr:cNvPr id="200" name="テキスト ボックス 199"/>
        <xdr:cNvSpPr txBox="1"/>
      </xdr:nvSpPr>
      <xdr:spPr>
        <a:xfrm>
          <a:off x="1752111" y="134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122816</xdr:rowOff>
    </xdr:from>
    <xdr:to>
      <xdr:col>6</xdr:col>
      <xdr:colOff>38100</xdr:colOff>
      <xdr:row>78</xdr:row>
      <xdr:rowOff>52966</xdr:rowOff>
    </xdr:to>
    <xdr:sp macro="" textlink="">
      <xdr:nvSpPr>
        <xdr:cNvPr id="201" name="楕円 200"/>
        <xdr:cNvSpPr/>
      </xdr:nvSpPr>
      <xdr:spPr>
        <a:xfrm>
          <a:off x="1079500" y="133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69493</xdr:rowOff>
    </xdr:from>
    <xdr:ext cx="534377" cy="259045"/>
    <xdr:sp macro="" textlink="">
      <xdr:nvSpPr>
        <xdr:cNvPr id="202" name="テキスト ボックス 201"/>
        <xdr:cNvSpPr txBox="1"/>
      </xdr:nvSpPr>
      <xdr:spPr>
        <a:xfrm>
          <a:off x="863111" y="1309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73569</xdr:rowOff>
    </xdr:from>
    <xdr:to>
      <xdr:col>24</xdr:col>
      <xdr:colOff>63500</xdr:colOff>
      <xdr:row>96</xdr:row>
      <xdr:rowOff>91585</xdr:rowOff>
    </xdr:to>
    <xdr:cxnSp macro="">
      <xdr:nvCxnSpPr>
        <xdr:cNvPr id="233" name="直線コネクタ 232"/>
        <xdr:cNvCxnSpPr/>
      </xdr:nvCxnSpPr>
      <xdr:spPr>
        <a:xfrm flipV="1">
          <a:off x="3797300" y="16532769"/>
          <a:ext cx="8382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57534</xdr:rowOff>
    </xdr:from>
    <xdr:to>
      <xdr:col>19</xdr:col>
      <xdr:colOff>177800</xdr:colOff>
      <xdr:row>96</xdr:row>
      <xdr:rowOff>91585</xdr:rowOff>
    </xdr:to>
    <xdr:cxnSp macro="">
      <xdr:nvCxnSpPr>
        <xdr:cNvPr id="236" name="直線コネクタ 235"/>
        <xdr:cNvCxnSpPr/>
      </xdr:nvCxnSpPr>
      <xdr:spPr>
        <a:xfrm>
          <a:off x="2908300" y="16516734"/>
          <a:ext cx="889000" cy="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20555</xdr:rowOff>
    </xdr:from>
    <xdr:to>
      <xdr:col>15</xdr:col>
      <xdr:colOff>50800</xdr:colOff>
      <xdr:row>96</xdr:row>
      <xdr:rowOff>57534</xdr:rowOff>
    </xdr:to>
    <xdr:cxnSp macro="">
      <xdr:nvCxnSpPr>
        <xdr:cNvPr id="239" name="直線コネクタ 238"/>
        <xdr:cNvCxnSpPr/>
      </xdr:nvCxnSpPr>
      <xdr:spPr>
        <a:xfrm>
          <a:off x="2019300" y="16479755"/>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20555</xdr:rowOff>
    </xdr:from>
    <xdr:to>
      <xdr:col>10</xdr:col>
      <xdr:colOff>114300</xdr:colOff>
      <xdr:row>98</xdr:row>
      <xdr:rowOff>27676</xdr:rowOff>
    </xdr:to>
    <xdr:cxnSp macro="">
      <xdr:nvCxnSpPr>
        <xdr:cNvPr id="242" name="直線コネクタ 241"/>
        <xdr:cNvCxnSpPr/>
      </xdr:nvCxnSpPr>
      <xdr:spPr>
        <a:xfrm flipV="1">
          <a:off x="1130300" y="16479755"/>
          <a:ext cx="889000" cy="35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22769</xdr:rowOff>
    </xdr:from>
    <xdr:to>
      <xdr:col>24</xdr:col>
      <xdr:colOff>114300</xdr:colOff>
      <xdr:row>96</xdr:row>
      <xdr:rowOff>124369</xdr:rowOff>
    </xdr:to>
    <xdr:sp macro="" textlink="">
      <xdr:nvSpPr>
        <xdr:cNvPr id="252" name="楕円 251"/>
        <xdr:cNvSpPr/>
      </xdr:nvSpPr>
      <xdr:spPr>
        <a:xfrm>
          <a:off x="4584700" y="16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1196</xdr:rowOff>
    </xdr:from>
    <xdr:ext cx="534377" cy="259045"/>
    <xdr:sp macro="" textlink="">
      <xdr:nvSpPr>
        <xdr:cNvPr id="253" name="扶助費該当値テキスト"/>
        <xdr:cNvSpPr txBox="1"/>
      </xdr:nvSpPr>
      <xdr:spPr>
        <a:xfrm>
          <a:off x="4686300" y="1646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40785</xdr:rowOff>
    </xdr:from>
    <xdr:to>
      <xdr:col>20</xdr:col>
      <xdr:colOff>38100</xdr:colOff>
      <xdr:row>96</xdr:row>
      <xdr:rowOff>142385</xdr:rowOff>
    </xdr:to>
    <xdr:sp macro="" textlink="">
      <xdr:nvSpPr>
        <xdr:cNvPr id="254" name="楕円 253"/>
        <xdr:cNvSpPr/>
      </xdr:nvSpPr>
      <xdr:spPr>
        <a:xfrm>
          <a:off x="3746500" y="1649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133512</xdr:rowOff>
    </xdr:from>
    <xdr:ext cx="534377" cy="259045"/>
    <xdr:sp macro="" textlink="">
      <xdr:nvSpPr>
        <xdr:cNvPr id="255" name="テキスト ボックス 254"/>
        <xdr:cNvSpPr txBox="1"/>
      </xdr:nvSpPr>
      <xdr:spPr>
        <a:xfrm>
          <a:off x="3530111" y="165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6734</xdr:rowOff>
    </xdr:from>
    <xdr:to>
      <xdr:col>15</xdr:col>
      <xdr:colOff>101600</xdr:colOff>
      <xdr:row>96</xdr:row>
      <xdr:rowOff>108334</xdr:rowOff>
    </xdr:to>
    <xdr:sp macro="" textlink="">
      <xdr:nvSpPr>
        <xdr:cNvPr id="256" name="楕円 255"/>
        <xdr:cNvSpPr/>
      </xdr:nvSpPr>
      <xdr:spPr>
        <a:xfrm>
          <a:off x="2857500" y="1646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99461</xdr:rowOff>
    </xdr:from>
    <xdr:ext cx="534377" cy="259045"/>
    <xdr:sp macro="" textlink="">
      <xdr:nvSpPr>
        <xdr:cNvPr id="257" name="テキスト ボックス 256"/>
        <xdr:cNvSpPr txBox="1"/>
      </xdr:nvSpPr>
      <xdr:spPr>
        <a:xfrm>
          <a:off x="2641111" y="165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141205</xdr:rowOff>
    </xdr:from>
    <xdr:to>
      <xdr:col>10</xdr:col>
      <xdr:colOff>165100</xdr:colOff>
      <xdr:row>96</xdr:row>
      <xdr:rowOff>71355</xdr:rowOff>
    </xdr:to>
    <xdr:sp macro="" textlink="">
      <xdr:nvSpPr>
        <xdr:cNvPr id="258" name="楕円 257"/>
        <xdr:cNvSpPr/>
      </xdr:nvSpPr>
      <xdr:spPr>
        <a:xfrm>
          <a:off x="1968500" y="164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62482</xdr:rowOff>
    </xdr:from>
    <xdr:ext cx="534377" cy="259045"/>
    <xdr:sp macro="" textlink="">
      <xdr:nvSpPr>
        <xdr:cNvPr id="259" name="テキスト ボックス 258"/>
        <xdr:cNvSpPr txBox="1"/>
      </xdr:nvSpPr>
      <xdr:spPr>
        <a:xfrm>
          <a:off x="1752111" y="165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148326</xdr:rowOff>
    </xdr:from>
    <xdr:to>
      <xdr:col>6</xdr:col>
      <xdr:colOff>38100</xdr:colOff>
      <xdr:row>98</xdr:row>
      <xdr:rowOff>78476</xdr:rowOff>
    </xdr:to>
    <xdr:sp macro="" textlink="">
      <xdr:nvSpPr>
        <xdr:cNvPr id="260" name="楕円 259"/>
        <xdr:cNvSpPr/>
      </xdr:nvSpPr>
      <xdr:spPr>
        <a:xfrm>
          <a:off x="1079500" y="167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69603</xdr:rowOff>
    </xdr:from>
    <xdr:ext cx="534377" cy="259045"/>
    <xdr:sp macro="" textlink="">
      <xdr:nvSpPr>
        <xdr:cNvPr id="261" name="テキスト ボックス 260"/>
        <xdr:cNvSpPr txBox="1"/>
      </xdr:nvSpPr>
      <xdr:spPr>
        <a:xfrm>
          <a:off x="863111" y="168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119429</xdr:rowOff>
    </xdr:from>
    <xdr:to>
      <xdr:col>55</xdr:col>
      <xdr:colOff>0</xdr:colOff>
      <xdr:row>37</xdr:row>
      <xdr:rowOff>137985</xdr:rowOff>
    </xdr:to>
    <xdr:cxnSp macro="">
      <xdr:nvCxnSpPr>
        <xdr:cNvPr id="290" name="直線コネクタ 289"/>
        <xdr:cNvCxnSpPr/>
      </xdr:nvCxnSpPr>
      <xdr:spPr>
        <a:xfrm flipV="1">
          <a:off x="9639300" y="6463079"/>
          <a:ext cx="8382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137985</xdr:rowOff>
    </xdr:from>
    <xdr:to>
      <xdr:col>50</xdr:col>
      <xdr:colOff>114300</xdr:colOff>
      <xdr:row>37</xdr:row>
      <xdr:rowOff>143830</xdr:rowOff>
    </xdr:to>
    <xdr:cxnSp macro="">
      <xdr:nvCxnSpPr>
        <xdr:cNvPr id="293" name="直線コネクタ 292"/>
        <xdr:cNvCxnSpPr/>
      </xdr:nvCxnSpPr>
      <xdr:spPr>
        <a:xfrm flipV="1">
          <a:off x="8750300" y="6481635"/>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143830</xdr:rowOff>
    </xdr:from>
    <xdr:to>
      <xdr:col>45</xdr:col>
      <xdr:colOff>177800</xdr:colOff>
      <xdr:row>37</xdr:row>
      <xdr:rowOff>157478</xdr:rowOff>
    </xdr:to>
    <xdr:cxnSp macro="">
      <xdr:nvCxnSpPr>
        <xdr:cNvPr id="296" name="直線コネクタ 295"/>
        <xdr:cNvCxnSpPr/>
      </xdr:nvCxnSpPr>
      <xdr:spPr>
        <a:xfrm flipV="1">
          <a:off x="7861300" y="6487480"/>
          <a:ext cx="889000" cy="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107405</xdr:rowOff>
    </xdr:from>
    <xdr:to>
      <xdr:col>41</xdr:col>
      <xdr:colOff>50800</xdr:colOff>
      <xdr:row>37</xdr:row>
      <xdr:rowOff>157478</xdr:rowOff>
    </xdr:to>
    <xdr:cxnSp macro="">
      <xdr:nvCxnSpPr>
        <xdr:cNvPr id="299" name="直線コネクタ 298"/>
        <xdr:cNvCxnSpPr/>
      </xdr:nvCxnSpPr>
      <xdr:spPr>
        <a:xfrm>
          <a:off x="6972300" y="6451055"/>
          <a:ext cx="88900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68629</xdr:rowOff>
    </xdr:from>
    <xdr:to>
      <xdr:col>55</xdr:col>
      <xdr:colOff>50800</xdr:colOff>
      <xdr:row>37</xdr:row>
      <xdr:rowOff>170228</xdr:rowOff>
    </xdr:to>
    <xdr:sp macro="" textlink="">
      <xdr:nvSpPr>
        <xdr:cNvPr id="309" name="楕円 308"/>
        <xdr:cNvSpPr/>
      </xdr:nvSpPr>
      <xdr:spPr>
        <a:xfrm>
          <a:off x="10426700" y="64122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47056</xdr:rowOff>
    </xdr:from>
    <xdr:ext cx="599010" cy="259045"/>
    <xdr:sp macro="" textlink="">
      <xdr:nvSpPr>
        <xdr:cNvPr id="310" name="補助費等該当値テキスト"/>
        <xdr:cNvSpPr txBox="1"/>
      </xdr:nvSpPr>
      <xdr:spPr>
        <a:xfrm>
          <a:off x="10528300" y="639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87185</xdr:rowOff>
    </xdr:from>
    <xdr:to>
      <xdr:col>50</xdr:col>
      <xdr:colOff>165100</xdr:colOff>
      <xdr:row>38</xdr:row>
      <xdr:rowOff>17335</xdr:rowOff>
    </xdr:to>
    <xdr:sp macro="" textlink="">
      <xdr:nvSpPr>
        <xdr:cNvPr id="311" name="楕円 310"/>
        <xdr:cNvSpPr/>
      </xdr:nvSpPr>
      <xdr:spPr>
        <a:xfrm>
          <a:off x="9588500" y="64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8462</xdr:rowOff>
    </xdr:from>
    <xdr:ext cx="599010" cy="259045"/>
    <xdr:sp macro="" textlink="">
      <xdr:nvSpPr>
        <xdr:cNvPr id="312" name="テキスト ボックス 311"/>
        <xdr:cNvSpPr txBox="1"/>
      </xdr:nvSpPr>
      <xdr:spPr>
        <a:xfrm>
          <a:off x="9339795" y="652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93030</xdr:rowOff>
    </xdr:from>
    <xdr:to>
      <xdr:col>46</xdr:col>
      <xdr:colOff>38100</xdr:colOff>
      <xdr:row>38</xdr:row>
      <xdr:rowOff>23180</xdr:rowOff>
    </xdr:to>
    <xdr:sp macro="" textlink="">
      <xdr:nvSpPr>
        <xdr:cNvPr id="313" name="楕円 312"/>
        <xdr:cNvSpPr/>
      </xdr:nvSpPr>
      <xdr:spPr>
        <a:xfrm>
          <a:off x="8699500" y="643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14307</xdr:rowOff>
    </xdr:from>
    <xdr:ext cx="599010" cy="259045"/>
    <xdr:sp macro="" textlink="">
      <xdr:nvSpPr>
        <xdr:cNvPr id="314" name="テキスト ボックス 313"/>
        <xdr:cNvSpPr txBox="1"/>
      </xdr:nvSpPr>
      <xdr:spPr>
        <a:xfrm>
          <a:off x="8450795" y="652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106678</xdr:rowOff>
    </xdr:from>
    <xdr:to>
      <xdr:col>41</xdr:col>
      <xdr:colOff>101600</xdr:colOff>
      <xdr:row>38</xdr:row>
      <xdr:rowOff>36827</xdr:rowOff>
    </xdr:to>
    <xdr:sp macro="" textlink="">
      <xdr:nvSpPr>
        <xdr:cNvPr id="315" name="楕円 314"/>
        <xdr:cNvSpPr/>
      </xdr:nvSpPr>
      <xdr:spPr>
        <a:xfrm>
          <a:off x="7810500" y="6450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27954</xdr:rowOff>
    </xdr:from>
    <xdr:ext cx="599010" cy="259045"/>
    <xdr:sp macro="" textlink="">
      <xdr:nvSpPr>
        <xdr:cNvPr id="316" name="テキスト ボックス 315"/>
        <xdr:cNvSpPr txBox="1"/>
      </xdr:nvSpPr>
      <xdr:spPr>
        <a:xfrm>
          <a:off x="7561795" y="654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56605</xdr:rowOff>
    </xdr:from>
    <xdr:to>
      <xdr:col>36</xdr:col>
      <xdr:colOff>165100</xdr:colOff>
      <xdr:row>37</xdr:row>
      <xdr:rowOff>158205</xdr:rowOff>
    </xdr:to>
    <xdr:sp macro="" textlink="">
      <xdr:nvSpPr>
        <xdr:cNvPr id="317" name="楕円 316"/>
        <xdr:cNvSpPr/>
      </xdr:nvSpPr>
      <xdr:spPr>
        <a:xfrm>
          <a:off x="6921500" y="64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149331</xdr:rowOff>
    </xdr:from>
    <xdr:ext cx="599010" cy="259045"/>
    <xdr:sp macro="" textlink="">
      <xdr:nvSpPr>
        <xdr:cNvPr id="318" name="テキスト ボックス 317"/>
        <xdr:cNvSpPr txBox="1"/>
      </xdr:nvSpPr>
      <xdr:spPr>
        <a:xfrm>
          <a:off x="6672795" y="649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26301</xdr:rowOff>
    </xdr:from>
    <xdr:to>
      <xdr:col>55</xdr:col>
      <xdr:colOff>0</xdr:colOff>
      <xdr:row>57</xdr:row>
      <xdr:rowOff>73416</xdr:rowOff>
    </xdr:to>
    <xdr:cxnSp macro="">
      <xdr:nvCxnSpPr>
        <xdr:cNvPr id="345" name="直線コネクタ 344"/>
        <xdr:cNvCxnSpPr/>
      </xdr:nvCxnSpPr>
      <xdr:spPr>
        <a:xfrm>
          <a:off x="9639300" y="9798951"/>
          <a:ext cx="838200" cy="4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26301</xdr:rowOff>
    </xdr:from>
    <xdr:to>
      <xdr:col>50</xdr:col>
      <xdr:colOff>114300</xdr:colOff>
      <xdr:row>57</xdr:row>
      <xdr:rowOff>110535</xdr:rowOff>
    </xdr:to>
    <xdr:cxnSp macro="">
      <xdr:nvCxnSpPr>
        <xdr:cNvPr id="348" name="直線コネクタ 347"/>
        <xdr:cNvCxnSpPr/>
      </xdr:nvCxnSpPr>
      <xdr:spPr>
        <a:xfrm flipV="1">
          <a:off x="8750300" y="9798951"/>
          <a:ext cx="889000" cy="8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110535</xdr:rowOff>
    </xdr:from>
    <xdr:to>
      <xdr:col>45</xdr:col>
      <xdr:colOff>177800</xdr:colOff>
      <xdr:row>57</xdr:row>
      <xdr:rowOff>133603</xdr:rowOff>
    </xdr:to>
    <xdr:cxnSp macro="">
      <xdr:nvCxnSpPr>
        <xdr:cNvPr id="351" name="直線コネクタ 350"/>
        <xdr:cNvCxnSpPr/>
      </xdr:nvCxnSpPr>
      <xdr:spPr>
        <a:xfrm flipV="1">
          <a:off x="7861300" y="9883185"/>
          <a:ext cx="889000" cy="2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50686</xdr:rowOff>
    </xdr:from>
    <xdr:to>
      <xdr:col>41</xdr:col>
      <xdr:colOff>50800</xdr:colOff>
      <xdr:row>57</xdr:row>
      <xdr:rowOff>133603</xdr:rowOff>
    </xdr:to>
    <xdr:cxnSp macro="">
      <xdr:nvCxnSpPr>
        <xdr:cNvPr id="354" name="直線コネクタ 353"/>
        <xdr:cNvCxnSpPr/>
      </xdr:nvCxnSpPr>
      <xdr:spPr>
        <a:xfrm>
          <a:off x="6972300" y="9823336"/>
          <a:ext cx="889000" cy="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22616</xdr:rowOff>
    </xdr:from>
    <xdr:to>
      <xdr:col>55</xdr:col>
      <xdr:colOff>50800</xdr:colOff>
      <xdr:row>57</xdr:row>
      <xdr:rowOff>124216</xdr:rowOff>
    </xdr:to>
    <xdr:sp macro="" textlink="">
      <xdr:nvSpPr>
        <xdr:cNvPr id="364" name="楕円 363"/>
        <xdr:cNvSpPr/>
      </xdr:nvSpPr>
      <xdr:spPr>
        <a:xfrm>
          <a:off x="10426700" y="97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45493</xdr:rowOff>
    </xdr:from>
    <xdr:ext cx="599010" cy="259045"/>
    <xdr:sp macro="" textlink="">
      <xdr:nvSpPr>
        <xdr:cNvPr id="365" name="普通建設事業費該当値テキスト"/>
        <xdr:cNvSpPr txBox="1"/>
      </xdr:nvSpPr>
      <xdr:spPr>
        <a:xfrm>
          <a:off x="10528300" y="964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146951</xdr:rowOff>
    </xdr:from>
    <xdr:to>
      <xdr:col>50</xdr:col>
      <xdr:colOff>165100</xdr:colOff>
      <xdr:row>57</xdr:row>
      <xdr:rowOff>77101</xdr:rowOff>
    </xdr:to>
    <xdr:sp macro="" textlink="">
      <xdr:nvSpPr>
        <xdr:cNvPr id="366" name="楕円 365"/>
        <xdr:cNvSpPr/>
      </xdr:nvSpPr>
      <xdr:spPr>
        <a:xfrm>
          <a:off x="9588500" y="97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93628</xdr:rowOff>
    </xdr:from>
    <xdr:ext cx="599010" cy="259045"/>
    <xdr:sp macro="" textlink="">
      <xdr:nvSpPr>
        <xdr:cNvPr id="367" name="テキスト ボックス 366"/>
        <xdr:cNvSpPr txBox="1"/>
      </xdr:nvSpPr>
      <xdr:spPr>
        <a:xfrm>
          <a:off x="9339795" y="952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59735</xdr:rowOff>
    </xdr:from>
    <xdr:to>
      <xdr:col>46</xdr:col>
      <xdr:colOff>38100</xdr:colOff>
      <xdr:row>57</xdr:row>
      <xdr:rowOff>161335</xdr:rowOff>
    </xdr:to>
    <xdr:sp macro="" textlink="">
      <xdr:nvSpPr>
        <xdr:cNvPr id="368" name="楕円 367"/>
        <xdr:cNvSpPr/>
      </xdr:nvSpPr>
      <xdr:spPr>
        <a:xfrm>
          <a:off x="8699500" y="98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6412</xdr:rowOff>
    </xdr:from>
    <xdr:ext cx="599010" cy="259045"/>
    <xdr:sp macro="" textlink="">
      <xdr:nvSpPr>
        <xdr:cNvPr id="369" name="テキスト ボックス 368"/>
        <xdr:cNvSpPr txBox="1"/>
      </xdr:nvSpPr>
      <xdr:spPr>
        <a:xfrm>
          <a:off x="8450795" y="96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82803</xdr:rowOff>
    </xdr:from>
    <xdr:to>
      <xdr:col>41</xdr:col>
      <xdr:colOff>101600</xdr:colOff>
      <xdr:row>58</xdr:row>
      <xdr:rowOff>12953</xdr:rowOff>
    </xdr:to>
    <xdr:sp macro="" textlink="">
      <xdr:nvSpPr>
        <xdr:cNvPr id="370" name="楕円 369"/>
        <xdr:cNvSpPr/>
      </xdr:nvSpPr>
      <xdr:spPr>
        <a:xfrm>
          <a:off x="7810500" y="98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29480</xdr:rowOff>
    </xdr:from>
    <xdr:ext cx="599010" cy="259045"/>
    <xdr:sp macro="" textlink="">
      <xdr:nvSpPr>
        <xdr:cNvPr id="371" name="テキスト ボックス 370"/>
        <xdr:cNvSpPr txBox="1"/>
      </xdr:nvSpPr>
      <xdr:spPr>
        <a:xfrm>
          <a:off x="7561795" y="963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171336</xdr:rowOff>
    </xdr:from>
    <xdr:to>
      <xdr:col>36</xdr:col>
      <xdr:colOff>165100</xdr:colOff>
      <xdr:row>57</xdr:row>
      <xdr:rowOff>101486</xdr:rowOff>
    </xdr:to>
    <xdr:sp macro="" textlink="">
      <xdr:nvSpPr>
        <xdr:cNvPr id="372" name="楕円 371"/>
        <xdr:cNvSpPr/>
      </xdr:nvSpPr>
      <xdr:spPr>
        <a:xfrm>
          <a:off x="6921500" y="97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118013</xdr:rowOff>
    </xdr:from>
    <xdr:ext cx="599010" cy="259045"/>
    <xdr:sp macro="" textlink="">
      <xdr:nvSpPr>
        <xdr:cNvPr id="373" name="テキスト ボックス 372"/>
        <xdr:cNvSpPr txBox="1"/>
      </xdr:nvSpPr>
      <xdr:spPr>
        <a:xfrm>
          <a:off x="6672795" y="954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13160</xdr:rowOff>
    </xdr:from>
    <xdr:to>
      <xdr:col>55</xdr:col>
      <xdr:colOff>0</xdr:colOff>
      <xdr:row>77</xdr:row>
      <xdr:rowOff>136933</xdr:rowOff>
    </xdr:to>
    <xdr:cxnSp macro="">
      <xdr:nvCxnSpPr>
        <xdr:cNvPr id="402" name="直線コネクタ 401"/>
        <xdr:cNvCxnSpPr/>
      </xdr:nvCxnSpPr>
      <xdr:spPr>
        <a:xfrm>
          <a:off x="9639300" y="13214810"/>
          <a:ext cx="838200" cy="1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3" name="普通建設事業費 （ うち新規整備　）平均値テキスト"/>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13160</xdr:rowOff>
    </xdr:from>
    <xdr:to>
      <xdr:col>50</xdr:col>
      <xdr:colOff>114300</xdr:colOff>
      <xdr:row>78</xdr:row>
      <xdr:rowOff>133383</xdr:rowOff>
    </xdr:to>
    <xdr:cxnSp macro="">
      <xdr:nvCxnSpPr>
        <xdr:cNvPr id="405" name="直線コネクタ 404"/>
        <xdr:cNvCxnSpPr/>
      </xdr:nvCxnSpPr>
      <xdr:spPr>
        <a:xfrm flipV="1">
          <a:off x="8750300" y="13214810"/>
          <a:ext cx="889000" cy="29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55679</xdr:rowOff>
    </xdr:from>
    <xdr:to>
      <xdr:col>45</xdr:col>
      <xdr:colOff>177800</xdr:colOff>
      <xdr:row>78</xdr:row>
      <xdr:rowOff>133383</xdr:rowOff>
    </xdr:to>
    <xdr:cxnSp macro="">
      <xdr:nvCxnSpPr>
        <xdr:cNvPr id="408" name="直線コネクタ 407"/>
        <xdr:cNvCxnSpPr/>
      </xdr:nvCxnSpPr>
      <xdr:spPr>
        <a:xfrm>
          <a:off x="7861300" y="13428779"/>
          <a:ext cx="889000" cy="7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35767</xdr:rowOff>
    </xdr:from>
    <xdr:to>
      <xdr:col>41</xdr:col>
      <xdr:colOff>50800</xdr:colOff>
      <xdr:row>78</xdr:row>
      <xdr:rowOff>55679</xdr:rowOff>
    </xdr:to>
    <xdr:cxnSp macro="">
      <xdr:nvCxnSpPr>
        <xdr:cNvPr id="411" name="直線コネクタ 410"/>
        <xdr:cNvCxnSpPr/>
      </xdr:nvCxnSpPr>
      <xdr:spPr>
        <a:xfrm>
          <a:off x="6972300" y="13065967"/>
          <a:ext cx="889000" cy="36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101220</xdr:rowOff>
    </xdr:from>
    <xdr:ext cx="599010" cy="259045"/>
    <xdr:sp macro="" textlink="">
      <xdr:nvSpPr>
        <xdr:cNvPr id="415" name="テキスト ボックス 414"/>
        <xdr:cNvSpPr txBox="1"/>
      </xdr:nvSpPr>
      <xdr:spPr>
        <a:xfrm>
          <a:off x="6672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86133</xdr:rowOff>
    </xdr:from>
    <xdr:to>
      <xdr:col>55</xdr:col>
      <xdr:colOff>50800</xdr:colOff>
      <xdr:row>78</xdr:row>
      <xdr:rowOff>16283</xdr:rowOff>
    </xdr:to>
    <xdr:sp macro="" textlink="">
      <xdr:nvSpPr>
        <xdr:cNvPr id="421" name="楕円 420"/>
        <xdr:cNvSpPr/>
      </xdr:nvSpPr>
      <xdr:spPr>
        <a:xfrm>
          <a:off x="10426700" y="132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109010</xdr:rowOff>
    </xdr:from>
    <xdr:ext cx="599010" cy="259045"/>
    <xdr:sp macro="" textlink="">
      <xdr:nvSpPr>
        <xdr:cNvPr id="422" name="普通建設事業費 （ うち新規整備　）該当値テキスト"/>
        <xdr:cNvSpPr txBox="1"/>
      </xdr:nvSpPr>
      <xdr:spPr>
        <a:xfrm>
          <a:off x="10528300" y="131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133810</xdr:rowOff>
    </xdr:from>
    <xdr:to>
      <xdr:col>50</xdr:col>
      <xdr:colOff>165100</xdr:colOff>
      <xdr:row>77</xdr:row>
      <xdr:rowOff>63960</xdr:rowOff>
    </xdr:to>
    <xdr:sp macro="" textlink="">
      <xdr:nvSpPr>
        <xdr:cNvPr id="423" name="楕円 422"/>
        <xdr:cNvSpPr/>
      </xdr:nvSpPr>
      <xdr:spPr>
        <a:xfrm>
          <a:off x="9588500" y="131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80487</xdr:rowOff>
    </xdr:from>
    <xdr:ext cx="599010" cy="259045"/>
    <xdr:sp macro="" textlink="">
      <xdr:nvSpPr>
        <xdr:cNvPr id="424" name="テキスト ボックス 423"/>
        <xdr:cNvSpPr txBox="1"/>
      </xdr:nvSpPr>
      <xdr:spPr>
        <a:xfrm>
          <a:off x="9339795" y="129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82583</xdr:rowOff>
    </xdr:from>
    <xdr:to>
      <xdr:col>46</xdr:col>
      <xdr:colOff>38100</xdr:colOff>
      <xdr:row>79</xdr:row>
      <xdr:rowOff>12733</xdr:rowOff>
    </xdr:to>
    <xdr:sp macro="" textlink="">
      <xdr:nvSpPr>
        <xdr:cNvPr id="425" name="楕円 424"/>
        <xdr:cNvSpPr/>
      </xdr:nvSpPr>
      <xdr:spPr>
        <a:xfrm>
          <a:off x="8699500" y="134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3860</xdr:rowOff>
    </xdr:from>
    <xdr:ext cx="534377" cy="259045"/>
    <xdr:sp macro="" textlink="">
      <xdr:nvSpPr>
        <xdr:cNvPr id="426" name="テキスト ボックス 425"/>
        <xdr:cNvSpPr txBox="1"/>
      </xdr:nvSpPr>
      <xdr:spPr>
        <a:xfrm>
          <a:off x="8483111" y="135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4879</xdr:rowOff>
    </xdr:from>
    <xdr:to>
      <xdr:col>41</xdr:col>
      <xdr:colOff>101600</xdr:colOff>
      <xdr:row>78</xdr:row>
      <xdr:rowOff>106479</xdr:rowOff>
    </xdr:to>
    <xdr:sp macro="" textlink="">
      <xdr:nvSpPr>
        <xdr:cNvPr id="427" name="楕円 426"/>
        <xdr:cNvSpPr/>
      </xdr:nvSpPr>
      <xdr:spPr>
        <a:xfrm>
          <a:off x="7810500" y="133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123006</xdr:rowOff>
    </xdr:from>
    <xdr:ext cx="599010" cy="259045"/>
    <xdr:sp macro="" textlink="">
      <xdr:nvSpPr>
        <xdr:cNvPr id="428" name="テキスト ボックス 427"/>
        <xdr:cNvSpPr txBox="1"/>
      </xdr:nvSpPr>
      <xdr:spPr>
        <a:xfrm>
          <a:off x="7561795" y="1315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156417</xdr:rowOff>
    </xdr:from>
    <xdr:to>
      <xdr:col>36</xdr:col>
      <xdr:colOff>165100</xdr:colOff>
      <xdr:row>76</xdr:row>
      <xdr:rowOff>86567</xdr:rowOff>
    </xdr:to>
    <xdr:sp macro="" textlink="">
      <xdr:nvSpPr>
        <xdr:cNvPr id="429" name="楕円 428"/>
        <xdr:cNvSpPr/>
      </xdr:nvSpPr>
      <xdr:spPr>
        <a:xfrm>
          <a:off x="6921500" y="1301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103094</xdr:rowOff>
    </xdr:from>
    <xdr:ext cx="599010" cy="259045"/>
    <xdr:sp macro="" textlink="">
      <xdr:nvSpPr>
        <xdr:cNvPr id="430" name="テキスト ボックス 429"/>
        <xdr:cNvSpPr txBox="1"/>
      </xdr:nvSpPr>
      <xdr:spPr>
        <a:xfrm>
          <a:off x="6672795" y="127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2842</xdr:rowOff>
    </xdr:from>
    <xdr:to>
      <xdr:col>55</xdr:col>
      <xdr:colOff>0</xdr:colOff>
      <xdr:row>98</xdr:row>
      <xdr:rowOff>45944</xdr:rowOff>
    </xdr:to>
    <xdr:cxnSp macro="">
      <xdr:nvCxnSpPr>
        <xdr:cNvPr id="457" name="直線コネクタ 456"/>
        <xdr:cNvCxnSpPr/>
      </xdr:nvCxnSpPr>
      <xdr:spPr>
        <a:xfrm>
          <a:off x="9639300" y="16804942"/>
          <a:ext cx="838200" cy="4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158634</xdr:rowOff>
    </xdr:from>
    <xdr:to>
      <xdr:col>50</xdr:col>
      <xdr:colOff>114300</xdr:colOff>
      <xdr:row>98</xdr:row>
      <xdr:rowOff>2842</xdr:rowOff>
    </xdr:to>
    <xdr:cxnSp macro="">
      <xdr:nvCxnSpPr>
        <xdr:cNvPr id="460" name="直線コネクタ 459"/>
        <xdr:cNvCxnSpPr/>
      </xdr:nvCxnSpPr>
      <xdr:spPr>
        <a:xfrm>
          <a:off x="8750300" y="16789284"/>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158634</xdr:rowOff>
    </xdr:from>
    <xdr:to>
      <xdr:col>45</xdr:col>
      <xdr:colOff>177800</xdr:colOff>
      <xdr:row>98</xdr:row>
      <xdr:rowOff>51896</xdr:rowOff>
    </xdr:to>
    <xdr:cxnSp macro="">
      <xdr:nvCxnSpPr>
        <xdr:cNvPr id="463" name="直線コネクタ 462"/>
        <xdr:cNvCxnSpPr/>
      </xdr:nvCxnSpPr>
      <xdr:spPr>
        <a:xfrm flipV="1">
          <a:off x="7861300" y="16789284"/>
          <a:ext cx="889000" cy="6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51896</xdr:rowOff>
    </xdr:from>
    <xdr:to>
      <xdr:col>41</xdr:col>
      <xdr:colOff>50800</xdr:colOff>
      <xdr:row>98</xdr:row>
      <xdr:rowOff>81535</xdr:rowOff>
    </xdr:to>
    <xdr:cxnSp macro="">
      <xdr:nvCxnSpPr>
        <xdr:cNvPr id="466" name="直線コネクタ 465"/>
        <xdr:cNvCxnSpPr/>
      </xdr:nvCxnSpPr>
      <xdr:spPr>
        <a:xfrm flipV="1">
          <a:off x="6972300" y="16853996"/>
          <a:ext cx="889000" cy="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166594</xdr:rowOff>
    </xdr:from>
    <xdr:to>
      <xdr:col>55</xdr:col>
      <xdr:colOff>50800</xdr:colOff>
      <xdr:row>98</xdr:row>
      <xdr:rowOff>96744</xdr:rowOff>
    </xdr:to>
    <xdr:sp macro="" textlink="">
      <xdr:nvSpPr>
        <xdr:cNvPr id="476" name="楕円 475"/>
        <xdr:cNvSpPr/>
      </xdr:nvSpPr>
      <xdr:spPr>
        <a:xfrm>
          <a:off x="10426700" y="167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125971</xdr:rowOff>
    </xdr:from>
    <xdr:ext cx="599010" cy="259045"/>
    <xdr:sp macro="" textlink="">
      <xdr:nvSpPr>
        <xdr:cNvPr id="477" name="普通建設事業費 （ うち更新整備　）該当値テキスト"/>
        <xdr:cNvSpPr txBox="1"/>
      </xdr:nvSpPr>
      <xdr:spPr>
        <a:xfrm>
          <a:off x="10528300" y="1658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123492</xdr:rowOff>
    </xdr:from>
    <xdr:to>
      <xdr:col>50</xdr:col>
      <xdr:colOff>165100</xdr:colOff>
      <xdr:row>98</xdr:row>
      <xdr:rowOff>53642</xdr:rowOff>
    </xdr:to>
    <xdr:sp macro="" textlink="">
      <xdr:nvSpPr>
        <xdr:cNvPr id="478" name="楕円 477"/>
        <xdr:cNvSpPr/>
      </xdr:nvSpPr>
      <xdr:spPr>
        <a:xfrm>
          <a:off x="9588500" y="167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70169</xdr:rowOff>
    </xdr:from>
    <xdr:ext cx="599010" cy="259045"/>
    <xdr:sp macro="" textlink="">
      <xdr:nvSpPr>
        <xdr:cNvPr id="479" name="テキスト ボックス 478"/>
        <xdr:cNvSpPr txBox="1"/>
      </xdr:nvSpPr>
      <xdr:spPr>
        <a:xfrm>
          <a:off x="9339795" y="1652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107834</xdr:rowOff>
    </xdr:from>
    <xdr:to>
      <xdr:col>46</xdr:col>
      <xdr:colOff>38100</xdr:colOff>
      <xdr:row>98</xdr:row>
      <xdr:rowOff>37984</xdr:rowOff>
    </xdr:to>
    <xdr:sp macro="" textlink="">
      <xdr:nvSpPr>
        <xdr:cNvPr id="480" name="楕円 479"/>
        <xdr:cNvSpPr/>
      </xdr:nvSpPr>
      <xdr:spPr>
        <a:xfrm>
          <a:off x="8699500" y="167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54511</xdr:rowOff>
    </xdr:from>
    <xdr:ext cx="599010" cy="259045"/>
    <xdr:sp macro="" textlink="">
      <xdr:nvSpPr>
        <xdr:cNvPr id="481" name="テキスト ボックス 480"/>
        <xdr:cNvSpPr txBox="1"/>
      </xdr:nvSpPr>
      <xdr:spPr>
        <a:xfrm>
          <a:off x="8450795" y="1651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1096</xdr:rowOff>
    </xdr:from>
    <xdr:to>
      <xdr:col>41</xdr:col>
      <xdr:colOff>101600</xdr:colOff>
      <xdr:row>98</xdr:row>
      <xdr:rowOff>102696</xdr:rowOff>
    </xdr:to>
    <xdr:sp macro="" textlink="">
      <xdr:nvSpPr>
        <xdr:cNvPr id="482" name="楕円 481"/>
        <xdr:cNvSpPr/>
      </xdr:nvSpPr>
      <xdr:spPr>
        <a:xfrm>
          <a:off x="7810500" y="168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119223</xdr:rowOff>
    </xdr:from>
    <xdr:ext cx="599010" cy="259045"/>
    <xdr:sp macro="" textlink="">
      <xdr:nvSpPr>
        <xdr:cNvPr id="483" name="テキスト ボックス 482"/>
        <xdr:cNvSpPr txBox="1"/>
      </xdr:nvSpPr>
      <xdr:spPr>
        <a:xfrm>
          <a:off x="7561795" y="1657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30735</xdr:rowOff>
    </xdr:from>
    <xdr:to>
      <xdr:col>36</xdr:col>
      <xdr:colOff>165100</xdr:colOff>
      <xdr:row>98</xdr:row>
      <xdr:rowOff>132335</xdr:rowOff>
    </xdr:to>
    <xdr:sp macro="" textlink="">
      <xdr:nvSpPr>
        <xdr:cNvPr id="484" name="楕円 483"/>
        <xdr:cNvSpPr/>
      </xdr:nvSpPr>
      <xdr:spPr>
        <a:xfrm>
          <a:off x="6921500" y="168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123462</xdr:rowOff>
    </xdr:from>
    <xdr:ext cx="599010" cy="259045"/>
    <xdr:sp macro="" textlink="">
      <xdr:nvSpPr>
        <xdr:cNvPr id="485" name="テキスト ボックス 484"/>
        <xdr:cNvSpPr txBox="1"/>
      </xdr:nvSpPr>
      <xdr:spPr>
        <a:xfrm>
          <a:off x="6672795" y="1692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63258</xdr:rowOff>
    </xdr:from>
    <xdr:to>
      <xdr:col>85</xdr:col>
      <xdr:colOff>127000</xdr:colOff>
      <xdr:row>38</xdr:row>
      <xdr:rowOff>131559</xdr:rowOff>
    </xdr:to>
    <xdr:cxnSp macro="">
      <xdr:nvCxnSpPr>
        <xdr:cNvPr id="512" name="直線コネクタ 511"/>
        <xdr:cNvCxnSpPr/>
      </xdr:nvCxnSpPr>
      <xdr:spPr>
        <a:xfrm flipV="1">
          <a:off x="15481300" y="6578358"/>
          <a:ext cx="838200" cy="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116508</xdr:rowOff>
    </xdr:from>
    <xdr:to>
      <xdr:col>81</xdr:col>
      <xdr:colOff>50800</xdr:colOff>
      <xdr:row>38</xdr:row>
      <xdr:rowOff>131559</xdr:rowOff>
    </xdr:to>
    <xdr:cxnSp macro="">
      <xdr:nvCxnSpPr>
        <xdr:cNvPr id="515" name="直線コネクタ 514"/>
        <xdr:cNvCxnSpPr/>
      </xdr:nvCxnSpPr>
      <xdr:spPr>
        <a:xfrm>
          <a:off x="14592300" y="6631608"/>
          <a:ext cx="8890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116508</xdr:rowOff>
    </xdr:from>
    <xdr:to>
      <xdr:col>76</xdr:col>
      <xdr:colOff>114300</xdr:colOff>
      <xdr:row>38</xdr:row>
      <xdr:rowOff>136685</xdr:rowOff>
    </xdr:to>
    <xdr:cxnSp macro="">
      <xdr:nvCxnSpPr>
        <xdr:cNvPr id="518" name="直線コネクタ 517"/>
        <xdr:cNvCxnSpPr/>
      </xdr:nvCxnSpPr>
      <xdr:spPr>
        <a:xfrm flipV="1">
          <a:off x="13703300" y="6631608"/>
          <a:ext cx="889000" cy="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123055</xdr:rowOff>
    </xdr:from>
    <xdr:to>
      <xdr:col>71</xdr:col>
      <xdr:colOff>177800</xdr:colOff>
      <xdr:row>38</xdr:row>
      <xdr:rowOff>136685</xdr:rowOff>
    </xdr:to>
    <xdr:cxnSp macro="">
      <xdr:nvCxnSpPr>
        <xdr:cNvPr id="521" name="直線コネクタ 520"/>
        <xdr:cNvCxnSpPr/>
      </xdr:nvCxnSpPr>
      <xdr:spPr>
        <a:xfrm>
          <a:off x="12814300" y="6638155"/>
          <a:ext cx="8890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12458</xdr:rowOff>
    </xdr:from>
    <xdr:to>
      <xdr:col>85</xdr:col>
      <xdr:colOff>177800</xdr:colOff>
      <xdr:row>38</xdr:row>
      <xdr:rowOff>114058</xdr:rowOff>
    </xdr:to>
    <xdr:sp macro="" textlink="">
      <xdr:nvSpPr>
        <xdr:cNvPr id="531" name="楕円 530"/>
        <xdr:cNvSpPr/>
      </xdr:nvSpPr>
      <xdr:spPr>
        <a:xfrm>
          <a:off x="16268700" y="65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143286</xdr:rowOff>
    </xdr:from>
    <xdr:ext cx="534377" cy="259045"/>
    <xdr:sp macro="" textlink="">
      <xdr:nvSpPr>
        <xdr:cNvPr id="532" name="災害復旧事業費該当値テキスト"/>
        <xdr:cNvSpPr txBox="1"/>
      </xdr:nvSpPr>
      <xdr:spPr>
        <a:xfrm>
          <a:off x="16370300" y="63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80759</xdr:rowOff>
    </xdr:from>
    <xdr:to>
      <xdr:col>81</xdr:col>
      <xdr:colOff>101600</xdr:colOff>
      <xdr:row>39</xdr:row>
      <xdr:rowOff>10909</xdr:rowOff>
    </xdr:to>
    <xdr:sp macro="" textlink="">
      <xdr:nvSpPr>
        <xdr:cNvPr id="533" name="楕円 532"/>
        <xdr:cNvSpPr/>
      </xdr:nvSpPr>
      <xdr:spPr>
        <a:xfrm>
          <a:off x="15430500" y="65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2036</xdr:rowOff>
    </xdr:from>
    <xdr:ext cx="469744" cy="259045"/>
    <xdr:sp macro="" textlink="">
      <xdr:nvSpPr>
        <xdr:cNvPr id="534" name="テキスト ボックス 533"/>
        <xdr:cNvSpPr txBox="1"/>
      </xdr:nvSpPr>
      <xdr:spPr>
        <a:xfrm>
          <a:off x="15246428" y="668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65708</xdr:rowOff>
    </xdr:from>
    <xdr:to>
      <xdr:col>76</xdr:col>
      <xdr:colOff>165100</xdr:colOff>
      <xdr:row>38</xdr:row>
      <xdr:rowOff>167308</xdr:rowOff>
    </xdr:to>
    <xdr:sp macro="" textlink="">
      <xdr:nvSpPr>
        <xdr:cNvPr id="535" name="楕円 534"/>
        <xdr:cNvSpPr/>
      </xdr:nvSpPr>
      <xdr:spPr>
        <a:xfrm>
          <a:off x="14541500" y="658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158435</xdr:rowOff>
    </xdr:from>
    <xdr:ext cx="534377" cy="259045"/>
    <xdr:sp macro="" textlink="">
      <xdr:nvSpPr>
        <xdr:cNvPr id="536" name="テキスト ボックス 535"/>
        <xdr:cNvSpPr txBox="1"/>
      </xdr:nvSpPr>
      <xdr:spPr>
        <a:xfrm>
          <a:off x="14325111" y="667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85885</xdr:rowOff>
    </xdr:from>
    <xdr:to>
      <xdr:col>72</xdr:col>
      <xdr:colOff>38100</xdr:colOff>
      <xdr:row>39</xdr:row>
      <xdr:rowOff>16035</xdr:rowOff>
    </xdr:to>
    <xdr:sp macro="" textlink="">
      <xdr:nvSpPr>
        <xdr:cNvPr id="537" name="楕円 536"/>
        <xdr:cNvSpPr/>
      </xdr:nvSpPr>
      <xdr:spPr>
        <a:xfrm>
          <a:off x="13652500" y="66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7162</xdr:rowOff>
    </xdr:from>
    <xdr:ext cx="469744" cy="259045"/>
    <xdr:sp macro="" textlink="">
      <xdr:nvSpPr>
        <xdr:cNvPr id="538" name="テキスト ボックス 537"/>
        <xdr:cNvSpPr txBox="1"/>
      </xdr:nvSpPr>
      <xdr:spPr>
        <a:xfrm>
          <a:off x="13468428" y="66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72255</xdr:rowOff>
    </xdr:from>
    <xdr:to>
      <xdr:col>67</xdr:col>
      <xdr:colOff>101600</xdr:colOff>
      <xdr:row>39</xdr:row>
      <xdr:rowOff>2405</xdr:rowOff>
    </xdr:to>
    <xdr:sp macro="" textlink="">
      <xdr:nvSpPr>
        <xdr:cNvPr id="539" name="楕円 538"/>
        <xdr:cNvSpPr/>
      </xdr:nvSpPr>
      <xdr:spPr>
        <a:xfrm>
          <a:off x="12763500" y="6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164982</xdr:rowOff>
    </xdr:from>
    <xdr:ext cx="469744" cy="259045"/>
    <xdr:sp macro="" textlink="">
      <xdr:nvSpPr>
        <xdr:cNvPr id="540" name="テキスト ボックス 539"/>
        <xdr:cNvSpPr txBox="1"/>
      </xdr:nvSpPr>
      <xdr:spPr>
        <a:xfrm>
          <a:off x="12579428" y="668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25586</xdr:rowOff>
    </xdr:from>
    <xdr:to>
      <xdr:col>85</xdr:col>
      <xdr:colOff>127000</xdr:colOff>
      <xdr:row>78</xdr:row>
      <xdr:rowOff>60911</xdr:rowOff>
    </xdr:to>
    <xdr:cxnSp macro="">
      <xdr:nvCxnSpPr>
        <xdr:cNvPr id="618" name="直線コネクタ 617"/>
        <xdr:cNvCxnSpPr/>
      </xdr:nvCxnSpPr>
      <xdr:spPr>
        <a:xfrm flipV="1">
          <a:off x="15481300" y="13398686"/>
          <a:ext cx="8382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60911</xdr:rowOff>
    </xdr:from>
    <xdr:to>
      <xdr:col>81</xdr:col>
      <xdr:colOff>50800</xdr:colOff>
      <xdr:row>78</xdr:row>
      <xdr:rowOff>90954</xdr:rowOff>
    </xdr:to>
    <xdr:cxnSp macro="">
      <xdr:nvCxnSpPr>
        <xdr:cNvPr id="621" name="直線コネクタ 620"/>
        <xdr:cNvCxnSpPr/>
      </xdr:nvCxnSpPr>
      <xdr:spPr>
        <a:xfrm flipV="1">
          <a:off x="14592300" y="13434011"/>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87173</xdr:rowOff>
    </xdr:from>
    <xdr:to>
      <xdr:col>76</xdr:col>
      <xdr:colOff>114300</xdr:colOff>
      <xdr:row>78</xdr:row>
      <xdr:rowOff>90954</xdr:rowOff>
    </xdr:to>
    <xdr:cxnSp macro="">
      <xdr:nvCxnSpPr>
        <xdr:cNvPr id="624" name="直線コネクタ 623"/>
        <xdr:cNvCxnSpPr/>
      </xdr:nvCxnSpPr>
      <xdr:spPr>
        <a:xfrm>
          <a:off x="13703300" y="13460273"/>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87173</xdr:rowOff>
    </xdr:from>
    <xdr:to>
      <xdr:col>71</xdr:col>
      <xdr:colOff>177800</xdr:colOff>
      <xdr:row>78</xdr:row>
      <xdr:rowOff>89897</xdr:rowOff>
    </xdr:to>
    <xdr:cxnSp macro="">
      <xdr:nvCxnSpPr>
        <xdr:cNvPr id="627" name="直線コネクタ 626"/>
        <xdr:cNvCxnSpPr/>
      </xdr:nvCxnSpPr>
      <xdr:spPr>
        <a:xfrm flipV="1">
          <a:off x="12814300" y="13460273"/>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146236</xdr:rowOff>
    </xdr:from>
    <xdr:to>
      <xdr:col>85</xdr:col>
      <xdr:colOff>177800</xdr:colOff>
      <xdr:row>78</xdr:row>
      <xdr:rowOff>76386</xdr:rowOff>
    </xdr:to>
    <xdr:sp macro="" textlink="">
      <xdr:nvSpPr>
        <xdr:cNvPr id="637" name="楕円 636"/>
        <xdr:cNvSpPr/>
      </xdr:nvSpPr>
      <xdr:spPr>
        <a:xfrm>
          <a:off x="16268700" y="13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124663</xdr:rowOff>
    </xdr:from>
    <xdr:ext cx="534377" cy="259045"/>
    <xdr:sp macro="" textlink="">
      <xdr:nvSpPr>
        <xdr:cNvPr id="638" name="公債費該当値テキスト"/>
        <xdr:cNvSpPr txBox="1"/>
      </xdr:nvSpPr>
      <xdr:spPr>
        <a:xfrm>
          <a:off x="16370300" y="1332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10111</xdr:rowOff>
    </xdr:from>
    <xdr:to>
      <xdr:col>81</xdr:col>
      <xdr:colOff>101600</xdr:colOff>
      <xdr:row>78</xdr:row>
      <xdr:rowOff>111711</xdr:rowOff>
    </xdr:to>
    <xdr:sp macro="" textlink="">
      <xdr:nvSpPr>
        <xdr:cNvPr id="639" name="楕円 638"/>
        <xdr:cNvSpPr/>
      </xdr:nvSpPr>
      <xdr:spPr>
        <a:xfrm>
          <a:off x="15430500" y="133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102838</xdr:rowOff>
    </xdr:from>
    <xdr:ext cx="534377" cy="259045"/>
    <xdr:sp macro="" textlink="">
      <xdr:nvSpPr>
        <xdr:cNvPr id="640" name="テキスト ボックス 639"/>
        <xdr:cNvSpPr txBox="1"/>
      </xdr:nvSpPr>
      <xdr:spPr>
        <a:xfrm>
          <a:off x="15214111" y="134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40154</xdr:rowOff>
    </xdr:from>
    <xdr:to>
      <xdr:col>76</xdr:col>
      <xdr:colOff>165100</xdr:colOff>
      <xdr:row>78</xdr:row>
      <xdr:rowOff>141754</xdr:rowOff>
    </xdr:to>
    <xdr:sp macro="" textlink="">
      <xdr:nvSpPr>
        <xdr:cNvPr id="641" name="楕円 640"/>
        <xdr:cNvSpPr/>
      </xdr:nvSpPr>
      <xdr:spPr>
        <a:xfrm>
          <a:off x="14541500" y="134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132881</xdr:rowOff>
    </xdr:from>
    <xdr:ext cx="534377" cy="259045"/>
    <xdr:sp macro="" textlink="">
      <xdr:nvSpPr>
        <xdr:cNvPr id="642" name="テキスト ボックス 641"/>
        <xdr:cNvSpPr txBox="1"/>
      </xdr:nvSpPr>
      <xdr:spPr>
        <a:xfrm>
          <a:off x="14325111" y="135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36373</xdr:rowOff>
    </xdr:from>
    <xdr:to>
      <xdr:col>72</xdr:col>
      <xdr:colOff>38100</xdr:colOff>
      <xdr:row>78</xdr:row>
      <xdr:rowOff>137973</xdr:rowOff>
    </xdr:to>
    <xdr:sp macro="" textlink="">
      <xdr:nvSpPr>
        <xdr:cNvPr id="643" name="楕円 642"/>
        <xdr:cNvSpPr/>
      </xdr:nvSpPr>
      <xdr:spPr>
        <a:xfrm>
          <a:off x="13652500" y="134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129100</xdr:rowOff>
    </xdr:from>
    <xdr:ext cx="534377" cy="259045"/>
    <xdr:sp macro="" textlink="">
      <xdr:nvSpPr>
        <xdr:cNvPr id="644" name="テキスト ボックス 643"/>
        <xdr:cNvSpPr txBox="1"/>
      </xdr:nvSpPr>
      <xdr:spPr>
        <a:xfrm>
          <a:off x="13436111" y="135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39097</xdr:rowOff>
    </xdr:from>
    <xdr:to>
      <xdr:col>67</xdr:col>
      <xdr:colOff>101600</xdr:colOff>
      <xdr:row>78</xdr:row>
      <xdr:rowOff>140697</xdr:rowOff>
    </xdr:to>
    <xdr:sp macro="" textlink="">
      <xdr:nvSpPr>
        <xdr:cNvPr id="645" name="楕円 644"/>
        <xdr:cNvSpPr/>
      </xdr:nvSpPr>
      <xdr:spPr>
        <a:xfrm>
          <a:off x="12763500" y="134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131824</xdr:rowOff>
    </xdr:from>
    <xdr:ext cx="534377" cy="259045"/>
    <xdr:sp macro="" textlink="">
      <xdr:nvSpPr>
        <xdr:cNvPr id="646" name="テキスト ボックス 645"/>
        <xdr:cNvSpPr txBox="1"/>
      </xdr:nvSpPr>
      <xdr:spPr>
        <a:xfrm>
          <a:off x="12547111" y="135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16056</xdr:rowOff>
    </xdr:from>
    <xdr:to>
      <xdr:col>85</xdr:col>
      <xdr:colOff>127000</xdr:colOff>
      <xdr:row>98</xdr:row>
      <xdr:rowOff>111996</xdr:rowOff>
    </xdr:to>
    <xdr:cxnSp macro="">
      <xdr:nvCxnSpPr>
        <xdr:cNvPr id="673" name="直線コネクタ 672"/>
        <xdr:cNvCxnSpPr/>
      </xdr:nvCxnSpPr>
      <xdr:spPr>
        <a:xfrm>
          <a:off x="15481300" y="16818156"/>
          <a:ext cx="838200" cy="9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16056</xdr:rowOff>
    </xdr:from>
    <xdr:to>
      <xdr:col>81</xdr:col>
      <xdr:colOff>50800</xdr:colOff>
      <xdr:row>98</xdr:row>
      <xdr:rowOff>60982</xdr:rowOff>
    </xdr:to>
    <xdr:cxnSp macro="">
      <xdr:nvCxnSpPr>
        <xdr:cNvPr id="676" name="直線コネクタ 675"/>
        <xdr:cNvCxnSpPr/>
      </xdr:nvCxnSpPr>
      <xdr:spPr>
        <a:xfrm flipV="1">
          <a:off x="14592300" y="16818156"/>
          <a:ext cx="8890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8" name="テキスト ボックス 677"/>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59148</xdr:rowOff>
    </xdr:from>
    <xdr:to>
      <xdr:col>76</xdr:col>
      <xdr:colOff>114300</xdr:colOff>
      <xdr:row>98</xdr:row>
      <xdr:rowOff>60982</xdr:rowOff>
    </xdr:to>
    <xdr:cxnSp macro="">
      <xdr:nvCxnSpPr>
        <xdr:cNvPr id="679" name="直線コネクタ 678"/>
        <xdr:cNvCxnSpPr/>
      </xdr:nvCxnSpPr>
      <xdr:spPr>
        <a:xfrm>
          <a:off x="13703300" y="16861248"/>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34182</xdr:rowOff>
    </xdr:from>
    <xdr:to>
      <xdr:col>71</xdr:col>
      <xdr:colOff>177800</xdr:colOff>
      <xdr:row>98</xdr:row>
      <xdr:rowOff>59148</xdr:rowOff>
    </xdr:to>
    <xdr:cxnSp macro="">
      <xdr:nvCxnSpPr>
        <xdr:cNvPr id="682" name="直線コネクタ 681"/>
        <xdr:cNvCxnSpPr/>
      </xdr:nvCxnSpPr>
      <xdr:spPr>
        <a:xfrm>
          <a:off x="12814300" y="16836282"/>
          <a:ext cx="889000" cy="2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61196</xdr:rowOff>
    </xdr:from>
    <xdr:to>
      <xdr:col>85</xdr:col>
      <xdr:colOff>177800</xdr:colOff>
      <xdr:row>98</xdr:row>
      <xdr:rowOff>162796</xdr:rowOff>
    </xdr:to>
    <xdr:sp macro="" textlink="">
      <xdr:nvSpPr>
        <xdr:cNvPr id="692" name="楕円 691"/>
        <xdr:cNvSpPr/>
      </xdr:nvSpPr>
      <xdr:spPr>
        <a:xfrm>
          <a:off x="16268700" y="168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160165</xdr:rowOff>
    </xdr:from>
    <xdr:ext cx="534377" cy="259045"/>
    <xdr:sp macro="" textlink="">
      <xdr:nvSpPr>
        <xdr:cNvPr id="693" name="積立金該当値テキスト"/>
        <xdr:cNvSpPr txBox="1"/>
      </xdr:nvSpPr>
      <xdr:spPr>
        <a:xfrm>
          <a:off x="16370300" y="1679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136706</xdr:rowOff>
    </xdr:from>
    <xdr:to>
      <xdr:col>81</xdr:col>
      <xdr:colOff>101600</xdr:colOff>
      <xdr:row>98</xdr:row>
      <xdr:rowOff>66856</xdr:rowOff>
    </xdr:to>
    <xdr:sp macro="" textlink="">
      <xdr:nvSpPr>
        <xdr:cNvPr id="694" name="楕円 693"/>
        <xdr:cNvSpPr/>
      </xdr:nvSpPr>
      <xdr:spPr>
        <a:xfrm>
          <a:off x="15430500" y="167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83383</xdr:rowOff>
    </xdr:from>
    <xdr:ext cx="599010" cy="259045"/>
    <xdr:sp macro="" textlink="">
      <xdr:nvSpPr>
        <xdr:cNvPr id="695" name="テキスト ボックス 694"/>
        <xdr:cNvSpPr txBox="1"/>
      </xdr:nvSpPr>
      <xdr:spPr>
        <a:xfrm>
          <a:off x="15181795" y="165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10182</xdr:rowOff>
    </xdr:from>
    <xdr:to>
      <xdr:col>76</xdr:col>
      <xdr:colOff>165100</xdr:colOff>
      <xdr:row>98</xdr:row>
      <xdr:rowOff>111782</xdr:rowOff>
    </xdr:to>
    <xdr:sp macro="" textlink="">
      <xdr:nvSpPr>
        <xdr:cNvPr id="696" name="楕円 695"/>
        <xdr:cNvSpPr/>
      </xdr:nvSpPr>
      <xdr:spPr>
        <a:xfrm>
          <a:off x="14541500" y="168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128309</xdr:rowOff>
    </xdr:from>
    <xdr:ext cx="534377" cy="259045"/>
    <xdr:sp macro="" textlink="">
      <xdr:nvSpPr>
        <xdr:cNvPr id="697" name="テキスト ボックス 696"/>
        <xdr:cNvSpPr txBox="1"/>
      </xdr:nvSpPr>
      <xdr:spPr>
        <a:xfrm>
          <a:off x="14325111" y="165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8348</xdr:rowOff>
    </xdr:from>
    <xdr:to>
      <xdr:col>72</xdr:col>
      <xdr:colOff>38100</xdr:colOff>
      <xdr:row>98</xdr:row>
      <xdr:rowOff>109948</xdr:rowOff>
    </xdr:to>
    <xdr:sp macro="" textlink="">
      <xdr:nvSpPr>
        <xdr:cNvPr id="698" name="楕円 697"/>
        <xdr:cNvSpPr/>
      </xdr:nvSpPr>
      <xdr:spPr>
        <a:xfrm>
          <a:off x="13652500" y="168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126475</xdr:rowOff>
    </xdr:from>
    <xdr:ext cx="534377" cy="259045"/>
    <xdr:sp macro="" textlink="">
      <xdr:nvSpPr>
        <xdr:cNvPr id="699" name="テキスト ボックス 698"/>
        <xdr:cNvSpPr txBox="1"/>
      </xdr:nvSpPr>
      <xdr:spPr>
        <a:xfrm>
          <a:off x="13436111" y="1658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154832</xdr:rowOff>
    </xdr:from>
    <xdr:to>
      <xdr:col>67</xdr:col>
      <xdr:colOff>101600</xdr:colOff>
      <xdr:row>98</xdr:row>
      <xdr:rowOff>84982</xdr:rowOff>
    </xdr:to>
    <xdr:sp macro="" textlink="">
      <xdr:nvSpPr>
        <xdr:cNvPr id="700" name="楕円 699"/>
        <xdr:cNvSpPr/>
      </xdr:nvSpPr>
      <xdr:spPr>
        <a:xfrm>
          <a:off x="12763500" y="167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76109</xdr:rowOff>
    </xdr:from>
    <xdr:ext cx="599010" cy="259045"/>
    <xdr:sp macro="" textlink="">
      <xdr:nvSpPr>
        <xdr:cNvPr id="701" name="テキスト ボックス 700"/>
        <xdr:cNvSpPr txBox="1"/>
      </xdr:nvSpPr>
      <xdr:spPr>
        <a:xfrm>
          <a:off x="12514795" y="1687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71829</xdr:rowOff>
    </xdr:from>
    <xdr:to>
      <xdr:col>116</xdr:col>
      <xdr:colOff>63500</xdr:colOff>
      <xdr:row>58</xdr:row>
      <xdr:rowOff>73361</xdr:rowOff>
    </xdr:to>
    <xdr:cxnSp macro="">
      <xdr:nvCxnSpPr>
        <xdr:cNvPr id="785" name="直線コネクタ 784"/>
        <xdr:cNvCxnSpPr/>
      </xdr:nvCxnSpPr>
      <xdr:spPr>
        <a:xfrm flipV="1">
          <a:off x="21323300" y="10015929"/>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73361</xdr:rowOff>
    </xdr:from>
    <xdr:to>
      <xdr:col>111</xdr:col>
      <xdr:colOff>177800</xdr:colOff>
      <xdr:row>58</xdr:row>
      <xdr:rowOff>99466</xdr:rowOff>
    </xdr:to>
    <xdr:cxnSp macro="">
      <xdr:nvCxnSpPr>
        <xdr:cNvPr id="788" name="直線コネクタ 787"/>
        <xdr:cNvCxnSpPr/>
      </xdr:nvCxnSpPr>
      <xdr:spPr>
        <a:xfrm flipV="1">
          <a:off x="20434300" y="10017461"/>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99466</xdr:rowOff>
    </xdr:from>
    <xdr:to>
      <xdr:col>107</xdr:col>
      <xdr:colOff>50800</xdr:colOff>
      <xdr:row>58</xdr:row>
      <xdr:rowOff>116680</xdr:rowOff>
    </xdr:to>
    <xdr:cxnSp macro="">
      <xdr:nvCxnSpPr>
        <xdr:cNvPr id="791" name="直線コネクタ 790"/>
        <xdr:cNvCxnSpPr/>
      </xdr:nvCxnSpPr>
      <xdr:spPr>
        <a:xfrm flipV="1">
          <a:off x="19545300" y="10043566"/>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76858</xdr:rowOff>
    </xdr:from>
    <xdr:to>
      <xdr:col>102</xdr:col>
      <xdr:colOff>114300</xdr:colOff>
      <xdr:row>58</xdr:row>
      <xdr:rowOff>116680</xdr:rowOff>
    </xdr:to>
    <xdr:cxnSp macro="">
      <xdr:nvCxnSpPr>
        <xdr:cNvPr id="794" name="直線コネクタ 793"/>
        <xdr:cNvCxnSpPr/>
      </xdr:nvCxnSpPr>
      <xdr:spPr>
        <a:xfrm>
          <a:off x="18656300" y="10020958"/>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21029</xdr:rowOff>
    </xdr:from>
    <xdr:to>
      <xdr:col>116</xdr:col>
      <xdr:colOff>114300</xdr:colOff>
      <xdr:row>58</xdr:row>
      <xdr:rowOff>122629</xdr:rowOff>
    </xdr:to>
    <xdr:sp macro="" textlink="">
      <xdr:nvSpPr>
        <xdr:cNvPr id="804" name="楕円 803"/>
        <xdr:cNvSpPr/>
      </xdr:nvSpPr>
      <xdr:spPr>
        <a:xfrm>
          <a:off x="22110700" y="99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107406</xdr:rowOff>
    </xdr:from>
    <xdr:ext cx="469744" cy="259045"/>
    <xdr:sp macro="" textlink="">
      <xdr:nvSpPr>
        <xdr:cNvPr id="805" name="貸付金該当値テキスト"/>
        <xdr:cNvSpPr txBox="1"/>
      </xdr:nvSpPr>
      <xdr:spPr>
        <a:xfrm>
          <a:off x="22212300" y="988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22561</xdr:rowOff>
    </xdr:from>
    <xdr:to>
      <xdr:col>112</xdr:col>
      <xdr:colOff>38100</xdr:colOff>
      <xdr:row>58</xdr:row>
      <xdr:rowOff>124161</xdr:rowOff>
    </xdr:to>
    <xdr:sp macro="" textlink="">
      <xdr:nvSpPr>
        <xdr:cNvPr id="806" name="楕円 805"/>
        <xdr:cNvSpPr/>
      </xdr:nvSpPr>
      <xdr:spPr>
        <a:xfrm>
          <a:off x="21272500" y="996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115288</xdr:rowOff>
    </xdr:from>
    <xdr:ext cx="469744" cy="259045"/>
    <xdr:sp macro="" textlink="">
      <xdr:nvSpPr>
        <xdr:cNvPr id="807" name="テキスト ボックス 806"/>
        <xdr:cNvSpPr txBox="1"/>
      </xdr:nvSpPr>
      <xdr:spPr>
        <a:xfrm>
          <a:off x="21088428" y="1005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48666</xdr:rowOff>
    </xdr:from>
    <xdr:to>
      <xdr:col>107</xdr:col>
      <xdr:colOff>101600</xdr:colOff>
      <xdr:row>58</xdr:row>
      <xdr:rowOff>150266</xdr:rowOff>
    </xdr:to>
    <xdr:sp macro="" textlink="">
      <xdr:nvSpPr>
        <xdr:cNvPr id="808" name="楕円 807"/>
        <xdr:cNvSpPr/>
      </xdr:nvSpPr>
      <xdr:spPr>
        <a:xfrm>
          <a:off x="20383500" y="99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141393</xdr:rowOff>
    </xdr:from>
    <xdr:ext cx="469744" cy="259045"/>
    <xdr:sp macro="" textlink="">
      <xdr:nvSpPr>
        <xdr:cNvPr id="809" name="テキスト ボックス 808"/>
        <xdr:cNvSpPr txBox="1"/>
      </xdr:nvSpPr>
      <xdr:spPr>
        <a:xfrm>
          <a:off x="20199428" y="1008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65880</xdr:rowOff>
    </xdr:from>
    <xdr:to>
      <xdr:col>102</xdr:col>
      <xdr:colOff>165100</xdr:colOff>
      <xdr:row>58</xdr:row>
      <xdr:rowOff>167480</xdr:rowOff>
    </xdr:to>
    <xdr:sp macro="" textlink="">
      <xdr:nvSpPr>
        <xdr:cNvPr id="810" name="楕円 809"/>
        <xdr:cNvSpPr/>
      </xdr:nvSpPr>
      <xdr:spPr>
        <a:xfrm>
          <a:off x="19494500" y="100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158607</xdr:rowOff>
    </xdr:from>
    <xdr:ext cx="469744" cy="259045"/>
    <xdr:sp macro="" textlink="">
      <xdr:nvSpPr>
        <xdr:cNvPr id="811" name="テキスト ボックス 810"/>
        <xdr:cNvSpPr txBox="1"/>
      </xdr:nvSpPr>
      <xdr:spPr>
        <a:xfrm>
          <a:off x="19310428" y="101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26058</xdr:rowOff>
    </xdr:from>
    <xdr:to>
      <xdr:col>98</xdr:col>
      <xdr:colOff>38100</xdr:colOff>
      <xdr:row>58</xdr:row>
      <xdr:rowOff>127658</xdr:rowOff>
    </xdr:to>
    <xdr:sp macro="" textlink="">
      <xdr:nvSpPr>
        <xdr:cNvPr id="812" name="楕円 811"/>
        <xdr:cNvSpPr/>
      </xdr:nvSpPr>
      <xdr:spPr>
        <a:xfrm>
          <a:off x="18605500" y="99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118785</xdr:rowOff>
    </xdr:from>
    <xdr:ext cx="469744" cy="259045"/>
    <xdr:sp macro="" textlink="">
      <xdr:nvSpPr>
        <xdr:cNvPr id="813" name="テキスト ボックス 812"/>
        <xdr:cNvSpPr txBox="1"/>
      </xdr:nvSpPr>
      <xdr:spPr>
        <a:xfrm>
          <a:off x="18421428" y="1006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47489</xdr:rowOff>
    </xdr:from>
    <xdr:to>
      <xdr:col>116</xdr:col>
      <xdr:colOff>63500</xdr:colOff>
      <xdr:row>77</xdr:row>
      <xdr:rowOff>87697</xdr:rowOff>
    </xdr:to>
    <xdr:cxnSp macro="">
      <xdr:nvCxnSpPr>
        <xdr:cNvPr id="844" name="直線コネクタ 843"/>
        <xdr:cNvCxnSpPr/>
      </xdr:nvCxnSpPr>
      <xdr:spPr>
        <a:xfrm flipV="1">
          <a:off x="21323300" y="13249139"/>
          <a:ext cx="838200" cy="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87697</xdr:rowOff>
    </xdr:from>
    <xdr:to>
      <xdr:col>111</xdr:col>
      <xdr:colOff>177800</xdr:colOff>
      <xdr:row>77</xdr:row>
      <xdr:rowOff>112206</xdr:rowOff>
    </xdr:to>
    <xdr:cxnSp macro="">
      <xdr:nvCxnSpPr>
        <xdr:cNvPr id="847" name="直線コネクタ 846"/>
        <xdr:cNvCxnSpPr/>
      </xdr:nvCxnSpPr>
      <xdr:spPr>
        <a:xfrm flipV="1">
          <a:off x="20434300" y="13289347"/>
          <a:ext cx="8890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149008</xdr:rowOff>
    </xdr:from>
    <xdr:to>
      <xdr:col>107</xdr:col>
      <xdr:colOff>50800</xdr:colOff>
      <xdr:row>77</xdr:row>
      <xdr:rowOff>112206</xdr:rowOff>
    </xdr:to>
    <xdr:cxnSp macro="">
      <xdr:nvCxnSpPr>
        <xdr:cNvPr id="850" name="直線コネクタ 849"/>
        <xdr:cNvCxnSpPr/>
      </xdr:nvCxnSpPr>
      <xdr:spPr>
        <a:xfrm>
          <a:off x="19545300" y="13179208"/>
          <a:ext cx="889000" cy="13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149008</xdr:rowOff>
    </xdr:from>
    <xdr:to>
      <xdr:col>102</xdr:col>
      <xdr:colOff>114300</xdr:colOff>
      <xdr:row>76</xdr:row>
      <xdr:rowOff>166315</xdr:rowOff>
    </xdr:to>
    <xdr:cxnSp macro="">
      <xdr:nvCxnSpPr>
        <xdr:cNvPr id="853" name="直線コネクタ 852"/>
        <xdr:cNvCxnSpPr/>
      </xdr:nvCxnSpPr>
      <xdr:spPr>
        <a:xfrm flipV="1">
          <a:off x="18656300" y="13179208"/>
          <a:ext cx="889000" cy="1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168139</xdr:rowOff>
    </xdr:from>
    <xdr:to>
      <xdr:col>116</xdr:col>
      <xdr:colOff>114300</xdr:colOff>
      <xdr:row>77</xdr:row>
      <xdr:rowOff>98289</xdr:rowOff>
    </xdr:to>
    <xdr:sp macro="" textlink="">
      <xdr:nvSpPr>
        <xdr:cNvPr id="863" name="楕円 862"/>
        <xdr:cNvSpPr/>
      </xdr:nvSpPr>
      <xdr:spPr>
        <a:xfrm>
          <a:off x="22110700" y="131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146566</xdr:rowOff>
    </xdr:from>
    <xdr:ext cx="599010" cy="259045"/>
    <xdr:sp macro="" textlink="">
      <xdr:nvSpPr>
        <xdr:cNvPr id="864" name="繰出金該当値テキスト"/>
        <xdr:cNvSpPr txBox="1"/>
      </xdr:nvSpPr>
      <xdr:spPr>
        <a:xfrm>
          <a:off x="22212300" y="1317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36897</xdr:rowOff>
    </xdr:from>
    <xdr:to>
      <xdr:col>112</xdr:col>
      <xdr:colOff>38100</xdr:colOff>
      <xdr:row>77</xdr:row>
      <xdr:rowOff>138497</xdr:rowOff>
    </xdr:to>
    <xdr:sp macro="" textlink="">
      <xdr:nvSpPr>
        <xdr:cNvPr id="865" name="楕円 864"/>
        <xdr:cNvSpPr/>
      </xdr:nvSpPr>
      <xdr:spPr>
        <a:xfrm>
          <a:off x="21272500" y="1323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129624</xdr:rowOff>
    </xdr:from>
    <xdr:ext cx="599010" cy="259045"/>
    <xdr:sp macro="" textlink="">
      <xdr:nvSpPr>
        <xdr:cNvPr id="866" name="テキスト ボックス 865"/>
        <xdr:cNvSpPr txBox="1"/>
      </xdr:nvSpPr>
      <xdr:spPr>
        <a:xfrm>
          <a:off x="21023795" y="1333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61406</xdr:rowOff>
    </xdr:from>
    <xdr:to>
      <xdr:col>107</xdr:col>
      <xdr:colOff>101600</xdr:colOff>
      <xdr:row>77</xdr:row>
      <xdr:rowOff>163006</xdr:rowOff>
    </xdr:to>
    <xdr:sp macro="" textlink="">
      <xdr:nvSpPr>
        <xdr:cNvPr id="867" name="楕円 866"/>
        <xdr:cNvSpPr/>
      </xdr:nvSpPr>
      <xdr:spPr>
        <a:xfrm>
          <a:off x="20383500" y="132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154133</xdr:rowOff>
    </xdr:from>
    <xdr:ext cx="599010" cy="259045"/>
    <xdr:sp macro="" textlink="">
      <xdr:nvSpPr>
        <xdr:cNvPr id="868" name="テキスト ボックス 867"/>
        <xdr:cNvSpPr txBox="1"/>
      </xdr:nvSpPr>
      <xdr:spPr>
        <a:xfrm>
          <a:off x="20134795" y="1335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98208</xdr:rowOff>
    </xdr:from>
    <xdr:to>
      <xdr:col>102</xdr:col>
      <xdr:colOff>165100</xdr:colOff>
      <xdr:row>77</xdr:row>
      <xdr:rowOff>28358</xdr:rowOff>
    </xdr:to>
    <xdr:sp macro="" textlink="">
      <xdr:nvSpPr>
        <xdr:cNvPr id="869" name="楕円 868"/>
        <xdr:cNvSpPr/>
      </xdr:nvSpPr>
      <xdr:spPr>
        <a:xfrm>
          <a:off x="19494500" y="131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44884</xdr:rowOff>
    </xdr:from>
    <xdr:ext cx="599010" cy="259045"/>
    <xdr:sp macro="" textlink="">
      <xdr:nvSpPr>
        <xdr:cNvPr id="870" name="テキスト ボックス 869"/>
        <xdr:cNvSpPr txBox="1"/>
      </xdr:nvSpPr>
      <xdr:spPr>
        <a:xfrm>
          <a:off x="19245795" y="1290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115515</xdr:rowOff>
    </xdr:from>
    <xdr:to>
      <xdr:col>98</xdr:col>
      <xdr:colOff>38100</xdr:colOff>
      <xdr:row>77</xdr:row>
      <xdr:rowOff>45665</xdr:rowOff>
    </xdr:to>
    <xdr:sp macro="" textlink="">
      <xdr:nvSpPr>
        <xdr:cNvPr id="871" name="楕円 870"/>
        <xdr:cNvSpPr/>
      </xdr:nvSpPr>
      <xdr:spPr>
        <a:xfrm>
          <a:off x="18605500" y="131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62192</xdr:rowOff>
    </xdr:from>
    <xdr:ext cx="599010" cy="259045"/>
    <xdr:sp macro="" textlink="">
      <xdr:nvSpPr>
        <xdr:cNvPr id="872" name="テキスト ボックス 871"/>
        <xdr:cNvSpPr txBox="1"/>
      </xdr:nvSpPr>
      <xdr:spPr>
        <a:xfrm>
          <a:off x="18356795" y="1292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人件費では、給与は低い水準にあるものの、</a:t>
          </a:r>
          <a:r>
            <a:rPr lang="ja-JP" altLang="en-US" sz="1100" b="0" i="0" baseline="0">
              <a:solidFill>
                <a:schemeClr val="dk1"/>
              </a:solidFill>
              <a:effectLst/>
              <a:latin typeface="+mn-lt"/>
              <a:ea typeface="+mn-ea"/>
              <a:cs typeface="+mn-cs"/>
            </a:rPr>
            <a:t>各</a:t>
          </a:r>
          <a:r>
            <a:rPr lang="ja-JP" altLang="ja-JP" sz="1100" b="0" i="0" baseline="0">
              <a:solidFill>
                <a:schemeClr val="dk1"/>
              </a:solidFill>
              <a:effectLst/>
              <a:latin typeface="+mn-lt"/>
              <a:ea typeface="+mn-ea"/>
              <a:cs typeface="+mn-cs"/>
            </a:rPr>
            <a:t>出張所や保育園、消防救急業務、</a:t>
          </a:r>
          <a:r>
            <a:rPr lang="ja-JP" altLang="en-US" sz="1100" b="0" i="0" baseline="0">
              <a:solidFill>
                <a:schemeClr val="dk1"/>
              </a:solidFill>
              <a:effectLst/>
              <a:latin typeface="+mn-lt"/>
              <a:ea typeface="+mn-ea"/>
              <a:cs typeface="+mn-cs"/>
            </a:rPr>
            <a:t>バス業務、</a:t>
          </a:r>
          <a:r>
            <a:rPr lang="ja-JP" altLang="ja-JP" sz="1100" b="0" i="0" baseline="0">
              <a:solidFill>
                <a:schemeClr val="dk1"/>
              </a:solidFill>
              <a:effectLst/>
              <a:latin typeface="+mn-lt"/>
              <a:ea typeface="+mn-ea"/>
              <a:cs typeface="+mn-cs"/>
            </a:rPr>
            <a:t>空港業務に従事する人員を確保する必要があることから職員数が多いため、類似団体内平均値を上回っている状況である。物件費においては、三宅島特有の財政需要として火山ガスの測定機器</a:t>
          </a:r>
          <a:r>
            <a:rPr lang="ja-JP" altLang="en-US" sz="1100" b="0" i="0" baseline="0">
              <a:solidFill>
                <a:schemeClr val="dk1"/>
              </a:solidFill>
              <a:effectLst/>
              <a:latin typeface="+mn-lt"/>
              <a:ea typeface="+mn-ea"/>
              <a:cs typeface="+mn-cs"/>
            </a:rPr>
            <a:t>保守</a:t>
          </a:r>
          <a:r>
            <a:rPr lang="ja-JP" altLang="ja-JP" sz="1100" b="0" i="0" baseline="0">
              <a:solidFill>
                <a:schemeClr val="dk1"/>
              </a:solidFill>
              <a:effectLst/>
              <a:latin typeface="+mn-lt"/>
              <a:ea typeface="+mn-ea"/>
              <a:cs typeface="+mn-cs"/>
            </a:rPr>
            <a:t>等</a:t>
          </a:r>
          <a:r>
            <a:rPr lang="ja-JP" altLang="en-US" sz="1100" b="0" i="0" baseline="0">
              <a:solidFill>
                <a:schemeClr val="dk1"/>
              </a:solidFill>
              <a:effectLst/>
              <a:latin typeface="+mn-lt"/>
              <a:ea typeface="+mn-ea"/>
              <a:cs typeface="+mn-cs"/>
            </a:rPr>
            <a:t>の維持管理</a:t>
          </a:r>
          <a:r>
            <a:rPr lang="ja-JP" altLang="ja-JP" sz="1100" b="0" i="0" baseline="0">
              <a:solidFill>
                <a:schemeClr val="dk1"/>
              </a:solidFill>
              <a:effectLst/>
              <a:latin typeface="+mn-lt"/>
              <a:ea typeface="+mn-ea"/>
              <a:cs typeface="+mn-cs"/>
            </a:rPr>
            <a:t>費が発生しているため類似団体内</a:t>
          </a:r>
          <a:r>
            <a:rPr lang="ja-JP" altLang="en-US" sz="1100" b="0" i="0" baseline="0">
              <a:solidFill>
                <a:schemeClr val="dk1"/>
              </a:solidFill>
              <a:effectLst/>
              <a:latin typeface="+mn-lt"/>
              <a:ea typeface="+mn-ea"/>
              <a:cs typeface="+mn-cs"/>
            </a:rPr>
            <a:t>平均を</a:t>
          </a:r>
          <a:r>
            <a:rPr lang="ja-JP" altLang="ja-JP" sz="1100" b="0" i="0" baseline="0">
              <a:solidFill>
                <a:schemeClr val="dk1"/>
              </a:solidFill>
              <a:effectLst/>
              <a:latin typeface="+mn-lt"/>
              <a:ea typeface="+mn-ea"/>
              <a:cs typeface="+mn-cs"/>
            </a:rPr>
            <a:t>上回っ</a:t>
          </a:r>
          <a:r>
            <a:rPr lang="ja-JP" altLang="en-US" sz="1100" b="0" i="0" baseline="0">
              <a:solidFill>
                <a:schemeClr val="dk1"/>
              </a:solidFill>
              <a:effectLst/>
              <a:latin typeface="+mn-lt"/>
              <a:ea typeface="+mn-ea"/>
              <a:cs typeface="+mn-cs"/>
            </a:rPr>
            <a:t>ている状況である</a:t>
          </a:r>
          <a:r>
            <a:rPr lang="ja-JP" altLang="ja-JP" sz="1100" b="0" i="0" baseline="0">
              <a:solidFill>
                <a:schemeClr val="dk1"/>
              </a:solidFill>
              <a:effectLst/>
              <a:latin typeface="+mn-lt"/>
              <a:ea typeface="+mn-ea"/>
              <a:cs typeface="+mn-cs"/>
            </a:rPr>
            <a:t>。維持補修費は、離島特有の塩害や風害等による施設老朽化</a:t>
          </a:r>
          <a:r>
            <a:rPr lang="ja-JP" altLang="en-US" sz="1100" b="0" i="0" baseline="0">
              <a:solidFill>
                <a:schemeClr val="dk1"/>
              </a:solidFill>
              <a:effectLst/>
              <a:latin typeface="+mn-lt"/>
              <a:ea typeface="+mn-ea"/>
              <a:cs typeface="+mn-cs"/>
            </a:rPr>
            <a:t>が進んだことによる経費が発生したが</a:t>
          </a:r>
          <a:r>
            <a:rPr lang="ja-JP" altLang="ja-JP" sz="1100" b="0" i="0" baseline="0">
              <a:solidFill>
                <a:schemeClr val="dk1"/>
              </a:solidFill>
              <a:effectLst/>
              <a:latin typeface="+mn-lt"/>
              <a:ea typeface="+mn-ea"/>
              <a:cs typeface="+mn-cs"/>
            </a:rPr>
            <a:t>、類似団体内平均を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た。扶助費は、類似団体内平均、全国平均ともに下回っている状況である。主な要因としては、国や東京都の制度に基づくものが大部分であり、単独事業が少ないためである。補助費については、昨年度に引き続き類似団体内平均を下回った。今後も、各種団体への補助金について、事業効果の検討や受益者負担の見直しを適時行い、事業目的を達成したものや、必要性が低くなったものについては、廃止、減額、統合等の措置を図る。普通建設事業費は、全国平均及び類似団体内平均を上回った。主な要因としては、</a:t>
          </a:r>
          <a:r>
            <a:rPr lang="ja-JP" altLang="en-US" sz="1100" b="0" i="0" baseline="0">
              <a:solidFill>
                <a:schemeClr val="dk1"/>
              </a:solidFill>
              <a:effectLst/>
              <a:latin typeface="+mn-lt"/>
              <a:ea typeface="+mn-ea"/>
              <a:cs typeface="+mn-cs"/>
            </a:rPr>
            <a:t>残土処分場新設</a:t>
          </a:r>
          <a:r>
            <a:rPr lang="ja-JP" altLang="ja-JP" sz="1100" b="0" i="0" baseline="0">
              <a:solidFill>
                <a:schemeClr val="dk1"/>
              </a:solidFill>
              <a:effectLst/>
              <a:latin typeface="+mn-lt"/>
              <a:ea typeface="+mn-ea"/>
              <a:cs typeface="+mn-cs"/>
            </a:rPr>
            <a:t>整備事業、</a:t>
          </a:r>
          <a:r>
            <a:rPr lang="ja-JP" altLang="en-US" sz="1100" b="0" i="0" baseline="0">
              <a:solidFill>
                <a:schemeClr val="dk1"/>
              </a:solidFill>
              <a:effectLst/>
              <a:latin typeface="+mn-lt"/>
              <a:ea typeface="+mn-ea"/>
              <a:cs typeface="+mn-cs"/>
            </a:rPr>
            <a:t>小中学校体育館空調設置工事等の事業を</a:t>
          </a:r>
          <a:r>
            <a:rPr lang="ja-JP" altLang="ja-JP" sz="1100" b="0" i="0" baseline="0">
              <a:solidFill>
                <a:schemeClr val="dk1"/>
              </a:solidFill>
              <a:effectLst/>
              <a:latin typeface="+mn-lt"/>
              <a:ea typeface="+mn-ea"/>
              <a:cs typeface="+mn-cs"/>
            </a:rPr>
            <a:t>実施したためである。災害復旧事業費は、</a:t>
          </a:r>
          <a:r>
            <a:rPr lang="ja-JP" altLang="en-US" sz="1100" b="0" i="0" baseline="0">
              <a:solidFill>
                <a:schemeClr val="dk1"/>
              </a:solidFill>
              <a:effectLst/>
              <a:latin typeface="+mn-lt"/>
              <a:ea typeface="+mn-ea"/>
              <a:cs typeface="+mn-cs"/>
            </a:rPr>
            <a:t>台風</a:t>
          </a:r>
          <a:r>
            <a:rPr lang="en-US" altLang="ja-JP" sz="1100" b="0" i="0" baseline="0">
              <a:solidFill>
                <a:schemeClr val="dk1"/>
              </a:solidFill>
              <a:effectLst/>
              <a:latin typeface="+mn-lt"/>
              <a:ea typeface="+mn-ea"/>
              <a:cs typeface="+mn-cs"/>
            </a:rPr>
            <a:t>15</a:t>
          </a:r>
          <a:r>
            <a:rPr lang="ja-JP" altLang="en-US" sz="1100" b="0" i="0" baseline="0">
              <a:solidFill>
                <a:schemeClr val="dk1"/>
              </a:solidFill>
              <a:effectLst/>
              <a:latin typeface="+mn-lt"/>
              <a:ea typeface="+mn-ea"/>
              <a:cs typeface="+mn-cs"/>
            </a:rPr>
            <a:t>号及び</a:t>
          </a:r>
          <a:r>
            <a:rPr lang="en-US" altLang="ja-JP" sz="1100" b="0" i="0" baseline="0">
              <a:solidFill>
                <a:schemeClr val="dk1"/>
              </a:solidFill>
              <a:effectLst/>
              <a:latin typeface="+mn-lt"/>
              <a:ea typeface="+mn-ea"/>
              <a:cs typeface="+mn-cs"/>
            </a:rPr>
            <a:t>19</a:t>
          </a:r>
          <a:r>
            <a:rPr lang="ja-JP" altLang="en-US" sz="1100" b="0" i="0" baseline="0">
              <a:solidFill>
                <a:schemeClr val="dk1"/>
              </a:solidFill>
              <a:effectLst/>
              <a:latin typeface="+mn-lt"/>
              <a:ea typeface="+mn-ea"/>
              <a:cs typeface="+mn-cs"/>
            </a:rPr>
            <a:t>号による災害復旧が発生したため、</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平均</a:t>
          </a:r>
          <a:r>
            <a:rPr lang="ja-JP" altLang="ja-JP" sz="1100" b="0" i="0" baseline="0">
              <a:solidFill>
                <a:schemeClr val="dk1"/>
              </a:solidFill>
              <a:effectLst/>
              <a:latin typeface="+mn-lt"/>
              <a:ea typeface="+mn-ea"/>
              <a:cs typeface="+mn-cs"/>
            </a:rPr>
            <a:t>を</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回った。公債費は、</a:t>
          </a:r>
          <a:r>
            <a:rPr lang="ja-JP" altLang="en-US" sz="1100" b="0" i="0" baseline="0">
              <a:solidFill>
                <a:schemeClr val="dk1"/>
              </a:solidFill>
              <a:effectLst/>
              <a:latin typeface="+mn-lt"/>
              <a:ea typeface="+mn-ea"/>
              <a:cs typeface="+mn-cs"/>
            </a:rPr>
            <a:t>過年度の大型投資的事業の起債償還により伸びているが</a:t>
          </a:r>
          <a:r>
            <a:rPr lang="ja-JP" altLang="ja-JP" sz="1100" b="0" i="0" baseline="0">
              <a:solidFill>
                <a:schemeClr val="dk1"/>
              </a:solidFill>
              <a:effectLst/>
              <a:latin typeface="+mn-lt"/>
              <a:ea typeface="+mn-ea"/>
              <a:cs typeface="+mn-cs"/>
            </a:rPr>
            <a:t>類似団体内平均を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回った。繰出金は、類似団体内平均を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2,425
2,393
55.26
4,271,168
4,116,573
154,595
1,584,601
3,363,069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111151</xdr:rowOff>
    </xdr:from>
    <xdr:to>
      <xdr:col>24</xdr:col>
      <xdr:colOff>63500</xdr:colOff>
      <xdr:row>37</xdr:row>
      <xdr:rowOff>131115</xdr:rowOff>
    </xdr:to>
    <xdr:cxnSp macro="">
      <xdr:nvCxnSpPr>
        <xdr:cNvPr id="60" name="直線コネクタ 59"/>
        <xdr:cNvCxnSpPr/>
      </xdr:nvCxnSpPr>
      <xdr:spPr>
        <a:xfrm flipV="1">
          <a:off x="3797300" y="6454801"/>
          <a:ext cx="8382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131115</xdr:rowOff>
    </xdr:from>
    <xdr:to>
      <xdr:col>19</xdr:col>
      <xdr:colOff>177800</xdr:colOff>
      <xdr:row>37</xdr:row>
      <xdr:rowOff>139281</xdr:rowOff>
    </xdr:to>
    <xdr:cxnSp macro="">
      <xdr:nvCxnSpPr>
        <xdr:cNvPr id="63" name="直線コネクタ 62"/>
        <xdr:cNvCxnSpPr/>
      </xdr:nvCxnSpPr>
      <xdr:spPr>
        <a:xfrm flipV="1">
          <a:off x="2908300" y="647476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133045</xdr:rowOff>
    </xdr:from>
    <xdr:to>
      <xdr:col>15</xdr:col>
      <xdr:colOff>50800</xdr:colOff>
      <xdr:row>37</xdr:row>
      <xdr:rowOff>139281</xdr:rowOff>
    </xdr:to>
    <xdr:cxnSp macro="">
      <xdr:nvCxnSpPr>
        <xdr:cNvPr id="66" name="直線コネクタ 65"/>
        <xdr:cNvCxnSpPr/>
      </xdr:nvCxnSpPr>
      <xdr:spPr>
        <a:xfrm>
          <a:off x="2019300" y="6476695"/>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126619</xdr:rowOff>
    </xdr:from>
    <xdr:to>
      <xdr:col>10</xdr:col>
      <xdr:colOff>114300</xdr:colOff>
      <xdr:row>37</xdr:row>
      <xdr:rowOff>133045</xdr:rowOff>
    </xdr:to>
    <xdr:cxnSp macro="">
      <xdr:nvCxnSpPr>
        <xdr:cNvPr id="69" name="直線コネクタ 68"/>
        <xdr:cNvCxnSpPr/>
      </xdr:nvCxnSpPr>
      <xdr:spPr>
        <a:xfrm>
          <a:off x="1130300" y="6470269"/>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20413</xdr:rowOff>
    </xdr:from>
    <xdr:ext cx="534377" cy="259045"/>
    <xdr:sp macro="" textlink="">
      <xdr:nvSpPr>
        <xdr:cNvPr id="73" name="テキスト ボックス 72"/>
        <xdr:cNvSpPr txBox="1"/>
      </xdr:nvSpPr>
      <xdr:spPr>
        <a:xfrm>
          <a:off x="863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60351</xdr:rowOff>
    </xdr:from>
    <xdr:to>
      <xdr:col>24</xdr:col>
      <xdr:colOff>114300</xdr:colOff>
      <xdr:row>37</xdr:row>
      <xdr:rowOff>161951</xdr:rowOff>
    </xdr:to>
    <xdr:sp macro="" textlink="">
      <xdr:nvSpPr>
        <xdr:cNvPr id="79" name="楕円 78"/>
        <xdr:cNvSpPr/>
      </xdr:nvSpPr>
      <xdr:spPr>
        <a:xfrm>
          <a:off x="4584700" y="64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83228</xdr:rowOff>
    </xdr:from>
    <xdr:ext cx="534377" cy="259045"/>
    <xdr:sp macro="" textlink="">
      <xdr:nvSpPr>
        <xdr:cNvPr id="80" name="議会費該当値テキスト"/>
        <xdr:cNvSpPr txBox="1"/>
      </xdr:nvSpPr>
      <xdr:spPr>
        <a:xfrm>
          <a:off x="4686300" y="625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80315</xdr:rowOff>
    </xdr:from>
    <xdr:to>
      <xdr:col>20</xdr:col>
      <xdr:colOff>38100</xdr:colOff>
      <xdr:row>38</xdr:row>
      <xdr:rowOff>10464</xdr:rowOff>
    </xdr:to>
    <xdr:sp macro="" textlink="">
      <xdr:nvSpPr>
        <xdr:cNvPr id="81" name="楕円 80"/>
        <xdr:cNvSpPr/>
      </xdr:nvSpPr>
      <xdr:spPr>
        <a:xfrm>
          <a:off x="3746500" y="64239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26992</xdr:rowOff>
    </xdr:from>
    <xdr:ext cx="534377" cy="259045"/>
    <xdr:sp macro="" textlink="">
      <xdr:nvSpPr>
        <xdr:cNvPr id="82" name="テキスト ボックス 81"/>
        <xdr:cNvSpPr txBox="1"/>
      </xdr:nvSpPr>
      <xdr:spPr>
        <a:xfrm>
          <a:off x="3530111" y="619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88481</xdr:rowOff>
    </xdr:from>
    <xdr:to>
      <xdr:col>15</xdr:col>
      <xdr:colOff>101600</xdr:colOff>
      <xdr:row>38</xdr:row>
      <xdr:rowOff>18631</xdr:rowOff>
    </xdr:to>
    <xdr:sp macro="" textlink="">
      <xdr:nvSpPr>
        <xdr:cNvPr id="83" name="楕円 82"/>
        <xdr:cNvSpPr/>
      </xdr:nvSpPr>
      <xdr:spPr>
        <a:xfrm>
          <a:off x="2857500" y="64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9758</xdr:rowOff>
    </xdr:from>
    <xdr:ext cx="534377" cy="259045"/>
    <xdr:sp macro="" textlink="">
      <xdr:nvSpPr>
        <xdr:cNvPr id="84" name="テキスト ボックス 83"/>
        <xdr:cNvSpPr txBox="1"/>
      </xdr:nvSpPr>
      <xdr:spPr>
        <a:xfrm>
          <a:off x="2641111" y="652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82245</xdr:rowOff>
    </xdr:from>
    <xdr:to>
      <xdr:col>10</xdr:col>
      <xdr:colOff>165100</xdr:colOff>
      <xdr:row>38</xdr:row>
      <xdr:rowOff>12395</xdr:rowOff>
    </xdr:to>
    <xdr:sp macro="" textlink="">
      <xdr:nvSpPr>
        <xdr:cNvPr id="85" name="楕円 84"/>
        <xdr:cNvSpPr/>
      </xdr:nvSpPr>
      <xdr:spPr>
        <a:xfrm>
          <a:off x="1968500" y="64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3522</xdr:rowOff>
    </xdr:from>
    <xdr:ext cx="534377" cy="259045"/>
    <xdr:sp macro="" textlink="">
      <xdr:nvSpPr>
        <xdr:cNvPr id="86" name="テキスト ボックス 85"/>
        <xdr:cNvSpPr txBox="1"/>
      </xdr:nvSpPr>
      <xdr:spPr>
        <a:xfrm>
          <a:off x="1752111" y="651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75819</xdr:rowOff>
    </xdr:from>
    <xdr:to>
      <xdr:col>6</xdr:col>
      <xdr:colOff>38100</xdr:colOff>
      <xdr:row>38</xdr:row>
      <xdr:rowOff>5969</xdr:rowOff>
    </xdr:to>
    <xdr:sp macro="" textlink="">
      <xdr:nvSpPr>
        <xdr:cNvPr id="87" name="楕円 86"/>
        <xdr:cNvSpPr/>
      </xdr:nvSpPr>
      <xdr:spPr>
        <a:xfrm>
          <a:off x="1079500" y="64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168546</xdr:rowOff>
    </xdr:from>
    <xdr:ext cx="534377" cy="259045"/>
    <xdr:sp macro="" textlink="">
      <xdr:nvSpPr>
        <xdr:cNvPr id="88" name="テキスト ボックス 87"/>
        <xdr:cNvSpPr txBox="1"/>
      </xdr:nvSpPr>
      <xdr:spPr>
        <a:xfrm>
          <a:off x="863111" y="65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124416</xdr:rowOff>
    </xdr:from>
    <xdr:to>
      <xdr:col>24</xdr:col>
      <xdr:colOff>63500</xdr:colOff>
      <xdr:row>58</xdr:row>
      <xdr:rowOff>11943</xdr:rowOff>
    </xdr:to>
    <xdr:cxnSp macro="">
      <xdr:nvCxnSpPr>
        <xdr:cNvPr id="115" name="直線コネクタ 114"/>
        <xdr:cNvCxnSpPr/>
      </xdr:nvCxnSpPr>
      <xdr:spPr>
        <a:xfrm>
          <a:off x="3797300" y="9897066"/>
          <a:ext cx="838200" cy="5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124416</xdr:rowOff>
    </xdr:from>
    <xdr:to>
      <xdr:col>19</xdr:col>
      <xdr:colOff>177800</xdr:colOff>
      <xdr:row>57</xdr:row>
      <xdr:rowOff>150602</xdr:rowOff>
    </xdr:to>
    <xdr:cxnSp macro="">
      <xdr:nvCxnSpPr>
        <xdr:cNvPr id="118" name="直線コネクタ 117"/>
        <xdr:cNvCxnSpPr/>
      </xdr:nvCxnSpPr>
      <xdr:spPr>
        <a:xfrm flipV="1">
          <a:off x="2908300" y="9897066"/>
          <a:ext cx="889000" cy="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150602</xdr:rowOff>
    </xdr:from>
    <xdr:to>
      <xdr:col>15</xdr:col>
      <xdr:colOff>50800</xdr:colOff>
      <xdr:row>57</xdr:row>
      <xdr:rowOff>170695</xdr:rowOff>
    </xdr:to>
    <xdr:cxnSp macro="">
      <xdr:nvCxnSpPr>
        <xdr:cNvPr id="121" name="直線コネクタ 120"/>
        <xdr:cNvCxnSpPr/>
      </xdr:nvCxnSpPr>
      <xdr:spPr>
        <a:xfrm flipV="1">
          <a:off x="2019300" y="9923252"/>
          <a:ext cx="889000" cy="2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112908</xdr:rowOff>
    </xdr:from>
    <xdr:to>
      <xdr:col>10</xdr:col>
      <xdr:colOff>114300</xdr:colOff>
      <xdr:row>57</xdr:row>
      <xdr:rowOff>170695</xdr:rowOff>
    </xdr:to>
    <xdr:cxnSp macro="">
      <xdr:nvCxnSpPr>
        <xdr:cNvPr id="124" name="直線コネクタ 123"/>
        <xdr:cNvCxnSpPr/>
      </xdr:nvCxnSpPr>
      <xdr:spPr>
        <a:xfrm>
          <a:off x="1130300" y="9885558"/>
          <a:ext cx="889000" cy="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132593</xdr:rowOff>
    </xdr:from>
    <xdr:to>
      <xdr:col>24</xdr:col>
      <xdr:colOff>114300</xdr:colOff>
      <xdr:row>58</xdr:row>
      <xdr:rowOff>62743</xdr:rowOff>
    </xdr:to>
    <xdr:sp macro="" textlink="">
      <xdr:nvSpPr>
        <xdr:cNvPr id="134" name="楕円 133"/>
        <xdr:cNvSpPr/>
      </xdr:nvSpPr>
      <xdr:spPr>
        <a:xfrm>
          <a:off x="4584700" y="99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87279</xdr:rowOff>
    </xdr:from>
    <xdr:ext cx="599010" cy="259045"/>
    <xdr:sp macro="" textlink="">
      <xdr:nvSpPr>
        <xdr:cNvPr id="135" name="総務費該当値テキスト"/>
        <xdr:cNvSpPr txBox="1"/>
      </xdr:nvSpPr>
      <xdr:spPr>
        <a:xfrm>
          <a:off x="4686300" y="985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73616</xdr:rowOff>
    </xdr:from>
    <xdr:to>
      <xdr:col>20</xdr:col>
      <xdr:colOff>38100</xdr:colOff>
      <xdr:row>58</xdr:row>
      <xdr:rowOff>3766</xdr:rowOff>
    </xdr:to>
    <xdr:sp macro="" textlink="">
      <xdr:nvSpPr>
        <xdr:cNvPr id="136" name="楕円 135"/>
        <xdr:cNvSpPr/>
      </xdr:nvSpPr>
      <xdr:spPr>
        <a:xfrm>
          <a:off x="3746500" y="98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20293</xdr:rowOff>
    </xdr:from>
    <xdr:ext cx="599010" cy="259045"/>
    <xdr:sp macro="" textlink="">
      <xdr:nvSpPr>
        <xdr:cNvPr id="137" name="テキスト ボックス 136"/>
        <xdr:cNvSpPr txBox="1"/>
      </xdr:nvSpPr>
      <xdr:spPr>
        <a:xfrm>
          <a:off x="3497795" y="962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99802</xdr:rowOff>
    </xdr:from>
    <xdr:to>
      <xdr:col>15</xdr:col>
      <xdr:colOff>101600</xdr:colOff>
      <xdr:row>58</xdr:row>
      <xdr:rowOff>29952</xdr:rowOff>
    </xdr:to>
    <xdr:sp macro="" textlink="">
      <xdr:nvSpPr>
        <xdr:cNvPr id="138" name="楕円 137"/>
        <xdr:cNvSpPr/>
      </xdr:nvSpPr>
      <xdr:spPr>
        <a:xfrm>
          <a:off x="2857500" y="98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46479</xdr:rowOff>
    </xdr:from>
    <xdr:ext cx="599010" cy="259045"/>
    <xdr:sp macro="" textlink="">
      <xdr:nvSpPr>
        <xdr:cNvPr id="139" name="テキスト ボックス 138"/>
        <xdr:cNvSpPr txBox="1"/>
      </xdr:nvSpPr>
      <xdr:spPr>
        <a:xfrm>
          <a:off x="2608795" y="964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119895</xdr:rowOff>
    </xdr:from>
    <xdr:to>
      <xdr:col>10</xdr:col>
      <xdr:colOff>165100</xdr:colOff>
      <xdr:row>58</xdr:row>
      <xdr:rowOff>50045</xdr:rowOff>
    </xdr:to>
    <xdr:sp macro="" textlink="">
      <xdr:nvSpPr>
        <xdr:cNvPr id="140" name="楕円 139"/>
        <xdr:cNvSpPr/>
      </xdr:nvSpPr>
      <xdr:spPr>
        <a:xfrm>
          <a:off x="1968500" y="98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41172</xdr:rowOff>
    </xdr:from>
    <xdr:ext cx="599010" cy="259045"/>
    <xdr:sp macro="" textlink="">
      <xdr:nvSpPr>
        <xdr:cNvPr id="141" name="テキスト ボックス 140"/>
        <xdr:cNvSpPr txBox="1"/>
      </xdr:nvSpPr>
      <xdr:spPr>
        <a:xfrm>
          <a:off x="1719795" y="998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62108</xdr:rowOff>
    </xdr:from>
    <xdr:to>
      <xdr:col>6</xdr:col>
      <xdr:colOff>38100</xdr:colOff>
      <xdr:row>57</xdr:row>
      <xdr:rowOff>163708</xdr:rowOff>
    </xdr:to>
    <xdr:sp macro="" textlink="">
      <xdr:nvSpPr>
        <xdr:cNvPr id="142" name="楕円 141"/>
        <xdr:cNvSpPr/>
      </xdr:nvSpPr>
      <xdr:spPr>
        <a:xfrm>
          <a:off x="1079500" y="98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8785</xdr:rowOff>
    </xdr:from>
    <xdr:ext cx="599010" cy="259045"/>
    <xdr:sp macro="" textlink="">
      <xdr:nvSpPr>
        <xdr:cNvPr id="143" name="テキスト ボックス 142"/>
        <xdr:cNvSpPr txBox="1"/>
      </xdr:nvSpPr>
      <xdr:spPr>
        <a:xfrm>
          <a:off x="830795" y="960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59679</xdr:rowOff>
    </xdr:from>
    <xdr:to>
      <xdr:col>24</xdr:col>
      <xdr:colOff>63500</xdr:colOff>
      <xdr:row>77</xdr:row>
      <xdr:rowOff>7038</xdr:rowOff>
    </xdr:to>
    <xdr:cxnSp macro="">
      <xdr:nvCxnSpPr>
        <xdr:cNvPr id="172" name="直線コネクタ 171"/>
        <xdr:cNvCxnSpPr/>
      </xdr:nvCxnSpPr>
      <xdr:spPr>
        <a:xfrm>
          <a:off x="3797300" y="13089879"/>
          <a:ext cx="838200" cy="1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59679</xdr:rowOff>
    </xdr:from>
    <xdr:to>
      <xdr:col>19</xdr:col>
      <xdr:colOff>177800</xdr:colOff>
      <xdr:row>76</xdr:row>
      <xdr:rowOff>140455</xdr:rowOff>
    </xdr:to>
    <xdr:cxnSp macro="">
      <xdr:nvCxnSpPr>
        <xdr:cNvPr id="175" name="直線コネクタ 174"/>
        <xdr:cNvCxnSpPr/>
      </xdr:nvCxnSpPr>
      <xdr:spPr>
        <a:xfrm flipV="1">
          <a:off x="2908300" y="13089879"/>
          <a:ext cx="889000" cy="8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140455</xdr:rowOff>
    </xdr:from>
    <xdr:to>
      <xdr:col>15</xdr:col>
      <xdr:colOff>50800</xdr:colOff>
      <xdr:row>77</xdr:row>
      <xdr:rowOff>16235</xdr:rowOff>
    </xdr:to>
    <xdr:cxnSp macro="">
      <xdr:nvCxnSpPr>
        <xdr:cNvPr id="178" name="直線コネクタ 177"/>
        <xdr:cNvCxnSpPr/>
      </xdr:nvCxnSpPr>
      <xdr:spPr>
        <a:xfrm flipV="1">
          <a:off x="2019300" y="13170655"/>
          <a:ext cx="889000" cy="4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16235</xdr:rowOff>
    </xdr:from>
    <xdr:to>
      <xdr:col>10</xdr:col>
      <xdr:colOff>114300</xdr:colOff>
      <xdr:row>77</xdr:row>
      <xdr:rowOff>30445</xdr:rowOff>
    </xdr:to>
    <xdr:cxnSp macro="">
      <xdr:nvCxnSpPr>
        <xdr:cNvPr id="181" name="直線コネクタ 180"/>
        <xdr:cNvCxnSpPr/>
      </xdr:nvCxnSpPr>
      <xdr:spPr>
        <a:xfrm flipV="1">
          <a:off x="1130300" y="13217885"/>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127688</xdr:rowOff>
    </xdr:from>
    <xdr:to>
      <xdr:col>24</xdr:col>
      <xdr:colOff>114300</xdr:colOff>
      <xdr:row>77</xdr:row>
      <xdr:rowOff>57838</xdr:rowOff>
    </xdr:to>
    <xdr:sp macro="" textlink="">
      <xdr:nvSpPr>
        <xdr:cNvPr id="191" name="楕円 190"/>
        <xdr:cNvSpPr/>
      </xdr:nvSpPr>
      <xdr:spPr>
        <a:xfrm>
          <a:off x="4584700" y="131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42615</xdr:rowOff>
    </xdr:from>
    <xdr:ext cx="599010" cy="259045"/>
    <xdr:sp macro="" textlink="">
      <xdr:nvSpPr>
        <xdr:cNvPr id="192" name="民生費該当値テキスト"/>
        <xdr:cNvSpPr txBox="1"/>
      </xdr:nvSpPr>
      <xdr:spPr>
        <a:xfrm>
          <a:off x="4686300" y="1307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8879</xdr:rowOff>
    </xdr:from>
    <xdr:to>
      <xdr:col>20</xdr:col>
      <xdr:colOff>38100</xdr:colOff>
      <xdr:row>76</xdr:row>
      <xdr:rowOff>110479</xdr:rowOff>
    </xdr:to>
    <xdr:sp macro="" textlink="">
      <xdr:nvSpPr>
        <xdr:cNvPr id="193" name="楕円 192"/>
        <xdr:cNvSpPr/>
      </xdr:nvSpPr>
      <xdr:spPr>
        <a:xfrm>
          <a:off x="3746500" y="1303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127006</xdr:rowOff>
    </xdr:from>
    <xdr:ext cx="599010" cy="259045"/>
    <xdr:sp macro="" textlink="">
      <xdr:nvSpPr>
        <xdr:cNvPr id="194" name="テキスト ボックス 193"/>
        <xdr:cNvSpPr txBox="1"/>
      </xdr:nvSpPr>
      <xdr:spPr>
        <a:xfrm>
          <a:off x="3497795" y="1281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89655</xdr:rowOff>
    </xdr:from>
    <xdr:to>
      <xdr:col>15</xdr:col>
      <xdr:colOff>101600</xdr:colOff>
      <xdr:row>77</xdr:row>
      <xdr:rowOff>19805</xdr:rowOff>
    </xdr:to>
    <xdr:sp macro="" textlink="">
      <xdr:nvSpPr>
        <xdr:cNvPr id="195" name="楕円 194"/>
        <xdr:cNvSpPr/>
      </xdr:nvSpPr>
      <xdr:spPr>
        <a:xfrm>
          <a:off x="2857500" y="131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10932</xdr:rowOff>
    </xdr:from>
    <xdr:ext cx="599010" cy="259045"/>
    <xdr:sp macro="" textlink="">
      <xdr:nvSpPr>
        <xdr:cNvPr id="196" name="テキスト ボックス 195"/>
        <xdr:cNvSpPr txBox="1"/>
      </xdr:nvSpPr>
      <xdr:spPr>
        <a:xfrm>
          <a:off x="2608795" y="1321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136885</xdr:rowOff>
    </xdr:from>
    <xdr:to>
      <xdr:col>10</xdr:col>
      <xdr:colOff>165100</xdr:colOff>
      <xdr:row>77</xdr:row>
      <xdr:rowOff>67035</xdr:rowOff>
    </xdr:to>
    <xdr:sp macro="" textlink="">
      <xdr:nvSpPr>
        <xdr:cNvPr id="197" name="楕円 196"/>
        <xdr:cNvSpPr/>
      </xdr:nvSpPr>
      <xdr:spPr>
        <a:xfrm>
          <a:off x="1968500" y="131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58162</xdr:rowOff>
    </xdr:from>
    <xdr:ext cx="599010" cy="259045"/>
    <xdr:sp macro="" textlink="">
      <xdr:nvSpPr>
        <xdr:cNvPr id="198" name="テキスト ボックス 197"/>
        <xdr:cNvSpPr txBox="1"/>
      </xdr:nvSpPr>
      <xdr:spPr>
        <a:xfrm>
          <a:off x="1719795" y="132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151095</xdr:rowOff>
    </xdr:from>
    <xdr:to>
      <xdr:col>6</xdr:col>
      <xdr:colOff>38100</xdr:colOff>
      <xdr:row>77</xdr:row>
      <xdr:rowOff>81245</xdr:rowOff>
    </xdr:to>
    <xdr:sp macro="" textlink="">
      <xdr:nvSpPr>
        <xdr:cNvPr id="199" name="楕円 198"/>
        <xdr:cNvSpPr/>
      </xdr:nvSpPr>
      <xdr:spPr>
        <a:xfrm>
          <a:off x="1079500" y="131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72372</xdr:rowOff>
    </xdr:from>
    <xdr:ext cx="599010" cy="259045"/>
    <xdr:sp macro="" textlink="">
      <xdr:nvSpPr>
        <xdr:cNvPr id="200" name="テキスト ボックス 199"/>
        <xdr:cNvSpPr txBox="1"/>
      </xdr:nvSpPr>
      <xdr:spPr>
        <a:xfrm>
          <a:off x="830795" y="1327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40675</xdr:rowOff>
    </xdr:from>
    <xdr:to>
      <xdr:col>24</xdr:col>
      <xdr:colOff>63500</xdr:colOff>
      <xdr:row>94</xdr:row>
      <xdr:rowOff>50064</xdr:rowOff>
    </xdr:to>
    <xdr:cxnSp macro="">
      <xdr:nvCxnSpPr>
        <xdr:cNvPr id="227" name="直線コネクタ 226"/>
        <xdr:cNvCxnSpPr/>
      </xdr:nvCxnSpPr>
      <xdr:spPr>
        <a:xfrm>
          <a:off x="3797300" y="15985525"/>
          <a:ext cx="838200" cy="18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40675</xdr:rowOff>
    </xdr:from>
    <xdr:to>
      <xdr:col>19</xdr:col>
      <xdr:colOff>177800</xdr:colOff>
      <xdr:row>95</xdr:row>
      <xdr:rowOff>73603</xdr:rowOff>
    </xdr:to>
    <xdr:cxnSp macro="">
      <xdr:nvCxnSpPr>
        <xdr:cNvPr id="230" name="直線コネクタ 229"/>
        <xdr:cNvCxnSpPr/>
      </xdr:nvCxnSpPr>
      <xdr:spPr>
        <a:xfrm flipV="1">
          <a:off x="2908300" y="15985525"/>
          <a:ext cx="889000" cy="37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73603</xdr:rowOff>
    </xdr:from>
    <xdr:to>
      <xdr:col>15</xdr:col>
      <xdr:colOff>50800</xdr:colOff>
      <xdr:row>95</xdr:row>
      <xdr:rowOff>89791</xdr:rowOff>
    </xdr:to>
    <xdr:cxnSp macro="">
      <xdr:nvCxnSpPr>
        <xdr:cNvPr id="233" name="直線コネクタ 232"/>
        <xdr:cNvCxnSpPr/>
      </xdr:nvCxnSpPr>
      <xdr:spPr>
        <a:xfrm flipV="1">
          <a:off x="2019300" y="16361353"/>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89791</xdr:rowOff>
    </xdr:from>
    <xdr:to>
      <xdr:col>10</xdr:col>
      <xdr:colOff>114300</xdr:colOff>
      <xdr:row>96</xdr:row>
      <xdr:rowOff>16614</xdr:rowOff>
    </xdr:to>
    <xdr:cxnSp macro="">
      <xdr:nvCxnSpPr>
        <xdr:cNvPr id="236" name="直線コネクタ 235"/>
        <xdr:cNvCxnSpPr/>
      </xdr:nvCxnSpPr>
      <xdr:spPr>
        <a:xfrm flipV="1">
          <a:off x="1130300" y="16377541"/>
          <a:ext cx="889000" cy="9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170714</xdr:rowOff>
    </xdr:from>
    <xdr:to>
      <xdr:col>24</xdr:col>
      <xdr:colOff>114300</xdr:colOff>
      <xdr:row>94</xdr:row>
      <xdr:rowOff>100864</xdr:rowOff>
    </xdr:to>
    <xdr:sp macro="" textlink="">
      <xdr:nvSpPr>
        <xdr:cNvPr id="246" name="楕円 245"/>
        <xdr:cNvSpPr/>
      </xdr:nvSpPr>
      <xdr:spPr>
        <a:xfrm>
          <a:off x="4584700" y="161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22141</xdr:rowOff>
    </xdr:from>
    <xdr:ext cx="599010" cy="259045"/>
    <xdr:sp macro="" textlink="">
      <xdr:nvSpPr>
        <xdr:cNvPr id="247" name="衛生費該当値テキスト"/>
        <xdr:cNvSpPr txBox="1"/>
      </xdr:nvSpPr>
      <xdr:spPr>
        <a:xfrm>
          <a:off x="4686300" y="1596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161325</xdr:rowOff>
    </xdr:from>
    <xdr:to>
      <xdr:col>20</xdr:col>
      <xdr:colOff>38100</xdr:colOff>
      <xdr:row>93</xdr:row>
      <xdr:rowOff>91475</xdr:rowOff>
    </xdr:to>
    <xdr:sp macro="" textlink="">
      <xdr:nvSpPr>
        <xdr:cNvPr id="248" name="楕円 247"/>
        <xdr:cNvSpPr/>
      </xdr:nvSpPr>
      <xdr:spPr>
        <a:xfrm>
          <a:off x="3746500" y="159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108002</xdr:rowOff>
    </xdr:from>
    <xdr:ext cx="599010" cy="259045"/>
    <xdr:sp macro="" textlink="">
      <xdr:nvSpPr>
        <xdr:cNvPr id="249" name="テキスト ボックス 248"/>
        <xdr:cNvSpPr txBox="1"/>
      </xdr:nvSpPr>
      <xdr:spPr>
        <a:xfrm>
          <a:off x="3497795" y="1570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22803</xdr:rowOff>
    </xdr:from>
    <xdr:to>
      <xdr:col>15</xdr:col>
      <xdr:colOff>101600</xdr:colOff>
      <xdr:row>95</xdr:row>
      <xdr:rowOff>124403</xdr:rowOff>
    </xdr:to>
    <xdr:sp macro="" textlink="">
      <xdr:nvSpPr>
        <xdr:cNvPr id="250" name="楕円 249"/>
        <xdr:cNvSpPr/>
      </xdr:nvSpPr>
      <xdr:spPr>
        <a:xfrm>
          <a:off x="2857500" y="163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140930</xdr:rowOff>
    </xdr:from>
    <xdr:ext cx="599010" cy="259045"/>
    <xdr:sp macro="" textlink="">
      <xdr:nvSpPr>
        <xdr:cNvPr id="251" name="テキスト ボックス 250"/>
        <xdr:cNvSpPr txBox="1"/>
      </xdr:nvSpPr>
      <xdr:spPr>
        <a:xfrm>
          <a:off x="2608795" y="1608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38991</xdr:rowOff>
    </xdr:from>
    <xdr:to>
      <xdr:col>10</xdr:col>
      <xdr:colOff>165100</xdr:colOff>
      <xdr:row>95</xdr:row>
      <xdr:rowOff>140591</xdr:rowOff>
    </xdr:to>
    <xdr:sp macro="" textlink="">
      <xdr:nvSpPr>
        <xdr:cNvPr id="252" name="楕円 251"/>
        <xdr:cNvSpPr/>
      </xdr:nvSpPr>
      <xdr:spPr>
        <a:xfrm>
          <a:off x="1968500" y="163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157118</xdr:rowOff>
    </xdr:from>
    <xdr:ext cx="599010" cy="259045"/>
    <xdr:sp macro="" textlink="">
      <xdr:nvSpPr>
        <xdr:cNvPr id="253" name="テキスト ボックス 252"/>
        <xdr:cNvSpPr txBox="1"/>
      </xdr:nvSpPr>
      <xdr:spPr>
        <a:xfrm>
          <a:off x="1719795" y="1610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137264</xdr:rowOff>
    </xdr:from>
    <xdr:to>
      <xdr:col>6</xdr:col>
      <xdr:colOff>38100</xdr:colOff>
      <xdr:row>96</xdr:row>
      <xdr:rowOff>67414</xdr:rowOff>
    </xdr:to>
    <xdr:sp macro="" textlink="">
      <xdr:nvSpPr>
        <xdr:cNvPr id="254" name="楕円 253"/>
        <xdr:cNvSpPr/>
      </xdr:nvSpPr>
      <xdr:spPr>
        <a:xfrm>
          <a:off x="1079500" y="164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83941</xdr:rowOff>
    </xdr:from>
    <xdr:ext cx="599010" cy="259045"/>
    <xdr:sp macro="" textlink="">
      <xdr:nvSpPr>
        <xdr:cNvPr id="255" name="テキスト ボックス 254"/>
        <xdr:cNvSpPr txBox="1"/>
      </xdr:nvSpPr>
      <xdr:spPr>
        <a:xfrm>
          <a:off x="830795" y="1620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108496</xdr:rowOff>
    </xdr:from>
    <xdr:to>
      <xdr:col>55</xdr:col>
      <xdr:colOff>0</xdr:colOff>
      <xdr:row>37</xdr:row>
      <xdr:rowOff>158166</xdr:rowOff>
    </xdr:to>
    <xdr:cxnSp macro="">
      <xdr:nvCxnSpPr>
        <xdr:cNvPr id="284" name="直線コネクタ 283"/>
        <xdr:cNvCxnSpPr/>
      </xdr:nvCxnSpPr>
      <xdr:spPr>
        <a:xfrm flipV="1">
          <a:off x="9639300" y="6452146"/>
          <a:ext cx="8382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99445</xdr:rowOff>
    </xdr:from>
    <xdr:ext cx="469744" cy="259045"/>
    <xdr:sp macro="" textlink="">
      <xdr:nvSpPr>
        <xdr:cNvPr id="285" name="労働費平均値テキスト"/>
        <xdr:cNvSpPr txBox="1"/>
      </xdr:nvSpPr>
      <xdr:spPr>
        <a:xfrm>
          <a:off x="10528300" y="661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147638</xdr:rowOff>
    </xdr:from>
    <xdr:to>
      <xdr:col>50</xdr:col>
      <xdr:colOff>114300</xdr:colOff>
      <xdr:row>37</xdr:row>
      <xdr:rowOff>158166</xdr:rowOff>
    </xdr:to>
    <xdr:cxnSp macro="">
      <xdr:nvCxnSpPr>
        <xdr:cNvPr id="287" name="直線コネクタ 286"/>
        <xdr:cNvCxnSpPr/>
      </xdr:nvCxnSpPr>
      <xdr:spPr>
        <a:xfrm>
          <a:off x="8750300" y="6491288"/>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51211</xdr:rowOff>
    </xdr:from>
    <xdr:ext cx="469744" cy="259045"/>
    <xdr:sp macro="" textlink="">
      <xdr:nvSpPr>
        <xdr:cNvPr id="289" name="テキスト ボックス 288"/>
        <xdr:cNvSpPr txBox="1"/>
      </xdr:nvSpPr>
      <xdr:spPr>
        <a:xfrm>
          <a:off x="9404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147638</xdr:rowOff>
    </xdr:from>
    <xdr:to>
      <xdr:col>45</xdr:col>
      <xdr:colOff>177800</xdr:colOff>
      <xdr:row>37</xdr:row>
      <xdr:rowOff>150165</xdr:rowOff>
    </xdr:to>
    <xdr:cxnSp macro="">
      <xdr:nvCxnSpPr>
        <xdr:cNvPr id="290" name="直線コネクタ 289"/>
        <xdr:cNvCxnSpPr/>
      </xdr:nvCxnSpPr>
      <xdr:spPr>
        <a:xfrm flipV="1">
          <a:off x="7861300" y="6491288"/>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150165</xdr:rowOff>
    </xdr:from>
    <xdr:to>
      <xdr:col>41</xdr:col>
      <xdr:colOff>50800</xdr:colOff>
      <xdr:row>37</xdr:row>
      <xdr:rowOff>152921</xdr:rowOff>
    </xdr:to>
    <xdr:cxnSp macro="">
      <xdr:nvCxnSpPr>
        <xdr:cNvPr id="293" name="直線コネクタ 292"/>
        <xdr:cNvCxnSpPr/>
      </xdr:nvCxnSpPr>
      <xdr:spPr>
        <a:xfrm flipV="1">
          <a:off x="6972300" y="6493815"/>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44442</xdr:rowOff>
    </xdr:from>
    <xdr:ext cx="469744" cy="259045"/>
    <xdr:sp macro="" textlink="">
      <xdr:nvSpPr>
        <xdr:cNvPr id="297" name="テキスト ボックス 296"/>
        <xdr:cNvSpPr txBox="1"/>
      </xdr:nvSpPr>
      <xdr:spPr>
        <a:xfrm>
          <a:off x="6737428"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57696</xdr:rowOff>
    </xdr:from>
    <xdr:to>
      <xdr:col>55</xdr:col>
      <xdr:colOff>50800</xdr:colOff>
      <xdr:row>37</xdr:row>
      <xdr:rowOff>159296</xdr:rowOff>
    </xdr:to>
    <xdr:sp macro="" textlink="">
      <xdr:nvSpPr>
        <xdr:cNvPr id="303" name="楕円 302"/>
        <xdr:cNvSpPr/>
      </xdr:nvSpPr>
      <xdr:spPr>
        <a:xfrm>
          <a:off x="10426700" y="64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80573</xdr:rowOff>
    </xdr:from>
    <xdr:ext cx="534377" cy="259045"/>
    <xdr:sp macro="" textlink="">
      <xdr:nvSpPr>
        <xdr:cNvPr id="304" name="労働費該当値テキスト"/>
        <xdr:cNvSpPr txBox="1"/>
      </xdr:nvSpPr>
      <xdr:spPr>
        <a:xfrm>
          <a:off x="10528300" y="625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107366</xdr:rowOff>
    </xdr:from>
    <xdr:to>
      <xdr:col>50</xdr:col>
      <xdr:colOff>165100</xdr:colOff>
      <xdr:row>38</xdr:row>
      <xdr:rowOff>37516</xdr:rowOff>
    </xdr:to>
    <xdr:sp macro="" textlink="">
      <xdr:nvSpPr>
        <xdr:cNvPr id="305" name="楕円 304"/>
        <xdr:cNvSpPr/>
      </xdr:nvSpPr>
      <xdr:spPr>
        <a:xfrm>
          <a:off x="9588500" y="64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54043</xdr:rowOff>
    </xdr:from>
    <xdr:ext cx="534377" cy="259045"/>
    <xdr:sp macro="" textlink="">
      <xdr:nvSpPr>
        <xdr:cNvPr id="306" name="テキスト ボックス 305"/>
        <xdr:cNvSpPr txBox="1"/>
      </xdr:nvSpPr>
      <xdr:spPr>
        <a:xfrm>
          <a:off x="9372111" y="622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96838</xdr:rowOff>
    </xdr:from>
    <xdr:to>
      <xdr:col>46</xdr:col>
      <xdr:colOff>38100</xdr:colOff>
      <xdr:row>38</xdr:row>
      <xdr:rowOff>26988</xdr:rowOff>
    </xdr:to>
    <xdr:sp macro="" textlink="">
      <xdr:nvSpPr>
        <xdr:cNvPr id="307" name="楕円 306"/>
        <xdr:cNvSpPr/>
      </xdr:nvSpPr>
      <xdr:spPr>
        <a:xfrm>
          <a:off x="86995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43515</xdr:rowOff>
    </xdr:from>
    <xdr:ext cx="534377" cy="259045"/>
    <xdr:sp macro="" textlink="">
      <xdr:nvSpPr>
        <xdr:cNvPr id="308" name="テキスト ボックス 307"/>
        <xdr:cNvSpPr txBox="1"/>
      </xdr:nvSpPr>
      <xdr:spPr>
        <a:xfrm>
          <a:off x="8483111" y="621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99365</xdr:rowOff>
    </xdr:from>
    <xdr:to>
      <xdr:col>41</xdr:col>
      <xdr:colOff>101600</xdr:colOff>
      <xdr:row>38</xdr:row>
      <xdr:rowOff>29514</xdr:rowOff>
    </xdr:to>
    <xdr:sp macro="" textlink="">
      <xdr:nvSpPr>
        <xdr:cNvPr id="309" name="楕円 308"/>
        <xdr:cNvSpPr/>
      </xdr:nvSpPr>
      <xdr:spPr>
        <a:xfrm>
          <a:off x="7810500" y="6443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46042</xdr:rowOff>
    </xdr:from>
    <xdr:ext cx="534377" cy="259045"/>
    <xdr:sp macro="" textlink="">
      <xdr:nvSpPr>
        <xdr:cNvPr id="310" name="テキスト ボックス 309"/>
        <xdr:cNvSpPr txBox="1"/>
      </xdr:nvSpPr>
      <xdr:spPr>
        <a:xfrm>
          <a:off x="7594111" y="621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102121</xdr:rowOff>
    </xdr:from>
    <xdr:to>
      <xdr:col>36</xdr:col>
      <xdr:colOff>165100</xdr:colOff>
      <xdr:row>38</xdr:row>
      <xdr:rowOff>32271</xdr:rowOff>
    </xdr:to>
    <xdr:sp macro="" textlink="">
      <xdr:nvSpPr>
        <xdr:cNvPr id="311" name="楕円 310"/>
        <xdr:cNvSpPr/>
      </xdr:nvSpPr>
      <xdr:spPr>
        <a:xfrm>
          <a:off x="6921500" y="64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48798</xdr:rowOff>
    </xdr:from>
    <xdr:ext cx="534377" cy="259045"/>
    <xdr:sp macro="" textlink="">
      <xdr:nvSpPr>
        <xdr:cNvPr id="312" name="テキスト ボックス 311"/>
        <xdr:cNvSpPr txBox="1"/>
      </xdr:nvSpPr>
      <xdr:spPr>
        <a:xfrm>
          <a:off x="6705111" y="622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130114</xdr:rowOff>
    </xdr:from>
    <xdr:to>
      <xdr:col>55</xdr:col>
      <xdr:colOff>0</xdr:colOff>
      <xdr:row>58</xdr:row>
      <xdr:rowOff>166804</xdr:rowOff>
    </xdr:to>
    <xdr:cxnSp macro="">
      <xdr:nvCxnSpPr>
        <xdr:cNvPr id="343" name="直線コネクタ 342"/>
        <xdr:cNvCxnSpPr/>
      </xdr:nvCxnSpPr>
      <xdr:spPr>
        <a:xfrm flipV="1">
          <a:off x="9639300" y="10074214"/>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149605</xdr:rowOff>
    </xdr:from>
    <xdr:to>
      <xdr:col>50</xdr:col>
      <xdr:colOff>114300</xdr:colOff>
      <xdr:row>58</xdr:row>
      <xdr:rowOff>166804</xdr:rowOff>
    </xdr:to>
    <xdr:cxnSp macro="">
      <xdr:nvCxnSpPr>
        <xdr:cNvPr id="346" name="直線コネクタ 345"/>
        <xdr:cNvCxnSpPr/>
      </xdr:nvCxnSpPr>
      <xdr:spPr>
        <a:xfrm>
          <a:off x="8750300" y="10093705"/>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23089</xdr:rowOff>
    </xdr:from>
    <xdr:to>
      <xdr:col>45</xdr:col>
      <xdr:colOff>177800</xdr:colOff>
      <xdr:row>58</xdr:row>
      <xdr:rowOff>149605</xdr:rowOff>
    </xdr:to>
    <xdr:cxnSp macro="">
      <xdr:nvCxnSpPr>
        <xdr:cNvPr id="349" name="直線コネクタ 348"/>
        <xdr:cNvCxnSpPr/>
      </xdr:nvCxnSpPr>
      <xdr:spPr>
        <a:xfrm>
          <a:off x="7861300" y="9967189"/>
          <a:ext cx="889000" cy="1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23089</xdr:rowOff>
    </xdr:from>
    <xdr:to>
      <xdr:col>41</xdr:col>
      <xdr:colOff>50800</xdr:colOff>
      <xdr:row>58</xdr:row>
      <xdr:rowOff>108414</xdr:rowOff>
    </xdr:to>
    <xdr:cxnSp macro="">
      <xdr:nvCxnSpPr>
        <xdr:cNvPr id="352" name="直線コネクタ 351"/>
        <xdr:cNvCxnSpPr/>
      </xdr:nvCxnSpPr>
      <xdr:spPr>
        <a:xfrm flipV="1">
          <a:off x="6972300" y="9967189"/>
          <a:ext cx="889000" cy="8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79314</xdr:rowOff>
    </xdr:from>
    <xdr:to>
      <xdr:col>55</xdr:col>
      <xdr:colOff>50800</xdr:colOff>
      <xdr:row>59</xdr:row>
      <xdr:rowOff>9464</xdr:rowOff>
    </xdr:to>
    <xdr:sp macro="" textlink="">
      <xdr:nvSpPr>
        <xdr:cNvPr id="362" name="楕円 361"/>
        <xdr:cNvSpPr/>
      </xdr:nvSpPr>
      <xdr:spPr>
        <a:xfrm>
          <a:off x="10426700" y="100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57741</xdr:rowOff>
    </xdr:from>
    <xdr:ext cx="534377" cy="259045"/>
    <xdr:sp macro="" textlink="">
      <xdr:nvSpPr>
        <xdr:cNvPr id="363" name="農林水産業費該当値テキスト"/>
        <xdr:cNvSpPr txBox="1"/>
      </xdr:nvSpPr>
      <xdr:spPr>
        <a:xfrm>
          <a:off x="10528300" y="1000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116004</xdr:rowOff>
    </xdr:from>
    <xdr:to>
      <xdr:col>50</xdr:col>
      <xdr:colOff>165100</xdr:colOff>
      <xdr:row>59</xdr:row>
      <xdr:rowOff>46154</xdr:rowOff>
    </xdr:to>
    <xdr:sp macro="" textlink="">
      <xdr:nvSpPr>
        <xdr:cNvPr id="364" name="楕円 363"/>
        <xdr:cNvSpPr/>
      </xdr:nvSpPr>
      <xdr:spPr>
        <a:xfrm>
          <a:off x="9588500" y="1006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37281</xdr:rowOff>
    </xdr:from>
    <xdr:ext cx="534377" cy="259045"/>
    <xdr:sp macro="" textlink="">
      <xdr:nvSpPr>
        <xdr:cNvPr id="365" name="テキスト ボックス 364"/>
        <xdr:cNvSpPr txBox="1"/>
      </xdr:nvSpPr>
      <xdr:spPr>
        <a:xfrm>
          <a:off x="9372111" y="1015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98805</xdr:rowOff>
    </xdr:from>
    <xdr:to>
      <xdr:col>46</xdr:col>
      <xdr:colOff>38100</xdr:colOff>
      <xdr:row>59</xdr:row>
      <xdr:rowOff>28955</xdr:rowOff>
    </xdr:to>
    <xdr:sp macro="" textlink="">
      <xdr:nvSpPr>
        <xdr:cNvPr id="366" name="楕円 365"/>
        <xdr:cNvSpPr/>
      </xdr:nvSpPr>
      <xdr:spPr>
        <a:xfrm>
          <a:off x="8699500" y="100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20082</xdr:rowOff>
    </xdr:from>
    <xdr:ext cx="534377" cy="259045"/>
    <xdr:sp macro="" textlink="">
      <xdr:nvSpPr>
        <xdr:cNvPr id="367" name="テキスト ボックス 366"/>
        <xdr:cNvSpPr txBox="1"/>
      </xdr:nvSpPr>
      <xdr:spPr>
        <a:xfrm>
          <a:off x="8483111" y="101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143739</xdr:rowOff>
    </xdr:from>
    <xdr:to>
      <xdr:col>41</xdr:col>
      <xdr:colOff>101600</xdr:colOff>
      <xdr:row>58</xdr:row>
      <xdr:rowOff>73889</xdr:rowOff>
    </xdr:to>
    <xdr:sp macro="" textlink="">
      <xdr:nvSpPr>
        <xdr:cNvPr id="368" name="楕円 367"/>
        <xdr:cNvSpPr/>
      </xdr:nvSpPr>
      <xdr:spPr>
        <a:xfrm>
          <a:off x="7810500" y="99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90416</xdr:rowOff>
    </xdr:from>
    <xdr:ext cx="599010" cy="259045"/>
    <xdr:sp macro="" textlink="">
      <xdr:nvSpPr>
        <xdr:cNvPr id="369" name="テキスト ボックス 368"/>
        <xdr:cNvSpPr txBox="1"/>
      </xdr:nvSpPr>
      <xdr:spPr>
        <a:xfrm>
          <a:off x="7561795" y="969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57614</xdr:rowOff>
    </xdr:from>
    <xdr:to>
      <xdr:col>36</xdr:col>
      <xdr:colOff>165100</xdr:colOff>
      <xdr:row>58</xdr:row>
      <xdr:rowOff>159214</xdr:rowOff>
    </xdr:to>
    <xdr:sp macro="" textlink="">
      <xdr:nvSpPr>
        <xdr:cNvPr id="370" name="楕円 369"/>
        <xdr:cNvSpPr/>
      </xdr:nvSpPr>
      <xdr:spPr>
        <a:xfrm>
          <a:off x="6921500" y="100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4291</xdr:rowOff>
    </xdr:from>
    <xdr:ext cx="534377" cy="259045"/>
    <xdr:sp macro="" textlink="">
      <xdr:nvSpPr>
        <xdr:cNvPr id="371" name="テキスト ボックス 370"/>
        <xdr:cNvSpPr txBox="1"/>
      </xdr:nvSpPr>
      <xdr:spPr>
        <a:xfrm>
          <a:off x="6705111" y="9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51254</xdr:rowOff>
    </xdr:from>
    <xdr:to>
      <xdr:col>55</xdr:col>
      <xdr:colOff>0</xdr:colOff>
      <xdr:row>77</xdr:row>
      <xdr:rowOff>72375</xdr:rowOff>
    </xdr:to>
    <xdr:cxnSp macro="">
      <xdr:nvCxnSpPr>
        <xdr:cNvPr id="398" name="直線コネクタ 397"/>
        <xdr:cNvCxnSpPr/>
      </xdr:nvCxnSpPr>
      <xdr:spPr>
        <a:xfrm>
          <a:off x="9639300" y="13252904"/>
          <a:ext cx="838200" cy="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51254</xdr:rowOff>
    </xdr:from>
    <xdr:to>
      <xdr:col>50</xdr:col>
      <xdr:colOff>114300</xdr:colOff>
      <xdr:row>77</xdr:row>
      <xdr:rowOff>58984</xdr:rowOff>
    </xdr:to>
    <xdr:cxnSp macro="">
      <xdr:nvCxnSpPr>
        <xdr:cNvPr id="401" name="直線コネクタ 400"/>
        <xdr:cNvCxnSpPr/>
      </xdr:nvCxnSpPr>
      <xdr:spPr>
        <a:xfrm flipV="1">
          <a:off x="8750300" y="13252904"/>
          <a:ext cx="8890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58984</xdr:rowOff>
    </xdr:from>
    <xdr:to>
      <xdr:col>45</xdr:col>
      <xdr:colOff>177800</xdr:colOff>
      <xdr:row>77</xdr:row>
      <xdr:rowOff>83153</xdr:rowOff>
    </xdr:to>
    <xdr:cxnSp macro="">
      <xdr:nvCxnSpPr>
        <xdr:cNvPr id="404" name="直線コネクタ 403"/>
        <xdr:cNvCxnSpPr/>
      </xdr:nvCxnSpPr>
      <xdr:spPr>
        <a:xfrm flipV="1">
          <a:off x="7861300" y="13260634"/>
          <a:ext cx="889000" cy="2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76374</xdr:rowOff>
    </xdr:from>
    <xdr:to>
      <xdr:col>41</xdr:col>
      <xdr:colOff>50800</xdr:colOff>
      <xdr:row>77</xdr:row>
      <xdr:rowOff>83153</xdr:rowOff>
    </xdr:to>
    <xdr:cxnSp macro="">
      <xdr:nvCxnSpPr>
        <xdr:cNvPr id="407" name="直線コネクタ 406"/>
        <xdr:cNvCxnSpPr/>
      </xdr:nvCxnSpPr>
      <xdr:spPr>
        <a:xfrm>
          <a:off x="6972300" y="13278024"/>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21575</xdr:rowOff>
    </xdr:from>
    <xdr:to>
      <xdr:col>55</xdr:col>
      <xdr:colOff>50800</xdr:colOff>
      <xdr:row>77</xdr:row>
      <xdr:rowOff>123175</xdr:rowOff>
    </xdr:to>
    <xdr:sp macro="" textlink="">
      <xdr:nvSpPr>
        <xdr:cNvPr id="417" name="楕円 416"/>
        <xdr:cNvSpPr/>
      </xdr:nvSpPr>
      <xdr:spPr>
        <a:xfrm>
          <a:off x="10426700" y="1322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44452</xdr:rowOff>
    </xdr:from>
    <xdr:ext cx="599010" cy="259045"/>
    <xdr:sp macro="" textlink="">
      <xdr:nvSpPr>
        <xdr:cNvPr id="418" name="商工費該当値テキスト"/>
        <xdr:cNvSpPr txBox="1"/>
      </xdr:nvSpPr>
      <xdr:spPr>
        <a:xfrm>
          <a:off x="10528300" y="1307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454</xdr:rowOff>
    </xdr:from>
    <xdr:to>
      <xdr:col>50</xdr:col>
      <xdr:colOff>165100</xdr:colOff>
      <xdr:row>77</xdr:row>
      <xdr:rowOff>102054</xdr:rowOff>
    </xdr:to>
    <xdr:sp macro="" textlink="">
      <xdr:nvSpPr>
        <xdr:cNvPr id="419" name="楕円 418"/>
        <xdr:cNvSpPr/>
      </xdr:nvSpPr>
      <xdr:spPr>
        <a:xfrm>
          <a:off x="9588500" y="132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118581</xdr:rowOff>
    </xdr:from>
    <xdr:ext cx="599010" cy="259045"/>
    <xdr:sp macro="" textlink="">
      <xdr:nvSpPr>
        <xdr:cNvPr id="420" name="テキスト ボックス 419"/>
        <xdr:cNvSpPr txBox="1"/>
      </xdr:nvSpPr>
      <xdr:spPr>
        <a:xfrm>
          <a:off x="9339795" y="1297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8184</xdr:rowOff>
    </xdr:from>
    <xdr:to>
      <xdr:col>46</xdr:col>
      <xdr:colOff>38100</xdr:colOff>
      <xdr:row>77</xdr:row>
      <xdr:rowOff>109784</xdr:rowOff>
    </xdr:to>
    <xdr:sp macro="" textlink="">
      <xdr:nvSpPr>
        <xdr:cNvPr id="421" name="楕円 420"/>
        <xdr:cNvSpPr/>
      </xdr:nvSpPr>
      <xdr:spPr>
        <a:xfrm>
          <a:off x="8699500" y="132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126311</xdr:rowOff>
    </xdr:from>
    <xdr:ext cx="599010" cy="259045"/>
    <xdr:sp macro="" textlink="">
      <xdr:nvSpPr>
        <xdr:cNvPr id="422" name="テキスト ボックス 421"/>
        <xdr:cNvSpPr txBox="1"/>
      </xdr:nvSpPr>
      <xdr:spPr>
        <a:xfrm>
          <a:off x="8450795" y="1298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32353</xdr:rowOff>
    </xdr:from>
    <xdr:to>
      <xdr:col>41</xdr:col>
      <xdr:colOff>101600</xdr:colOff>
      <xdr:row>77</xdr:row>
      <xdr:rowOff>133953</xdr:rowOff>
    </xdr:to>
    <xdr:sp macro="" textlink="">
      <xdr:nvSpPr>
        <xdr:cNvPr id="423" name="楕円 422"/>
        <xdr:cNvSpPr/>
      </xdr:nvSpPr>
      <xdr:spPr>
        <a:xfrm>
          <a:off x="7810500" y="132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150480</xdr:rowOff>
    </xdr:from>
    <xdr:ext cx="534377" cy="259045"/>
    <xdr:sp macro="" textlink="">
      <xdr:nvSpPr>
        <xdr:cNvPr id="424" name="テキスト ボックス 423"/>
        <xdr:cNvSpPr txBox="1"/>
      </xdr:nvSpPr>
      <xdr:spPr>
        <a:xfrm>
          <a:off x="7594111" y="130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25574</xdr:rowOff>
    </xdr:from>
    <xdr:to>
      <xdr:col>36</xdr:col>
      <xdr:colOff>165100</xdr:colOff>
      <xdr:row>77</xdr:row>
      <xdr:rowOff>127174</xdr:rowOff>
    </xdr:to>
    <xdr:sp macro="" textlink="">
      <xdr:nvSpPr>
        <xdr:cNvPr id="425" name="楕円 424"/>
        <xdr:cNvSpPr/>
      </xdr:nvSpPr>
      <xdr:spPr>
        <a:xfrm>
          <a:off x="6921500" y="132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143701</xdr:rowOff>
    </xdr:from>
    <xdr:ext cx="599010" cy="259045"/>
    <xdr:sp macro="" textlink="">
      <xdr:nvSpPr>
        <xdr:cNvPr id="426" name="テキスト ボックス 425"/>
        <xdr:cNvSpPr txBox="1"/>
      </xdr:nvSpPr>
      <xdr:spPr>
        <a:xfrm>
          <a:off x="6672795" y="130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119514</xdr:rowOff>
    </xdr:from>
    <xdr:to>
      <xdr:col>55</xdr:col>
      <xdr:colOff>0</xdr:colOff>
      <xdr:row>97</xdr:row>
      <xdr:rowOff>170819</xdr:rowOff>
    </xdr:to>
    <xdr:cxnSp macro="">
      <xdr:nvCxnSpPr>
        <xdr:cNvPr id="455" name="直線コネクタ 454"/>
        <xdr:cNvCxnSpPr/>
      </xdr:nvCxnSpPr>
      <xdr:spPr>
        <a:xfrm flipV="1">
          <a:off x="9639300" y="16750164"/>
          <a:ext cx="838200" cy="5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170819</xdr:rowOff>
    </xdr:from>
    <xdr:to>
      <xdr:col>50</xdr:col>
      <xdr:colOff>114300</xdr:colOff>
      <xdr:row>98</xdr:row>
      <xdr:rowOff>19633</xdr:rowOff>
    </xdr:to>
    <xdr:cxnSp macro="">
      <xdr:nvCxnSpPr>
        <xdr:cNvPr id="458" name="直線コネクタ 457"/>
        <xdr:cNvCxnSpPr/>
      </xdr:nvCxnSpPr>
      <xdr:spPr>
        <a:xfrm flipV="1">
          <a:off x="8750300" y="16801469"/>
          <a:ext cx="889000" cy="2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16114</xdr:rowOff>
    </xdr:from>
    <xdr:to>
      <xdr:col>45</xdr:col>
      <xdr:colOff>177800</xdr:colOff>
      <xdr:row>98</xdr:row>
      <xdr:rowOff>19633</xdr:rowOff>
    </xdr:to>
    <xdr:cxnSp macro="">
      <xdr:nvCxnSpPr>
        <xdr:cNvPr id="461" name="直線コネクタ 460"/>
        <xdr:cNvCxnSpPr/>
      </xdr:nvCxnSpPr>
      <xdr:spPr>
        <a:xfrm>
          <a:off x="7861300" y="16818214"/>
          <a:ext cx="889000" cy="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16114</xdr:rowOff>
    </xdr:from>
    <xdr:to>
      <xdr:col>41</xdr:col>
      <xdr:colOff>50800</xdr:colOff>
      <xdr:row>98</xdr:row>
      <xdr:rowOff>56721</xdr:rowOff>
    </xdr:to>
    <xdr:cxnSp macro="">
      <xdr:nvCxnSpPr>
        <xdr:cNvPr id="464" name="直線コネクタ 463"/>
        <xdr:cNvCxnSpPr/>
      </xdr:nvCxnSpPr>
      <xdr:spPr>
        <a:xfrm flipV="1">
          <a:off x="6972300" y="16818214"/>
          <a:ext cx="889000" cy="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68714</xdr:rowOff>
    </xdr:from>
    <xdr:to>
      <xdr:col>55</xdr:col>
      <xdr:colOff>50800</xdr:colOff>
      <xdr:row>97</xdr:row>
      <xdr:rowOff>170314</xdr:rowOff>
    </xdr:to>
    <xdr:sp macro="" textlink="">
      <xdr:nvSpPr>
        <xdr:cNvPr id="474" name="楕円 473"/>
        <xdr:cNvSpPr/>
      </xdr:nvSpPr>
      <xdr:spPr>
        <a:xfrm>
          <a:off x="10426700" y="166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91591</xdr:rowOff>
    </xdr:from>
    <xdr:ext cx="599010" cy="259045"/>
    <xdr:sp macro="" textlink="">
      <xdr:nvSpPr>
        <xdr:cNvPr id="475" name="土木費該当値テキスト"/>
        <xdr:cNvSpPr txBox="1"/>
      </xdr:nvSpPr>
      <xdr:spPr>
        <a:xfrm>
          <a:off x="10528300" y="165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120019</xdr:rowOff>
    </xdr:from>
    <xdr:to>
      <xdr:col>50</xdr:col>
      <xdr:colOff>165100</xdr:colOff>
      <xdr:row>98</xdr:row>
      <xdr:rowOff>50169</xdr:rowOff>
    </xdr:to>
    <xdr:sp macro="" textlink="">
      <xdr:nvSpPr>
        <xdr:cNvPr id="476" name="楕円 475"/>
        <xdr:cNvSpPr/>
      </xdr:nvSpPr>
      <xdr:spPr>
        <a:xfrm>
          <a:off x="9588500" y="167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66696</xdr:rowOff>
    </xdr:from>
    <xdr:ext cx="599010" cy="259045"/>
    <xdr:sp macro="" textlink="">
      <xdr:nvSpPr>
        <xdr:cNvPr id="477" name="テキスト ボックス 476"/>
        <xdr:cNvSpPr txBox="1"/>
      </xdr:nvSpPr>
      <xdr:spPr>
        <a:xfrm>
          <a:off x="9339795" y="1652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140283</xdr:rowOff>
    </xdr:from>
    <xdr:to>
      <xdr:col>46</xdr:col>
      <xdr:colOff>38100</xdr:colOff>
      <xdr:row>98</xdr:row>
      <xdr:rowOff>70433</xdr:rowOff>
    </xdr:to>
    <xdr:sp macro="" textlink="">
      <xdr:nvSpPr>
        <xdr:cNvPr id="478" name="楕円 477"/>
        <xdr:cNvSpPr/>
      </xdr:nvSpPr>
      <xdr:spPr>
        <a:xfrm>
          <a:off x="8699500" y="1677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61560</xdr:rowOff>
    </xdr:from>
    <xdr:ext cx="599010" cy="259045"/>
    <xdr:sp macro="" textlink="">
      <xdr:nvSpPr>
        <xdr:cNvPr id="479" name="テキスト ボックス 478"/>
        <xdr:cNvSpPr txBox="1"/>
      </xdr:nvSpPr>
      <xdr:spPr>
        <a:xfrm>
          <a:off x="8450795" y="1686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136764</xdr:rowOff>
    </xdr:from>
    <xdr:to>
      <xdr:col>41</xdr:col>
      <xdr:colOff>101600</xdr:colOff>
      <xdr:row>98</xdr:row>
      <xdr:rowOff>66914</xdr:rowOff>
    </xdr:to>
    <xdr:sp macro="" textlink="">
      <xdr:nvSpPr>
        <xdr:cNvPr id="480" name="楕円 479"/>
        <xdr:cNvSpPr/>
      </xdr:nvSpPr>
      <xdr:spPr>
        <a:xfrm>
          <a:off x="7810500" y="1676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83441</xdr:rowOff>
    </xdr:from>
    <xdr:ext cx="599010" cy="259045"/>
    <xdr:sp macro="" textlink="">
      <xdr:nvSpPr>
        <xdr:cNvPr id="481" name="テキスト ボックス 480"/>
        <xdr:cNvSpPr txBox="1"/>
      </xdr:nvSpPr>
      <xdr:spPr>
        <a:xfrm>
          <a:off x="7561795" y="1654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5921</xdr:rowOff>
    </xdr:from>
    <xdr:to>
      <xdr:col>36</xdr:col>
      <xdr:colOff>165100</xdr:colOff>
      <xdr:row>98</xdr:row>
      <xdr:rowOff>107521</xdr:rowOff>
    </xdr:to>
    <xdr:sp macro="" textlink="">
      <xdr:nvSpPr>
        <xdr:cNvPr id="482" name="楕円 481"/>
        <xdr:cNvSpPr/>
      </xdr:nvSpPr>
      <xdr:spPr>
        <a:xfrm>
          <a:off x="6921500" y="168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98648</xdr:rowOff>
    </xdr:from>
    <xdr:ext cx="599010" cy="259045"/>
    <xdr:sp macro="" textlink="">
      <xdr:nvSpPr>
        <xdr:cNvPr id="483" name="テキスト ボックス 482"/>
        <xdr:cNvSpPr txBox="1"/>
      </xdr:nvSpPr>
      <xdr:spPr>
        <a:xfrm>
          <a:off x="6672795" y="1690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5698</xdr:rowOff>
    </xdr:from>
    <xdr:to>
      <xdr:col>85</xdr:col>
      <xdr:colOff>127000</xdr:colOff>
      <xdr:row>37</xdr:row>
      <xdr:rowOff>46369</xdr:rowOff>
    </xdr:to>
    <xdr:cxnSp macro="">
      <xdr:nvCxnSpPr>
        <xdr:cNvPr id="514" name="直線コネクタ 513"/>
        <xdr:cNvCxnSpPr/>
      </xdr:nvCxnSpPr>
      <xdr:spPr>
        <a:xfrm flipV="1">
          <a:off x="15481300" y="6349348"/>
          <a:ext cx="838200" cy="4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46369</xdr:rowOff>
    </xdr:from>
    <xdr:to>
      <xdr:col>81</xdr:col>
      <xdr:colOff>50800</xdr:colOff>
      <xdr:row>37</xdr:row>
      <xdr:rowOff>94016</xdr:rowOff>
    </xdr:to>
    <xdr:cxnSp macro="">
      <xdr:nvCxnSpPr>
        <xdr:cNvPr id="517" name="直線コネクタ 516"/>
        <xdr:cNvCxnSpPr/>
      </xdr:nvCxnSpPr>
      <xdr:spPr>
        <a:xfrm flipV="1">
          <a:off x="14592300" y="6390019"/>
          <a:ext cx="889000" cy="4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45275</xdr:rowOff>
    </xdr:from>
    <xdr:to>
      <xdr:col>76</xdr:col>
      <xdr:colOff>114300</xdr:colOff>
      <xdr:row>37</xdr:row>
      <xdr:rowOff>94016</xdr:rowOff>
    </xdr:to>
    <xdr:cxnSp macro="">
      <xdr:nvCxnSpPr>
        <xdr:cNvPr id="520" name="直線コネクタ 519"/>
        <xdr:cNvCxnSpPr/>
      </xdr:nvCxnSpPr>
      <xdr:spPr>
        <a:xfrm>
          <a:off x="13703300" y="6388925"/>
          <a:ext cx="889000" cy="4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139093</xdr:rowOff>
    </xdr:from>
    <xdr:to>
      <xdr:col>71</xdr:col>
      <xdr:colOff>177800</xdr:colOff>
      <xdr:row>37</xdr:row>
      <xdr:rowOff>45275</xdr:rowOff>
    </xdr:to>
    <xdr:cxnSp macro="">
      <xdr:nvCxnSpPr>
        <xdr:cNvPr id="523" name="直線コネクタ 522"/>
        <xdr:cNvCxnSpPr/>
      </xdr:nvCxnSpPr>
      <xdr:spPr>
        <a:xfrm>
          <a:off x="12814300" y="5796943"/>
          <a:ext cx="889000" cy="59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126348</xdr:rowOff>
    </xdr:from>
    <xdr:to>
      <xdr:col>85</xdr:col>
      <xdr:colOff>177800</xdr:colOff>
      <xdr:row>37</xdr:row>
      <xdr:rowOff>56498</xdr:rowOff>
    </xdr:to>
    <xdr:sp macro="" textlink="">
      <xdr:nvSpPr>
        <xdr:cNvPr id="533" name="楕円 532"/>
        <xdr:cNvSpPr/>
      </xdr:nvSpPr>
      <xdr:spPr>
        <a:xfrm>
          <a:off x="16268700" y="62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149225</xdr:rowOff>
    </xdr:from>
    <xdr:ext cx="599010" cy="259045"/>
    <xdr:sp macro="" textlink="">
      <xdr:nvSpPr>
        <xdr:cNvPr id="534" name="消防費該当値テキスト"/>
        <xdr:cNvSpPr txBox="1"/>
      </xdr:nvSpPr>
      <xdr:spPr>
        <a:xfrm>
          <a:off x="16370300" y="614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167019</xdr:rowOff>
    </xdr:from>
    <xdr:to>
      <xdr:col>81</xdr:col>
      <xdr:colOff>101600</xdr:colOff>
      <xdr:row>37</xdr:row>
      <xdr:rowOff>97169</xdr:rowOff>
    </xdr:to>
    <xdr:sp macro="" textlink="">
      <xdr:nvSpPr>
        <xdr:cNvPr id="535" name="楕円 534"/>
        <xdr:cNvSpPr/>
      </xdr:nvSpPr>
      <xdr:spPr>
        <a:xfrm>
          <a:off x="15430500" y="63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113696</xdr:rowOff>
    </xdr:from>
    <xdr:ext cx="599010" cy="259045"/>
    <xdr:sp macro="" textlink="">
      <xdr:nvSpPr>
        <xdr:cNvPr id="536" name="テキスト ボックス 535"/>
        <xdr:cNvSpPr txBox="1"/>
      </xdr:nvSpPr>
      <xdr:spPr>
        <a:xfrm>
          <a:off x="15181795" y="611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43216</xdr:rowOff>
    </xdr:from>
    <xdr:to>
      <xdr:col>76</xdr:col>
      <xdr:colOff>165100</xdr:colOff>
      <xdr:row>37</xdr:row>
      <xdr:rowOff>144816</xdr:rowOff>
    </xdr:to>
    <xdr:sp macro="" textlink="">
      <xdr:nvSpPr>
        <xdr:cNvPr id="537" name="楕円 536"/>
        <xdr:cNvSpPr/>
      </xdr:nvSpPr>
      <xdr:spPr>
        <a:xfrm>
          <a:off x="14541500" y="638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161343</xdr:rowOff>
    </xdr:from>
    <xdr:ext cx="599010" cy="259045"/>
    <xdr:sp macro="" textlink="">
      <xdr:nvSpPr>
        <xdr:cNvPr id="538" name="テキスト ボックス 537"/>
        <xdr:cNvSpPr txBox="1"/>
      </xdr:nvSpPr>
      <xdr:spPr>
        <a:xfrm>
          <a:off x="14292795" y="61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165925</xdr:rowOff>
    </xdr:from>
    <xdr:to>
      <xdr:col>72</xdr:col>
      <xdr:colOff>38100</xdr:colOff>
      <xdr:row>37</xdr:row>
      <xdr:rowOff>96075</xdr:rowOff>
    </xdr:to>
    <xdr:sp macro="" textlink="">
      <xdr:nvSpPr>
        <xdr:cNvPr id="539" name="楕円 538"/>
        <xdr:cNvSpPr/>
      </xdr:nvSpPr>
      <xdr:spPr>
        <a:xfrm>
          <a:off x="13652500" y="63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112602</xdr:rowOff>
    </xdr:from>
    <xdr:ext cx="599010" cy="259045"/>
    <xdr:sp macro="" textlink="">
      <xdr:nvSpPr>
        <xdr:cNvPr id="540" name="テキスト ボックス 539"/>
        <xdr:cNvSpPr txBox="1"/>
      </xdr:nvSpPr>
      <xdr:spPr>
        <a:xfrm>
          <a:off x="13403795" y="611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88293</xdr:rowOff>
    </xdr:from>
    <xdr:to>
      <xdr:col>67</xdr:col>
      <xdr:colOff>101600</xdr:colOff>
      <xdr:row>34</xdr:row>
      <xdr:rowOff>18443</xdr:rowOff>
    </xdr:to>
    <xdr:sp macro="" textlink="">
      <xdr:nvSpPr>
        <xdr:cNvPr id="541" name="楕円 540"/>
        <xdr:cNvSpPr/>
      </xdr:nvSpPr>
      <xdr:spPr>
        <a:xfrm>
          <a:off x="12763500" y="574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34970</xdr:rowOff>
    </xdr:from>
    <xdr:ext cx="599010" cy="259045"/>
    <xdr:sp macro="" textlink="">
      <xdr:nvSpPr>
        <xdr:cNvPr id="542" name="テキスト ボックス 541"/>
        <xdr:cNvSpPr txBox="1"/>
      </xdr:nvSpPr>
      <xdr:spPr>
        <a:xfrm>
          <a:off x="12514795" y="552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21710</xdr:rowOff>
    </xdr:from>
    <xdr:to>
      <xdr:col>85</xdr:col>
      <xdr:colOff>127000</xdr:colOff>
      <xdr:row>58</xdr:row>
      <xdr:rowOff>60827</xdr:rowOff>
    </xdr:to>
    <xdr:cxnSp macro="">
      <xdr:nvCxnSpPr>
        <xdr:cNvPr id="573" name="直線コネクタ 572"/>
        <xdr:cNvCxnSpPr/>
      </xdr:nvCxnSpPr>
      <xdr:spPr>
        <a:xfrm flipV="1">
          <a:off x="15481300" y="9965810"/>
          <a:ext cx="838200" cy="3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158071</xdr:rowOff>
    </xdr:from>
    <xdr:to>
      <xdr:col>81</xdr:col>
      <xdr:colOff>50800</xdr:colOff>
      <xdr:row>58</xdr:row>
      <xdr:rowOff>60827</xdr:rowOff>
    </xdr:to>
    <xdr:cxnSp macro="">
      <xdr:nvCxnSpPr>
        <xdr:cNvPr id="576" name="直線コネクタ 575"/>
        <xdr:cNvCxnSpPr/>
      </xdr:nvCxnSpPr>
      <xdr:spPr>
        <a:xfrm>
          <a:off x="14592300" y="9930721"/>
          <a:ext cx="889000" cy="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158071</xdr:rowOff>
    </xdr:from>
    <xdr:to>
      <xdr:col>76</xdr:col>
      <xdr:colOff>114300</xdr:colOff>
      <xdr:row>58</xdr:row>
      <xdr:rowOff>84434</xdr:rowOff>
    </xdr:to>
    <xdr:cxnSp macro="">
      <xdr:nvCxnSpPr>
        <xdr:cNvPr id="579" name="直線コネクタ 578"/>
        <xdr:cNvCxnSpPr/>
      </xdr:nvCxnSpPr>
      <xdr:spPr>
        <a:xfrm flipV="1">
          <a:off x="13703300" y="9930721"/>
          <a:ext cx="889000" cy="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79643</xdr:rowOff>
    </xdr:from>
    <xdr:to>
      <xdr:col>71</xdr:col>
      <xdr:colOff>177800</xdr:colOff>
      <xdr:row>58</xdr:row>
      <xdr:rowOff>84434</xdr:rowOff>
    </xdr:to>
    <xdr:cxnSp macro="">
      <xdr:nvCxnSpPr>
        <xdr:cNvPr id="582" name="直線コネクタ 581"/>
        <xdr:cNvCxnSpPr/>
      </xdr:nvCxnSpPr>
      <xdr:spPr>
        <a:xfrm>
          <a:off x="12814300" y="10023743"/>
          <a:ext cx="8890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142360</xdr:rowOff>
    </xdr:from>
    <xdr:to>
      <xdr:col>85</xdr:col>
      <xdr:colOff>177800</xdr:colOff>
      <xdr:row>58</xdr:row>
      <xdr:rowOff>72510</xdr:rowOff>
    </xdr:to>
    <xdr:sp macro="" textlink="">
      <xdr:nvSpPr>
        <xdr:cNvPr id="592" name="楕円 591"/>
        <xdr:cNvSpPr/>
      </xdr:nvSpPr>
      <xdr:spPr>
        <a:xfrm>
          <a:off x="16268700" y="99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165237</xdr:rowOff>
    </xdr:from>
    <xdr:ext cx="599010" cy="259045"/>
    <xdr:sp macro="" textlink="">
      <xdr:nvSpPr>
        <xdr:cNvPr id="593" name="教育費該当値テキスト"/>
        <xdr:cNvSpPr txBox="1"/>
      </xdr:nvSpPr>
      <xdr:spPr>
        <a:xfrm>
          <a:off x="16370300" y="976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10027</xdr:rowOff>
    </xdr:from>
    <xdr:to>
      <xdr:col>81</xdr:col>
      <xdr:colOff>101600</xdr:colOff>
      <xdr:row>58</xdr:row>
      <xdr:rowOff>111627</xdr:rowOff>
    </xdr:to>
    <xdr:sp macro="" textlink="">
      <xdr:nvSpPr>
        <xdr:cNvPr id="594" name="楕円 593"/>
        <xdr:cNvSpPr/>
      </xdr:nvSpPr>
      <xdr:spPr>
        <a:xfrm>
          <a:off x="15430500" y="99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128154</xdr:rowOff>
    </xdr:from>
    <xdr:ext cx="599010" cy="259045"/>
    <xdr:sp macro="" textlink="">
      <xdr:nvSpPr>
        <xdr:cNvPr id="595" name="テキスト ボックス 594"/>
        <xdr:cNvSpPr txBox="1"/>
      </xdr:nvSpPr>
      <xdr:spPr>
        <a:xfrm>
          <a:off x="15181795" y="972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107271</xdr:rowOff>
    </xdr:from>
    <xdr:to>
      <xdr:col>76</xdr:col>
      <xdr:colOff>165100</xdr:colOff>
      <xdr:row>58</xdr:row>
      <xdr:rowOff>37421</xdr:rowOff>
    </xdr:to>
    <xdr:sp macro="" textlink="">
      <xdr:nvSpPr>
        <xdr:cNvPr id="596" name="楕円 595"/>
        <xdr:cNvSpPr/>
      </xdr:nvSpPr>
      <xdr:spPr>
        <a:xfrm>
          <a:off x="14541500" y="98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53948</xdr:rowOff>
    </xdr:from>
    <xdr:ext cx="599010" cy="259045"/>
    <xdr:sp macro="" textlink="">
      <xdr:nvSpPr>
        <xdr:cNvPr id="597" name="テキスト ボックス 596"/>
        <xdr:cNvSpPr txBox="1"/>
      </xdr:nvSpPr>
      <xdr:spPr>
        <a:xfrm>
          <a:off x="14292795" y="965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33634</xdr:rowOff>
    </xdr:from>
    <xdr:to>
      <xdr:col>72</xdr:col>
      <xdr:colOff>38100</xdr:colOff>
      <xdr:row>58</xdr:row>
      <xdr:rowOff>135234</xdr:rowOff>
    </xdr:to>
    <xdr:sp macro="" textlink="">
      <xdr:nvSpPr>
        <xdr:cNvPr id="598" name="楕円 597"/>
        <xdr:cNvSpPr/>
      </xdr:nvSpPr>
      <xdr:spPr>
        <a:xfrm>
          <a:off x="13652500" y="997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126361</xdr:rowOff>
    </xdr:from>
    <xdr:ext cx="599010" cy="259045"/>
    <xdr:sp macro="" textlink="">
      <xdr:nvSpPr>
        <xdr:cNvPr id="599" name="テキスト ボックス 598"/>
        <xdr:cNvSpPr txBox="1"/>
      </xdr:nvSpPr>
      <xdr:spPr>
        <a:xfrm>
          <a:off x="13403795" y="1007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28843</xdr:rowOff>
    </xdr:from>
    <xdr:to>
      <xdr:col>67</xdr:col>
      <xdr:colOff>101600</xdr:colOff>
      <xdr:row>58</xdr:row>
      <xdr:rowOff>130443</xdr:rowOff>
    </xdr:to>
    <xdr:sp macro="" textlink="">
      <xdr:nvSpPr>
        <xdr:cNvPr id="600" name="楕円 599"/>
        <xdr:cNvSpPr/>
      </xdr:nvSpPr>
      <xdr:spPr>
        <a:xfrm>
          <a:off x="12763500" y="99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121570</xdr:rowOff>
    </xdr:from>
    <xdr:ext cx="599010" cy="259045"/>
    <xdr:sp macro="" textlink="">
      <xdr:nvSpPr>
        <xdr:cNvPr id="601" name="テキスト ボックス 600"/>
        <xdr:cNvSpPr txBox="1"/>
      </xdr:nvSpPr>
      <xdr:spPr>
        <a:xfrm>
          <a:off x="12514795" y="1006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63258</xdr:rowOff>
    </xdr:from>
    <xdr:to>
      <xdr:col>85</xdr:col>
      <xdr:colOff>127000</xdr:colOff>
      <xdr:row>78</xdr:row>
      <xdr:rowOff>131559</xdr:rowOff>
    </xdr:to>
    <xdr:cxnSp macro="">
      <xdr:nvCxnSpPr>
        <xdr:cNvPr id="628" name="直線コネクタ 627"/>
        <xdr:cNvCxnSpPr/>
      </xdr:nvCxnSpPr>
      <xdr:spPr>
        <a:xfrm flipV="1">
          <a:off x="15481300" y="13436358"/>
          <a:ext cx="838200" cy="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116509</xdr:rowOff>
    </xdr:from>
    <xdr:to>
      <xdr:col>81</xdr:col>
      <xdr:colOff>50800</xdr:colOff>
      <xdr:row>78</xdr:row>
      <xdr:rowOff>131559</xdr:rowOff>
    </xdr:to>
    <xdr:cxnSp macro="">
      <xdr:nvCxnSpPr>
        <xdr:cNvPr id="631" name="直線コネクタ 630"/>
        <xdr:cNvCxnSpPr/>
      </xdr:nvCxnSpPr>
      <xdr:spPr>
        <a:xfrm>
          <a:off x="14592300" y="13489609"/>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116509</xdr:rowOff>
    </xdr:from>
    <xdr:to>
      <xdr:col>76</xdr:col>
      <xdr:colOff>114300</xdr:colOff>
      <xdr:row>78</xdr:row>
      <xdr:rowOff>136685</xdr:rowOff>
    </xdr:to>
    <xdr:cxnSp macro="">
      <xdr:nvCxnSpPr>
        <xdr:cNvPr id="634" name="直線コネクタ 633"/>
        <xdr:cNvCxnSpPr/>
      </xdr:nvCxnSpPr>
      <xdr:spPr>
        <a:xfrm flipV="1">
          <a:off x="13703300" y="13489609"/>
          <a:ext cx="8890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123056</xdr:rowOff>
    </xdr:from>
    <xdr:to>
      <xdr:col>71</xdr:col>
      <xdr:colOff>177800</xdr:colOff>
      <xdr:row>78</xdr:row>
      <xdr:rowOff>136685</xdr:rowOff>
    </xdr:to>
    <xdr:cxnSp macro="">
      <xdr:nvCxnSpPr>
        <xdr:cNvPr id="637" name="直線コネクタ 636"/>
        <xdr:cNvCxnSpPr/>
      </xdr:nvCxnSpPr>
      <xdr:spPr>
        <a:xfrm>
          <a:off x="12814300" y="13496156"/>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12458</xdr:rowOff>
    </xdr:from>
    <xdr:to>
      <xdr:col>85</xdr:col>
      <xdr:colOff>177800</xdr:colOff>
      <xdr:row>78</xdr:row>
      <xdr:rowOff>114058</xdr:rowOff>
    </xdr:to>
    <xdr:sp macro="" textlink="">
      <xdr:nvSpPr>
        <xdr:cNvPr id="647" name="楕円 646"/>
        <xdr:cNvSpPr/>
      </xdr:nvSpPr>
      <xdr:spPr>
        <a:xfrm>
          <a:off x="16268700" y="133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143285</xdr:rowOff>
    </xdr:from>
    <xdr:ext cx="534377" cy="259045"/>
    <xdr:sp macro="" textlink="">
      <xdr:nvSpPr>
        <xdr:cNvPr id="648" name="災害復旧費該当値テキスト"/>
        <xdr:cNvSpPr txBox="1"/>
      </xdr:nvSpPr>
      <xdr:spPr>
        <a:xfrm>
          <a:off x="16370300" y="1317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80759</xdr:rowOff>
    </xdr:from>
    <xdr:to>
      <xdr:col>81</xdr:col>
      <xdr:colOff>101600</xdr:colOff>
      <xdr:row>79</xdr:row>
      <xdr:rowOff>10909</xdr:rowOff>
    </xdr:to>
    <xdr:sp macro="" textlink="">
      <xdr:nvSpPr>
        <xdr:cNvPr id="649" name="楕円 648"/>
        <xdr:cNvSpPr/>
      </xdr:nvSpPr>
      <xdr:spPr>
        <a:xfrm>
          <a:off x="15430500" y="134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2036</xdr:rowOff>
    </xdr:from>
    <xdr:ext cx="469744" cy="259045"/>
    <xdr:sp macro="" textlink="">
      <xdr:nvSpPr>
        <xdr:cNvPr id="650" name="テキスト ボックス 649"/>
        <xdr:cNvSpPr txBox="1"/>
      </xdr:nvSpPr>
      <xdr:spPr>
        <a:xfrm>
          <a:off x="15246428" y="135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65709</xdr:rowOff>
    </xdr:from>
    <xdr:to>
      <xdr:col>76</xdr:col>
      <xdr:colOff>165100</xdr:colOff>
      <xdr:row>78</xdr:row>
      <xdr:rowOff>167309</xdr:rowOff>
    </xdr:to>
    <xdr:sp macro="" textlink="">
      <xdr:nvSpPr>
        <xdr:cNvPr id="651" name="楕円 650"/>
        <xdr:cNvSpPr/>
      </xdr:nvSpPr>
      <xdr:spPr>
        <a:xfrm>
          <a:off x="14541500" y="134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158436</xdr:rowOff>
    </xdr:from>
    <xdr:ext cx="534377" cy="259045"/>
    <xdr:sp macro="" textlink="">
      <xdr:nvSpPr>
        <xdr:cNvPr id="652" name="テキスト ボックス 651"/>
        <xdr:cNvSpPr txBox="1"/>
      </xdr:nvSpPr>
      <xdr:spPr>
        <a:xfrm>
          <a:off x="14325111" y="13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85885</xdr:rowOff>
    </xdr:from>
    <xdr:to>
      <xdr:col>72</xdr:col>
      <xdr:colOff>38100</xdr:colOff>
      <xdr:row>79</xdr:row>
      <xdr:rowOff>16035</xdr:rowOff>
    </xdr:to>
    <xdr:sp macro="" textlink="">
      <xdr:nvSpPr>
        <xdr:cNvPr id="653" name="楕円 652"/>
        <xdr:cNvSpPr/>
      </xdr:nvSpPr>
      <xdr:spPr>
        <a:xfrm>
          <a:off x="13652500" y="134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7162</xdr:rowOff>
    </xdr:from>
    <xdr:ext cx="469744" cy="259045"/>
    <xdr:sp macro="" textlink="">
      <xdr:nvSpPr>
        <xdr:cNvPr id="654" name="テキスト ボックス 653"/>
        <xdr:cNvSpPr txBox="1"/>
      </xdr:nvSpPr>
      <xdr:spPr>
        <a:xfrm>
          <a:off x="13468428" y="1355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72256</xdr:rowOff>
    </xdr:from>
    <xdr:to>
      <xdr:col>67</xdr:col>
      <xdr:colOff>101600</xdr:colOff>
      <xdr:row>79</xdr:row>
      <xdr:rowOff>2406</xdr:rowOff>
    </xdr:to>
    <xdr:sp macro="" textlink="">
      <xdr:nvSpPr>
        <xdr:cNvPr id="655" name="楕円 654"/>
        <xdr:cNvSpPr/>
      </xdr:nvSpPr>
      <xdr:spPr>
        <a:xfrm>
          <a:off x="12763500" y="134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164983</xdr:rowOff>
    </xdr:from>
    <xdr:ext cx="469744" cy="259045"/>
    <xdr:sp macro="" textlink="">
      <xdr:nvSpPr>
        <xdr:cNvPr id="656" name="テキスト ボックス 655"/>
        <xdr:cNvSpPr txBox="1"/>
      </xdr:nvSpPr>
      <xdr:spPr>
        <a:xfrm>
          <a:off x="12579428" y="1353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25586</xdr:rowOff>
    </xdr:from>
    <xdr:to>
      <xdr:col>85</xdr:col>
      <xdr:colOff>127000</xdr:colOff>
      <xdr:row>98</xdr:row>
      <xdr:rowOff>60911</xdr:rowOff>
    </xdr:to>
    <xdr:cxnSp macro="">
      <xdr:nvCxnSpPr>
        <xdr:cNvPr id="685" name="直線コネクタ 684"/>
        <xdr:cNvCxnSpPr/>
      </xdr:nvCxnSpPr>
      <xdr:spPr>
        <a:xfrm flipV="1">
          <a:off x="15481300" y="16827686"/>
          <a:ext cx="8382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60911</xdr:rowOff>
    </xdr:from>
    <xdr:to>
      <xdr:col>81</xdr:col>
      <xdr:colOff>50800</xdr:colOff>
      <xdr:row>98</xdr:row>
      <xdr:rowOff>90954</xdr:rowOff>
    </xdr:to>
    <xdr:cxnSp macro="">
      <xdr:nvCxnSpPr>
        <xdr:cNvPr id="688" name="直線コネクタ 687"/>
        <xdr:cNvCxnSpPr/>
      </xdr:nvCxnSpPr>
      <xdr:spPr>
        <a:xfrm flipV="1">
          <a:off x="14592300" y="16863011"/>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87173</xdr:rowOff>
    </xdr:from>
    <xdr:to>
      <xdr:col>76</xdr:col>
      <xdr:colOff>114300</xdr:colOff>
      <xdr:row>98</xdr:row>
      <xdr:rowOff>90954</xdr:rowOff>
    </xdr:to>
    <xdr:cxnSp macro="">
      <xdr:nvCxnSpPr>
        <xdr:cNvPr id="691" name="直線コネクタ 690"/>
        <xdr:cNvCxnSpPr/>
      </xdr:nvCxnSpPr>
      <xdr:spPr>
        <a:xfrm>
          <a:off x="13703300" y="16889273"/>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87173</xdr:rowOff>
    </xdr:from>
    <xdr:to>
      <xdr:col>71</xdr:col>
      <xdr:colOff>177800</xdr:colOff>
      <xdr:row>98</xdr:row>
      <xdr:rowOff>89897</xdr:rowOff>
    </xdr:to>
    <xdr:cxnSp macro="">
      <xdr:nvCxnSpPr>
        <xdr:cNvPr id="694" name="直線コネクタ 693"/>
        <xdr:cNvCxnSpPr/>
      </xdr:nvCxnSpPr>
      <xdr:spPr>
        <a:xfrm flipV="1">
          <a:off x="12814300" y="16889273"/>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146236</xdr:rowOff>
    </xdr:from>
    <xdr:to>
      <xdr:col>85</xdr:col>
      <xdr:colOff>177800</xdr:colOff>
      <xdr:row>98</xdr:row>
      <xdr:rowOff>76386</xdr:rowOff>
    </xdr:to>
    <xdr:sp macro="" textlink="">
      <xdr:nvSpPr>
        <xdr:cNvPr id="704" name="楕円 703"/>
        <xdr:cNvSpPr/>
      </xdr:nvSpPr>
      <xdr:spPr>
        <a:xfrm>
          <a:off x="16268700" y="167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124663</xdr:rowOff>
    </xdr:from>
    <xdr:ext cx="534377" cy="259045"/>
    <xdr:sp macro="" textlink="">
      <xdr:nvSpPr>
        <xdr:cNvPr id="705" name="公債費該当値テキスト"/>
        <xdr:cNvSpPr txBox="1"/>
      </xdr:nvSpPr>
      <xdr:spPr>
        <a:xfrm>
          <a:off x="16370300" y="1675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10111</xdr:rowOff>
    </xdr:from>
    <xdr:to>
      <xdr:col>81</xdr:col>
      <xdr:colOff>101600</xdr:colOff>
      <xdr:row>98</xdr:row>
      <xdr:rowOff>111711</xdr:rowOff>
    </xdr:to>
    <xdr:sp macro="" textlink="">
      <xdr:nvSpPr>
        <xdr:cNvPr id="706" name="楕円 705"/>
        <xdr:cNvSpPr/>
      </xdr:nvSpPr>
      <xdr:spPr>
        <a:xfrm>
          <a:off x="15430500" y="168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102838</xdr:rowOff>
    </xdr:from>
    <xdr:ext cx="534377" cy="259045"/>
    <xdr:sp macro="" textlink="">
      <xdr:nvSpPr>
        <xdr:cNvPr id="707" name="テキスト ボックス 706"/>
        <xdr:cNvSpPr txBox="1"/>
      </xdr:nvSpPr>
      <xdr:spPr>
        <a:xfrm>
          <a:off x="15214111" y="169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40154</xdr:rowOff>
    </xdr:from>
    <xdr:to>
      <xdr:col>76</xdr:col>
      <xdr:colOff>165100</xdr:colOff>
      <xdr:row>98</xdr:row>
      <xdr:rowOff>141754</xdr:rowOff>
    </xdr:to>
    <xdr:sp macro="" textlink="">
      <xdr:nvSpPr>
        <xdr:cNvPr id="708" name="楕円 707"/>
        <xdr:cNvSpPr/>
      </xdr:nvSpPr>
      <xdr:spPr>
        <a:xfrm>
          <a:off x="14541500" y="168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132881</xdr:rowOff>
    </xdr:from>
    <xdr:ext cx="534377" cy="259045"/>
    <xdr:sp macro="" textlink="">
      <xdr:nvSpPr>
        <xdr:cNvPr id="709" name="テキスト ボックス 708"/>
        <xdr:cNvSpPr txBox="1"/>
      </xdr:nvSpPr>
      <xdr:spPr>
        <a:xfrm>
          <a:off x="14325111" y="169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36373</xdr:rowOff>
    </xdr:from>
    <xdr:to>
      <xdr:col>72</xdr:col>
      <xdr:colOff>38100</xdr:colOff>
      <xdr:row>98</xdr:row>
      <xdr:rowOff>137973</xdr:rowOff>
    </xdr:to>
    <xdr:sp macro="" textlink="">
      <xdr:nvSpPr>
        <xdr:cNvPr id="710" name="楕円 709"/>
        <xdr:cNvSpPr/>
      </xdr:nvSpPr>
      <xdr:spPr>
        <a:xfrm>
          <a:off x="13652500" y="168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129100</xdr:rowOff>
    </xdr:from>
    <xdr:ext cx="534377" cy="259045"/>
    <xdr:sp macro="" textlink="">
      <xdr:nvSpPr>
        <xdr:cNvPr id="711" name="テキスト ボックス 710"/>
        <xdr:cNvSpPr txBox="1"/>
      </xdr:nvSpPr>
      <xdr:spPr>
        <a:xfrm>
          <a:off x="13436111" y="169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39097</xdr:rowOff>
    </xdr:from>
    <xdr:to>
      <xdr:col>67</xdr:col>
      <xdr:colOff>101600</xdr:colOff>
      <xdr:row>98</xdr:row>
      <xdr:rowOff>140697</xdr:rowOff>
    </xdr:to>
    <xdr:sp macro="" textlink="">
      <xdr:nvSpPr>
        <xdr:cNvPr id="712" name="楕円 711"/>
        <xdr:cNvSpPr/>
      </xdr:nvSpPr>
      <xdr:spPr>
        <a:xfrm>
          <a:off x="12763500" y="168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131824</xdr:rowOff>
    </xdr:from>
    <xdr:ext cx="534377" cy="259045"/>
    <xdr:sp macro="" textlink="">
      <xdr:nvSpPr>
        <xdr:cNvPr id="713" name="テキスト ボックス 712"/>
        <xdr:cNvSpPr txBox="1"/>
      </xdr:nvSpPr>
      <xdr:spPr>
        <a:xfrm>
          <a:off x="12547111" y="1693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22657</xdr:rowOff>
    </xdr:from>
    <xdr:to>
      <xdr:col>116</xdr:col>
      <xdr:colOff>63500</xdr:colOff>
      <xdr:row>38</xdr:row>
      <xdr:rowOff>24041</xdr:rowOff>
    </xdr:to>
    <xdr:cxnSp macro="">
      <xdr:nvCxnSpPr>
        <xdr:cNvPr id="742" name="直線コネクタ 741"/>
        <xdr:cNvCxnSpPr/>
      </xdr:nvCxnSpPr>
      <xdr:spPr>
        <a:xfrm flipV="1">
          <a:off x="21323300" y="6537757"/>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134573</xdr:rowOff>
    </xdr:from>
    <xdr:ext cx="378565" cy="259045"/>
    <xdr:sp macro="" textlink="">
      <xdr:nvSpPr>
        <xdr:cNvPr id="743" name="諸支出金平均値テキスト"/>
        <xdr:cNvSpPr txBox="1"/>
      </xdr:nvSpPr>
      <xdr:spPr>
        <a:xfrm>
          <a:off x="22212300" y="6649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24041</xdr:rowOff>
    </xdr:from>
    <xdr:to>
      <xdr:col>111</xdr:col>
      <xdr:colOff>177800</xdr:colOff>
      <xdr:row>38</xdr:row>
      <xdr:rowOff>36258</xdr:rowOff>
    </xdr:to>
    <xdr:cxnSp macro="">
      <xdr:nvCxnSpPr>
        <xdr:cNvPr id="745" name="直線コネクタ 744"/>
        <xdr:cNvCxnSpPr/>
      </xdr:nvCxnSpPr>
      <xdr:spPr>
        <a:xfrm flipV="1">
          <a:off x="20434300" y="6539141"/>
          <a:ext cx="889000" cy="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160735</xdr:rowOff>
    </xdr:from>
    <xdr:ext cx="469744" cy="259045"/>
    <xdr:sp macro="" textlink="">
      <xdr:nvSpPr>
        <xdr:cNvPr id="747" name="テキスト ボックス 746"/>
        <xdr:cNvSpPr txBox="1"/>
      </xdr:nvSpPr>
      <xdr:spPr>
        <a:xfrm>
          <a:off x="21088428" y="66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36258</xdr:rowOff>
    </xdr:from>
    <xdr:to>
      <xdr:col>107</xdr:col>
      <xdr:colOff>50800</xdr:colOff>
      <xdr:row>38</xdr:row>
      <xdr:rowOff>41351</xdr:rowOff>
    </xdr:to>
    <xdr:cxnSp macro="">
      <xdr:nvCxnSpPr>
        <xdr:cNvPr id="748" name="直線コネクタ 747"/>
        <xdr:cNvCxnSpPr/>
      </xdr:nvCxnSpPr>
      <xdr:spPr>
        <a:xfrm flipV="1">
          <a:off x="19545300" y="6551358"/>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37990</xdr:rowOff>
    </xdr:from>
    <xdr:ext cx="469744" cy="259045"/>
    <xdr:sp macro="" textlink="">
      <xdr:nvSpPr>
        <xdr:cNvPr id="750" name="テキスト ボックス 749"/>
        <xdr:cNvSpPr txBox="1"/>
      </xdr:nvSpPr>
      <xdr:spPr>
        <a:xfrm>
          <a:off x="20199428" y="672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31141</xdr:rowOff>
    </xdr:from>
    <xdr:to>
      <xdr:col>102</xdr:col>
      <xdr:colOff>114300</xdr:colOff>
      <xdr:row>38</xdr:row>
      <xdr:rowOff>41351</xdr:rowOff>
    </xdr:to>
    <xdr:cxnSp macro="">
      <xdr:nvCxnSpPr>
        <xdr:cNvPr id="751" name="直線コネクタ 750"/>
        <xdr:cNvCxnSpPr/>
      </xdr:nvCxnSpPr>
      <xdr:spPr>
        <a:xfrm>
          <a:off x="18656300" y="6546241"/>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68622</xdr:rowOff>
    </xdr:from>
    <xdr:ext cx="469744" cy="259045"/>
    <xdr:sp macro="" textlink="">
      <xdr:nvSpPr>
        <xdr:cNvPr id="753" name="テキスト ボックス 752"/>
        <xdr:cNvSpPr txBox="1"/>
      </xdr:nvSpPr>
      <xdr:spPr>
        <a:xfrm>
          <a:off x="19310428" y="67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68966</xdr:rowOff>
    </xdr:from>
    <xdr:ext cx="469744" cy="259045"/>
    <xdr:sp macro="" textlink="">
      <xdr:nvSpPr>
        <xdr:cNvPr id="755" name="テキスト ボックス 754"/>
        <xdr:cNvSpPr txBox="1"/>
      </xdr:nvSpPr>
      <xdr:spPr>
        <a:xfrm>
          <a:off x="18421428" y="675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143307</xdr:rowOff>
    </xdr:from>
    <xdr:to>
      <xdr:col>116</xdr:col>
      <xdr:colOff>114300</xdr:colOff>
      <xdr:row>38</xdr:row>
      <xdr:rowOff>73457</xdr:rowOff>
    </xdr:to>
    <xdr:sp macro="" textlink="">
      <xdr:nvSpPr>
        <xdr:cNvPr id="761" name="楕円 760"/>
        <xdr:cNvSpPr/>
      </xdr:nvSpPr>
      <xdr:spPr>
        <a:xfrm>
          <a:off x="221107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166184</xdr:rowOff>
    </xdr:from>
    <xdr:ext cx="534377" cy="259045"/>
    <xdr:sp macro="" textlink="">
      <xdr:nvSpPr>
        <xdr:cNvPr id="762" name="諸支出金該当値テキスト"/>
        <xdr:cNvSpPr txBox="1"/>
      </xdr:nvSpPr>
      <xdr:spPr>
        <a:xfrm>
          <a:off x="22212300" y="63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144691</xdr:rowOff>
    </xdr:from>
    <xdr:to>
      <xdr:col>112</xdr:col>
      <xdr:colOff>38100</xdr:colOff>
      <xdr:row>38</xdr:row>
      <xdr:rowOff>74841</xdr:rowOff>
    </xdr:to>
    <xdr:sp macro="" textlink="">
      <xdr:nvSpPr>
        <xdr:cNvPr id="763" name="楕円 762"/>
        <xdr:cNvSpPr/>
      </xdr:nvSpPr>
      <xdr:spPr>
        <a:xfrm>
          <a:off x="21272500" y="64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91368</xdr:rowOff>
    </xdr:from>
    <xdr:ext cx="534377" cy="259045"/>
    <xdr:sp macro="" textlink="">
      <xdr:nvSpPr>
        <xdr:cNvPr id="764" name="テキスト ボックス 763"/>
        <xdr:cNvSpPr txBox="1"/>
      </xdr:nvSpPr>
      <xdr:spPr>
        <a:xfrm>
          <a:off x="21056111" y="62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156909</xdr:rowOff>
    </xdr:from>
    <xdr:to>
      <xdr:col>107</xdr:col>
      <xdr:colOff>101600</xdr:colOff>
      <xdr:row>38</xdr:row>
      <xdr:rowOff>87058</xdr:rowOff>
    </xdr:to>
    <xdr:sp macro="" textlink="">
      <xdr:nvSpPr>
        <xdr:cNvPr id="765" name="楕円 764"/>
        <xdr:cNvSpPr/>
      </xdr:nvSpPr>
      <xdr:spPr>
        <a:xfrm>
          <a:off x="20383500" y="6500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103586</xdr:rowOff>
    </xdr:from>
    <xdr:ext cx="534377" cy="259045"/>
    <xdr:sp macro="" textlink="">
      <xdr:nvSpPr>
        <xdr:cNvPr id="766" name="テキスト ボックス 765"/>
        <xdr:cNvSpPr txBox="1"/>
      </xdr:nvSpPr>
      <xdr:spPr>
        <a:xfrm>
          <a:off x="20167111" y="62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162001</xdr:rowOff>
    </xdr:from>
    <xdr:to>
      <xdr:col>102</xdr:col>
      <xdr:colOff>165100</xdr:colOff>
      <xdr:row>38</xdr:row>
      <xdr:rowOff>92151</xdr:rowOff>
    </xdr:to>
    <xdr:sp macro="" textlink="">
      <xdr:nvSpPr>
        <xdr:cNvPr id="767" name="楕円 766"/>
        <xdr:cNvSpPr/>
      </xdr:nvSpPr>
      <xdr:spPr>
        <a:xfrm>
          <a:off x="19494500" y="65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108678</xdr:rowOff>
    </xdr:from>
    <xdr:ext cx="534377" cy="259045"/>
    <xdr:sp macro="" textlink="">
      <xdr:nvSpPr>
        <xdr:cNvPr id="768" name="テキスト ボックス 767"/>
        <xdr:cNvSpPr txBox="1"/>
      </xdr:nvSpPr>
      <xdr:spPr>
        <a:xfrm>
          <a:off x="19278111" y="628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151790</xdr:rowOff>
    </xdr:from>
    <xdr:to>
      <xdr:col>98</xdr:col>
      <xdr:colOff>38100</xdr:colOff>
      <xdr:row>38</xdr:row>
      <xdr:rowOff>81941</xdr:rowOff>
    </xdr:to>
    <xdr:sp macro="" textlink="">
      <xdr:nvSpPr>
        <xdr:cNvPr id="769" name="楕円 768"/>
        <xdr:cNvSpPr/>
      </xdr:nvSpPr>
      <xdr:spPr>
        <a:xfrm>
          <a:off x="18605500" y="64954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98467</xdr:rowOff>
    </xdr:from>
    <xdr:ext cx="534377" cy="259045"/>
    <xdr:sp macro="" textlink="">
      <xdr:nvSpPr>
        <xdr:cNvPr id="770" name="テキスト ボックス 769"/>
        <xdr:cNvSpPr txBox="1"/>
      </xdr:nvSpPr>
      <xdr:spPr>
        <a:xfrm>
          <a:off x="18389111" y="62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総務費は、</a:t>
          </a:r>
          <a:r>
            <a:rPr kumimoji="1" lang="ja-JP" altLang="en-US" sz="1100" b="0" i="0" baseline="0">
              <a:solidFill>
                <a:schemeClr val="dk1"/>
              </a:solidFill>
              <a:effectLst/>
              <a:latin typeface="+mn-lt"/>
              <a:ea typeface="+mn-ea"/>
              <a:cs typeface="+mn-cs"/>
            </a:rPr>
            <a:t>会計年度任用職員導入やプレミアム商品券事業等実施したが、情報通信基盤施設整備事業の減等により</a:t>
          </a:r>
          <a:r>
            <a:rPr kumimoji="1" lang="ja-JP" altLang="ja-JP" sz="1100" b="0" i="0" baseline="0">
              <a:solidFill>
                <a:schemeClr val="dk1"/>
              </a:solidFill>
              <a:effectLst/>
              <a:latin typeface="+mn-lt"/>
              <a:ea typeface="+mn-ea"/>
              <a:cs typeface="+mn-cs"/>
            </a:rPr>
            <a:t>類似団体内平均を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回った。民生費では、</a:t>
          </a:r>
          <a:r>
            <a:rPr kumimoji="1" lang="ja-JP" altLang="en-US" sz="1100" b="0" i="0" baseline="0">
              <a:solidFill>
                <a:schemeClr val="dk1"/>
              </a:solidFill>
              <a:effectLst/>
              <a:latin typeface="+mn-lt"/>
              <a:ea typeface="+mn-ea"/>
              <a:cs typeface="+mn-cs"/>
            </a:rPr>
            <a:t>伊豆ゲートボール場改修工事等実施したが、みやけ保育園増築工事の完了により</a:t>
          </a:r>
          <a:r>
            <a:rPr kumimoji="1" lang="ja-JP" altLang="ja-JP" sz="1100" b="0" i="0" baseline="0">
              <a:solidFill>
                <a:schemeClr val="dk1"/>
              </a:solidFill>
              <a:effectLst/>
              <a:latin typeface="+mn-lt"/>
              <a:ea typeface="+mn-ea"/>
              <a:cs typeface="+mn-cs"/>
            </a:rPr>
            <a:t>、類似団体内平均を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回った。衛生費では、類似団体内平均と比べ高い水準ある要因として、クリーンセンター管理</a:t>
          </a:r>
          <a:r>
            <a:rPr kumimoji="1" lang="ja-JP" altLang="en-US" sz="1100" b="0" i="0" baseline="0">
              <a:solidFill>
                <a:schemeClr val="dk1"/>
              </a:solidFill>
              <a:effectLst/>
              <a:latin typeface="+mn-lt"/>
              <a:ea typeface="+mn-ea"/>
              <a:cs typeface="+mn-cs"/>
            </a:rPr>
            <a:t>、汚泥再生処理センター管理</a:t>
          </a:r>
          <a:r>
            <a:rPr kumimoji="1" lang="ja-JP" altLang="ja-JP" sz="1100" b="0" i="0" baseline="0">
              <a:solidFill>
                <a:schemeClr val="dk1"/>
              </a:solidFill>
              <a:effectLst/>
              <a:latin typeface="+mn-lt"/>
              <a:ea typeface="+mn-ea"/>
              <a:cs typeface="+mn-cs"/>
            </a:rPr>
            <a:t>に加え、離島環境に伴う焼却灰やリサイクル品等の島外搬出経費</a:t>
          </a:r>
          <a:r>
            <a:rPr kumimoji="1" lang="ja-JP" altLang="en-US" sz="1100" b="0" i="0" baseline="0">
              <a:solidFill>
                <a:schemeClr val="dk1"/>
              </a:solidFill>
              <a:effectLst/>
              <a:latin typeface="+mn-lt"/>
              <a:ea typeface="+mn-ea"/>
              <a:cs typeface="+mn-cs"/>
            </a:rPr>
            <a:t>の増加による</a:t>
          </a:r>
          <a:r>
            <a:rPr kumimoji="1" lang="ja-JP" altLang="ja-JP" sz="1100" b="0" i="0" baseline="0">
              <a:solidFill>
                <a:schemeClr val="dk1"/>
              </a:solidFill>
              <a:effectLst/>
              <a:latin typeface="+mn-lt"/>
              <a:ea typeface="+mn-ea"/>
              <a:cs typeface="+mn-cs"/>
            </a:rPr>
            <a:t>。農林水産業費は、</a:t>
          </a:r>
          <a:r>
            <a:rPr kumimoji="1" lang="ja-JP" altLang="en-US" sz="1100" b="0" i="0" baseline="0">
              <a:solidFill>
                <a:schemeClr val="dk1"/>
              </a:solidFill>
              <a:effectLst/>
              <a:latin typeface="+mn-lt"/>
              <a:ea typeface="+mn-ea"/>
              <a:cs typeface="+mn-cs"/>
            </a:rPr>
            <a:t>八重間ストックマネジメント事業や水産業施設整備事業の実施に</a:t>
          </a:r>
          <a:r>
            <a:rPr kumimoji="1" lang="ja-JP" altLang="ja-JP" sz="1100" b="0" i="0" baseline="0">
              <a:solidFill>
                <a:schemeClr val="dk1"/>
              </a:solidFill>
              <a:effectLst/>
              <a:latin typeface="+mn-lt"/>
              <a:ea typeface="+mn-ea"/>
              <a:cs typeface="+mn-cs"/>
            </a:rPr>
            <a:t>伴い</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商工費が類似団体内平均を上回っている要因としては、観光産業を基幹産業に据えモーターサイクルイベントの実施に加え、温泉施設やクライミング施設等の観光施設整備、海水浴場の運営等を実施しているためである。土木費は、</a:t>
          </a:r>
          <a:r>
            <a:rPr kumimoji="1" lang="ja-JP" altLang="en-US" sz="1100" b="0" i="0" baseline="0">
              <a:solidFill>
                <a:schemeClr val="dk1"/>
              </a:solidFill>
              <a:effectLst/>
              <a:latin typeface="+mn-lt"/>
              <a:ea typeface="+mn-ea"/>
              <a:cs typeface="+mn-cs"/>
            </a:rPr>
            <a:t>残土処分場新設整備</a:t>
          </a:r>
          <a:r>
            <a:rPr kumimoji="1" lang="ja-JP" altLang="ja-JP" sz="1100" b="0" i="0" baseline="0">
              <a:solidFill>
                <a:schemeClr val="dk1"/>
              </a:solidFill>
              <a:effectLst/>
              <a:latin typeface="+mn-lt"/>
              <a:ea typeface="+mn-ea"/>
              <a:cs typeface="+mn-cs"/>
            </a:rPr>
            <a:t>や道路維持費が増加し類似団体内平均を上回った。消防費が類似団体内平均と比較し高い水準にあるのは、消防本部及び消防団に係る経費に加え、消防備品の購入や防災行政無線の経費が発生しているためである。</a:t>
          </a:r>
          <a:r>
            <a:rPr kumimoji="1" lang="ja-JP" altLang="en-US" sz="1100" b="0" i="0" baseline="0">
              <a:solidFill>
                <a:schemeClr val="dk1"/>
              </a:solidFill>
              <a:effectLst/>
              <a:latin typeface="+mn-lt"/>
              <a:ea typeface="+mn-ea"/>
              <a:cs typeface="+mn-cs"/>
            </a:rPr>
            <a:t>教育費は、小中学校体育館空調設置工事や中学校グランド改修工事実施に伴い増加した。災害復旧費は台風</a:t>
          </a:r>
          <a:r>
            <a:rPr kumimoji="1" lang="en-US" altLang="ja-JP" sz="1100" b="0" i="0" baseline="0">
              <a:solidFill>
                <a:schemeClr val="dk1"/>
              </a:solidFill>
              <a:effectLst/>
              <a:latin typeface="+mn-lt"/>
              <a:ea typeface="+mn-ea"/>
              <a:cs typeface="+mn-cs"/>
            </a:rPr>
            <a:t>15</a:t>
          </a:r>
          <a:r>
            <a:rPr kumimoji="1" lang="ja-JP" altLang="en-US" sz="1100" b="0" i="0" baseline="0">
              <a:solidFill>
                <a:schemeClr val="dk1"/>
              </a:solidFill>
              <a:effectLst/>
              <a:latin typeface="+mn-lt"/>
              <a:ea typeface="+mn-ea"/>
              <a:cs typeface="+mn-cs"/>
            </a:rPr>
            <a:t>号及び</a:t>
          </a:r>
          <a:r>
            <a:rPr kumimoji="1" lang="en-US" altLang="ja-JP" sz="1100" b="0" i="0" baseline="0">
              <a:solidFill>
                <a:schemeClr val="dk1"/>
              </a:solidFill>
              <a:effectLst/>
              <a:latin typeface="+mn-lt"/>
              <a:ea typeface="+mn-ea"/>
              <a:cs typeface="+mn-cs"/>
            </a:rPr>
            <a:t>19</a:t>
          </a:r>
          <a:r>
            <a:rPr kumimoji="1" lang="ja-JP" altLang="en-US" sz="1100" b="0" i="0" baseline="0">
              <a:solidFill>
                <a:schemeClr val="dk1"/>
              </a:solidFill>
              <a:effectLst/>
              <a:latin typeface="+mn-lt"/>
              <a:ea typeface="+mn-ea"/>
              <a:cs typeface="+mn-cs"/>
            </a:rPr>
            <a:t>号による復旧費発生のため増刊した。公債費は過年度の大型投資的事業起債の償還開始に伴い増加しているが、類似団体内平均を下回った。</a:t>
          </a:r>
          <a:r>
            <a:rPr kumimoji="1" lang="ja-JP" altLang="ja-JP" sz="1100" b="0" i="0" baseline="0">
              <a:solidFill>
                <a:schemeClr val="dk1"/>
              </a:solidFill>
              <a:effectLst/>
              <a:latin typeface="+mn-lt"/>
              <a:ea typeface="+mn-ea"/>
              <a:cs typeface="+mn-cs"/>
            </a:rPr>
            <a:t>諸支出金が類似団体内平均と比べ高い水準にある要因としては、村内唯一の公共交通手段として運営している旅客自動車運送事業会計への補助が発生しているためである。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財政調整基金においては、</a:t>
          </a:r>
          <a:r>
            <a:rPr kumimoji="1" lang="ja-JP" altLang="ja-JP" sz="1200">
              <a:solidFill>
                <a:schemeClr val="dk1"/>
              </a:solidFill>
              <a:effectLst/>
              <a:latin typeface="+mn-lt"/>
              <a:ea typeface="+mn-ea"/>
              <a:cs typeface="+mn-cs"/>
            </a:rPr>
            <a:t>取崩額の抑制や財政調整基金への積立を強化した。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実質収支額については、継続的に黒字を確保している。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今後も事務事業の見直しや再編、</a:t>
          </a:r>
          <a:r>
            <a:rPr kumimoji="1" lang="ja-JP" altLang="en-US" sz="1200" b="0" i="0" baseline="0">
              <a:solidFill>
                <a:schemeClr val="dk1"/>
              </a:solidFill>
              <a:effectLst/>
              <a:latin typeface="+mn-lt"/>
              <a:ea typeface="+mn-ea"/>
              <a:cs typeface="+mn-cs"/>
            </a:rPr>
            <a:t>優先順位付け等</a:t>
          </a:r>
          <a:r>
            <a:rPr kumimoji="1" lang="ja-JP" altLang="ja-JP" sz="1200" b="0" i="0" baseline="0">
              <a:solidFill>
                <a:schemeClr val="dk1"/>
              </a:solidFill>
              <a:effectLst/>
              <a:latin typeface="+mn-lt"/>
              <a:ea typeface="+mn-ea"/>
              <a:cs typeface="+mn-cs"/>
            </a:rPr>
            <a:t>を推進し、健全な財政運営に努める。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すべての会計において、平成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年度以降黒字となっている。しかし、特別会計については、一般会計からの多額の繰入金により黒字としている状況である。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今後は、各特別会計の自己財源の収入増のため、税額等の見直しと滞納整理をより推進し財政の健全運営を図る。</a:t>
          </a:r>
          <a:endParaRPr lang="ja-JP" altLang="ja-JP" sz="11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6" workbookViewId="0"/>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4271168</v>
      </c>
      <c r="BO4" s="462"/>
      <c r="BP4" s="462"/>
      <c r="BQ4" s="462"/>
      <c r="BR4" s="462"/>
      <c r="BS4" s="462"/>
      <c r="BT4" s="462"/>
      <c r="BU4" s="463"/>
      <c r="BV4" s="461">
        <v>
4655900</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9.8000000000000007</v>
      </c>
      <c r="CU4" s="646"/>
      <c r="CV4" s="646"/>
      <c r="CW4" s="646"/>
      <c r="CX4" s="646"/>
      <c r="CY4" s="646"/>
      <c r="CZ4" s="646"/>
      <c r="DA4" s="647"/>
      <c r="DB4" s="645">
        <v>
8.1999999999999993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4116573</v>
      </c>
      <c r="BO5" s="467"/>
      <c r="BP5" s="467"/>
      <c r="BQ5" s="467"/>
      <c r="BR5" s="467"/>
      <c r="BS5" s="467"/>
      <c r="BT5" s="467"/>
      <c r="BU5" s="468"/>
      <c r="BV5" s="466">
        <v>
4525271</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91.1</v>
      </c>
      <c r="CU5" s="437"/>
      <c r="CV5" s="437"/>
      <c r="CW5" s="437"/>
      <c r="CX5" s="437"/>
      <c r="CY5" s="437"/>
      <c r="CZ5" s="437"/>
      <c r="DA5" s="438"/>
      <c r="DB5" s="436">
        <v>
86</v>
      </c>
      <c r="DC5" s="437"/>
      <c r="DD5" s="437"/>
      <c r="DE5" s="437"/>
      <c r="DF5" s="437"/>
      <c r="DG5" s="437"/>
      <c r="DH5" s="437"/>
      <c r="DI5" s="438"/>
      <c r="DJ5" s="186"/>
      <c r="DK5" s="186"/>
      <c r="DL5" s="186"/>
      <c r="DM5" s="186"/>
      <c r="DN5" s="186"/>
      <c r="DO5" s="186"/>
    </row>
    <row r="6" spans="1:119" ht="18.75" customHeight="1" x14ac:dyDescent="0.15">
      <c r="A6" s="187"/>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94</v>
      </c>
      <c r="AV6" s="524"/>
      <c r="AW6" s="524"/>
      <c r="AX6" s="524"/>
      <c r="AY6" s="446" t="s">
        <v>
102</v>
      </c>
      <c r="AZ6" s="447"/>
      <c r="BA6" s="447"/>
      <c r="BB6" s="447"/>
      <c r="BC6" s="447"/>
      <c r="BD6" s="447"/>
      <c r="BE6" s="447"/>
      <c r="BF6" s="447"/>
      <c r="BG6" s="447"/>
      <c r="BH6" s="447"/>
      <c r="BI6" s="447"/>
      <c r="BJ6" s="447"/>
      <c r="BK6" s="447"/>
      <c r="BL6" s="447"/>
      <c r="BM6" s="448"/>
      <c r="BN6" s="466">
        <v>
154595</v>
      </c>
      <c r="BO6" s="467"/>
      <c r="BP6" s="467"/>
      <c r="BQ6" s="467"/>
      <c r="BR6" s="467"/>
      <c r="BS6" s="467"/>
      <c r="BT6" s="467"/>
      <c r="BU6" s="468"/>
      <c r="BV6" s="466">
        <v>
130629</v>
      </c>
      <c r="BW6" s="467"/>
      <c r="BX6" s="467"/>
      <c r="BY6" s="467"/>
      <c r="BZ6" s="467"/>
      <c r="CA6" s="467"/>
      <c r="CB6" s="467"/>
      <c r="CC6" s="468"/>
      <c r="CD6" s="475" t="s">
        <v>
103</v>
      </c>
      <c r="CE6" s="476"/>
      <c r="CF6" s="476"/>
      <c r="CG6" s="476"/>
      <c r="CH6" s="476"/>
      <c r="CI6" s="476"/>
      <c r="CJ6" s="476"/>
      <c r="CK6" s="476"/>
      <c r="CL6" s="476"/>
      <c r="CM6" s="476"/>
      <c r="CN6" s="476"/>
      <c r="CO6" s="476"/>
      <c r="CP6" s="476"/>
      <c r="CQ6" s="476"/>
      <c r="CR6" s="476"/>
      <c r="CS6" s="477"/>
      <c r="CT6" s="619">
        <v>
94</v>
      </c>
      <c r="CU6" s="620"/>
      <c r="CV6" s="620"/>
      <c r="CW6" s="620"/>
      <c r="CX6" s="620"/>
      <c r="CY6" s="620"/>
      <c r="CZ6" s="620"/>
      <c r="DA6" s="621"/>
      <c r="DB6" s="619">
        <v>
89.8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104</v>
      </c>
      <c r="AN7" s="440"/>
      <c r="AO7" s="440"/>
      <c r="AP7" s="440"/>
      <c r="AQ7" s="440"/>
      <c r="AR7" s="440"/>
      <c r="AS7" s="440"/>
      <c r="AT7" s="441"/>
      <c r="AU7" s="523" t="s">
        <v>
94</v>
      </c>
      <c r="AV7" s="524"/>
      <c r="AW7" s="524"/>
      <c r="AX7" s="524"/>
      <c r="AY7" s="446" t="s">
        <v>
105</v>
      </c>
      <c r="AZ7" s="447"/>
      <c r="BA7" s="447"/>
      <c r="BB7" s="447"/>
      <c r="BC7" s="447"/>
      <c r="BD7" s="447"/>
      <c r="BE7" s="447"/>
      <c r="BF7" s="447"/>
      <c r="BG7" s="447"/>
      <c r="BH7" s="447"/>
      <c r="BI7" s="447"/>
      <c r="BJ7" s="447"/>
      <c r="BK7" s="447"/>
      <c r="BL7" s="447"/>
      <c r="BM7" s="448"/>
      <c r="BN7" s="466">
        <v>
0</v>
      </c>
      <c r="BO7" s="467"/>
      <c r="BP7" s="467"/>
      <c r="BQ7" s="467"/>
      <c r="BR7" s="467"/>
      <c r="BS7" s="467"/>
      <c r="BT7" s="467"/>
      <c r="BU7" s="468"/>
      <c r="BV7" s="466">
        <v>
533</v>
      </c>
      <c r="BW7" s="467"/>
      <c r="BX7" s="467"/>
      <c r="BY7" s="467"/>
      <c r="BZ7" s="467"/>
      <c r="CA7" s="467"/>
      <c r="CB7" s="467"/>
      <c r="CC7" s="468"/>
      <c r="CD7" s="475" t="s">
        <v>
106</v>
      </c>
      <c r="CE7" s="476"/>
      <c r="CF7" s="476"/>
      <c r="CG7" s="476"/>
      <c r="CH7" s="476"/>
      <c r="CI7" s="476"/>
      <c r="CJ7" s="476"/>
      <c r="CK7" s="476"/>
      <c r="CL7" s="476"/>
      <c r="CM7" s="476"/>
      <c r="CN7" s="476"/>
      <c r="CO7" s="476"/>
      <c r="CP7" s="476"/>
      <c r="CQ7" s="476"/>
      <c r="CR7" s="476"/>
      <c r="CS7" s="477"/>
      <c r="CT7" s="466">
        <v>
1584601</v>
      </c>
      <c r="CU7" s="467"/>
      <c r="CV7" s="467"/>
      <c r="CW7" s="467"/>
      <c r="CX7" s="467"/>
      <c r="CY7" s="467"/>
      <c r="CZ7" s="467"/>
      <c r="DA7" s="468"/>
      <c r="DB7" s="466">
        <v>
1585568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107</v>
      </c>
      <c r="AN8" s="440"/>
      <c r="AO8" s="440"/>
      <c r="AP8" s="440"/>
      <c r="AQ8" s="440"/>
      <c r="AR8" s="440"/>
      <c r="AS8" s="440"/>
      <c r="AT8" s="441"/>
      <c r="AU8" s="523" t="s">
        <v>
108</v>
      </c>
      <c r="AV8" s="524"/>
      <c r="AW8" s="524"/>
      <c r="AX8" s="524"/>
      <c r="AY8" s="446" t="s">
        <v>
109</v>
      </c>
      <c r="AZ8" s="447"/>
      <c r="BA8" s="447"/>
      <c r="BB8" s="447"/>
      <c r="BC8" s="447"/>
      <c r="BD8" s="447"/>
      <c r="BE8" s="447"/>
      <c r="BF8" s="447"/>
      <c r="BG8" s="447"/>
      <c r="BH8" s="447"/>
      <c r="BI8" s="447"/>
      <c r="BJ8" s="447"/>
      <c r="BK8" s="447"/>
      <c r="BL8" s="447"/>
      <c r="BM8" s="448"/>
      <c r="BN8" s="466">
        <v>
154595</v>
      </c>
      <c r="BO8" s="467"/>
      <c r="BP8" s="467"/>
      <c r="BQ8" s="467"/>
      <c r="BR8" s="467"/>
      <c r="BS8" s="467"/>
      <c r="BT8" s="467"/>
      <c r="BU8" s="468"/>
      <c r="BV8" s="466">
        <v>
130096</v>
      </c>
      <c r="BW8" s="467"/>
      <c r="BX8" s="467"/>
      <c r="BY8" s="467"/>
      <c r="BZ8" s="467"/>
      <c r="CA8" s="467"/>
      <c r="CB8" s="467"/>
      <c r="CC8" s="468"/>
      <c r="CD8" s="475" t="s">
        <v>
110</v>
      </c>
      <c r="CE8" s="476"/>
      <c r="CF8" s="476"/>
      <c r="CG8" s="476"/>
      <c r="CH8" s="476"/>
      <c r="CI8" s="476"/>
      <c r="CJ8" s="476"/>
      <c r="CK8" s="476"/>
      <c r="CL8" s="476"/>
      <c r="CM8" s="476"/>
      <c r="CN8" s="476"/>
      <c r="CO8" s="476"/>
      <c r="CP8" s="476"/>
      <c r="CQ8" s="476"/>
      <c r="CR8" s="476"/>
      <c r="CS8" s="477"/>
      <c r="CT8" s="579">
        <v>
0.24</v>
      </c>
      <c r="CU8" s="580"/>
      <c r="CV8" s="580"/>
      <c r="CW8" s="580"/>
      <c r="CX8" s="580"/>
      <c r="CY8" s="580"/>
      <c r="CZ8" s="580"/>
      <c r="DA8" s="581"/>
      <c r="DB8" s="579">
        <v>
0.24</v>
      </c>
      <c r="DC8" s="580"/>
      <c r="DD8" s="580"/>
      <c r="DE8" s="580"/>
      <c r="DF8" s="580"/>
      <c r="DG8" s="580"/>
      <c r="DH8" s="580"/>
      <c r="DI8" s="581"/>
      <c r="DJ8" s="186"/>
      <c r="DK8" s="186"/>
      <c r="DL8" s="186"/>
      <c r="DM8" s="186"/>
      <c r="DN8" s="186"/>
      <c r="DO8" s="186"/>
    </row>
    <row r="9" spans="1:119" ht="18.75" customHeight="1" thickBot="1" x14ac:dyDescent="0.2">
      <c r="A9" s="187"/>
      <c r="B9" s="608" t="s">
        <v>
111</v>
      </c>
      <c r="C9" s="609"/>
      <c r="D9" s="609"/>
      <c r="E9" s="609"/>
      <c r="F9" s="609"/>
      <c r="G9" s="609"/>
      <c r="H9" s="609"/>
      <c r="I9" s="609"/>
      <c r="J9" s="609"/>
      <c r="K9" s="529"/>
      <c r="L9" s="610" t="s">
        <v>
112</v>
      </c>
      <c r="M9" s="611"/>
      <c r="N9" s="611"/>
      <c r="O9" s="611"/>
      <c r="P9" s="611"/>
      <c r="Q9" s="612"/>
      <c r="R9" s="613">
        <v>
2482</v>
      </c>
      <c r="S9" s="614"/>
      <c r="T9" s="614"/>
      <c r="U9" s="614"/>
      <c r="V9" s="615"/>
      <c r="W9" s="545" t="s">
        <v>
113</v>
      </c>
      <c r="X9" s="546"/>
      <c r="Y9" s="546"/>
      <c r="Z9" s="546"/>
      <c r="AA9" s="546"/>
      <c r="AB9" s="546"/>
      <c r="AC9" s="546"/>
      <c r="AD9" s="546"/>
      <c r="AE9" s="546"/>
      <c r="AF9" s="546"/>
      <c r="AG9" s="546"/>
      <c r="AH9" s="546"/>
      <c r="AI9" s="546"/>
      <c r="AJ9" s="546"/>
      <c r="AK9" s="546"/>
      <c r="AL9" s="616"/>
      <c r="AM9" s="535" t="s">
        <v>
114</v>
      </c>
      <c r="AN9" s="440"/>
      <c r="AO9" s="440"/>
      <c r="AP9" s="440"/>
      <c r="AQ9" s="440"/>
      <c r="AR9" s="440"/>
      <c r="AS9" s="440"/>
      <c r="AT9" s="441"/>
      <c r="AU9" s="523" t="s">
        <v>
108</v>
      </c>
      <c r="AV9" s="524"/>
      <c r="AW9" s="524"/>
      <c r="AX9" s="524"/>
      <c r="AY9" s="446" t="s">
        <v>
115</v>
      </c>
      <c r="AZ9" s="447"/>
      <c r="BA9" s="447"/>
      <c r="BB9" s="447"/>
      <c r="BC9" s="447"/>
      <c r="BD9" s="447"/>
      <c r="BE9" s="447"/>
      <c r="BF9" s="447"/>
      <c r="BG9" s="447"/>
      <c r="BH9" s="447"/>
      <c r="BI9" s="447"/>
      <c r="BJ9" s="447"/>
      <c r="BK9" s="447"/>
      <c r="BL9" s="447"/>
      <c r="BM9" s="448"/>
      <c r="BN9" s="466">
        <v>
24499</v>
      </c>
      <c r="BO9" s="467"/>
      <c r="BP9" s="467"/>
      <c r="BQ9" s="467"/>
      <c r="BR9" s="467"/>
      <c r="BS9" s="467"/>
      <c r="BT9" s="467"/>
      <c r="BU9" s="468"/>
      <c r="BV9" s="466">
        <v>
-18735</v>
      </c>
      <c r="BW9" s="467"/>
      <c r="BX9" s="467"/>
      <c r="BY9" s="467"/>
      <c r="BZ9" s="467"/>
      <c r="CA9" s="467"/>
      <c r="CB9" s="467"/>
      <c r="CC9" s="468"/>
      <c r="CD9" s="475" t="s">
        <v>
116</v>
      </c>
      <c r="CE9" s="476"/>
      <c r="CF9" s="476"/>
      <c r="CG9" s="476"/>
      <c r="CH9" s="476"/>
      <c r="CI9" s="476"/>
      <c r="CJ9" s="476"/>
      <c r="CK9" s="476"/>
      <c r="CL9" s="476"/>
      <c r="CM9" s="476"/>
      <c r="CN9" s="476"/>
      <c r="CO9" s="476"/>
      <c r="CP9" s="476"/>
      <c r="CQ9" s="476"/>
      <c r="CR9" s="476"/>
      <c r="CS9" s="477"/>
      <c r="CT9" s="436">
        <v>
11.6</v>
      </c>
      <c r="CU9" s="437"/>
      <c r="CV9" s="437"/>
      <c r="CW9" s="437"/>
      <c r="CX9" s="437"/>
      <c r="CY9" s="437"/>
      <c r="CZ9" s="437"/>
      <c r="DA9" s="438"/>
      <c r="DB9" s="436">
        <v>
9.3000000000000007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
117</v>
      </c>
      <c r="M10" s="440"/>
      <c r="N10" s="440"/>
      <c r="O10" s="440"/>
      <c r="P10" s="440"/>
      <c r="Q10" s="441"/>
      <c r="R10" s="442">
        <v>
2676</v>
      </c>
      <c r="S10" s="443"/>
      <c r="T10" s="443"/>
      <c r="U10" s="443"/>
      <c r="V10" s="445"/>
      <c r="W10" s="617"/>
      <c r="X10" s="428"/>
      <c r="Y10" s="428"/>
      <c r="Z10" s="428"/>
      <c r="AA10" s="428"/>
      <c r="AB10" s="428"/>
      <c r="AC10" s="428"/>
      <c r="AD10" s="428"/>
      <c r="AE10" s="428"/>
      <c r="AF10" s="428"/>
      <c r="AG10" s="428"/>
      <c r="AH10" s="428"/>
      <c r="AI10" s="428"/>
      <c r="AJ10" s="428"/>
      <c r="AK10" s="428"/>
      <c r="AL10" s="618"/>
      <c r="AM10" s="535" t="s">
        <v>
118</v>
      </c>
      <c r="AN10" s="440"/>
      <c r="AO10" s="440"/>
      <c r="AP10" s="440"/>
      <c r="AQ10" s="440"/>
      <c r="AR10" s="440"/>
      <c r="AS10" s="440"/>
      <c r="AT10" s="441"/>
      <c r="AU10" s="523" t="s">
        <v>
119</v>
      </c>
      <c r="AV10" s="524"/>
      <c r="AW10" s="524"/>
      <c r="AX10" s="524"/>
      <c r="AY10" s="446" t="s">
        <v>
120</v>
      </c>
      <c r="AZ10" s="447"/>
      <c r="BA10" s="447"/>
      <c r="BB10" s="447"/>
      <c r="BC10" s="447"/>
      <c r="BD10" s="447"/>
      <c r="BE10" s="447"/>
      <c r="BF10" s="447"/>
      <c r="BG10" s="447"/>
      <c r="BH10" s="447"/>
      <c r="BI10" s="447"/>
      <c r="BJ10" s="447"/>
      <c r="BK10" s="447"/>
      <c r="BL10" s="447"/>
      <c r="BM10" s="448"/>
      <c r="BN10" s="466">
        <v>
71178</v>
      </c>
      <c r="BO10" s="467"/>
      <c r="BP10" s="467"/>
      <c r="BQ10" s="467"/>
      <c r="BR10" s="467"/>
      <c r="BS10" s="467"/>
      <c r="BT10" s="467"/>
      <c r="BU10" s="468"/>
      <c r="BV10" s="466">
        <v>
180</v>
      </c>
      <c r="BW10" s="467"/>
      <c r="BX10" s="467"/>
      <c r="BY10" s="467"/>
      <c r="BZ10" s="467"/>
      <c r="CA10" s="467"/>
      <c r="CB10" s="467"/>
      <c r="CC10" s="468"/>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
122</v>
      </c>
      <c r="M11" s="513"/>
      <c r="N11" s="513"/>
      <c r="O11" s="513"/>
      <c r="P11" s="513"/>
      <c r="Q11" s="514"/>
      <c r="R11" s="605" t="s">
        <v>
123</v>
      </c>
      <c r="S11" s="606"/>
      <c r="T11" s="606"/>
      <c r="U11" s="606"/>
      <c r="V11" s="607"/>
      <c r="W11" s="617"/>
      <c r="X11" s="428"/>
      <c r="Y11" s="428"/>
      <c r="Z11" s="428"/>
      <c r="AA11" s="428"/>
      <c r="AB11" s="428"/>
      <c r="AC11" s="428"/>
      <c r="AD11" s="428"/>
      <c r="AE11" s="428"/>
      <c r="AF11" s="428"/>
      <c r="AG11" s="428"/>
      <c r="AH11" s="428"/>
      <c r="AI11" s="428"/>
      <c r="AJ11" s="428"/>
      <c r="AK11" s="428"/>
      <c r="AL11" s="618"/>
      <c r="AM11" s="535" t="s">
        <v>
124</v>
      </c>
      <c r="AN11" s="440"/>
      <c r="AO11" s="440"/>
      <c r="AP11" s="440"/>
      <c r="AQ11" s="440"/>
      <c r="AR11" s="440"/>
      <c r="AS11" s="440"/>
      <c r="AT11" s="441"/>
      <c r="AU11" s="523" t="s">
        <v>
108</v>
      </c>
      <c r="AV11" s="524"/>
      <c r="AW11" s="524"/>
      <c r="AX11" s="524"/>
      <c r="AY11" s="446" t="s">
        <v>
125</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126</v>
      </c>
      <c r="CE11" s="476"/>
      <c r="CF11" s="476"/>
      <c r="CG11" s="476"/>
      <c r="CH11" s="476"/>
      <c r="CI11" s="476"/>
      <c r="CJ11" s="476"/>
      <c r="CK11" s="476"/>
      <c r="CL11" s="476"/>
      <c r="CM11" s="476"/>
      <c r="CN11" s="476"/>
      <c r="CO11" s="476"/>
      <c r="CP11" s="476"/>
      <c r="CQ11" s="476"/>
      <c r="CR11" s="476"/>
      <c r="CS11" s="477"/>
      <c r="CT11" s="579" t="s">
        <v>
127</v>
      </c>
      <c r="CU11" s="580"/>
      <c r="CV11" s="580"/>
      <c r="CW11" s="580"/>
      <c r="CX11" s="580"/>
      <c r="CY11" s="580"/>
      <c r="CZ11" s="580"/>
      <c r="DA11" s="581"/>
      <c r="DB11" s="579" t="s">
        <v>
128</v>
      </c>
      <c r="DC11" s="580"/>
      <c r="DD11" s="580"/>
      <c r="DE11" s="580"/>
      <c r="DF11" s="580"/>
      <c r="DG11" s="580"/>
      <c r="DH11" s="580"/>
      <c r="DI11" s="581"/>
      <c r="DJ11" s="186"/>
      <c r="DK11" s="186"/>
      <c r="DL11" s="186"/>
      <c r="DM11" s="186"/>
      <c r="DN11" s="186"/>
      <c r="DO11" s="186"/>
    </row>
    <row r="12" spans="1:119" ht="18.75" customHeight="1" x14ac:dyDescent="0.15">
      <c r="A12" s="187"/>
      <c r="B12" s="582" t="s">
        <v>
129</v>
      </c>
      <c r="C12" s="583"/>
      <c r="D12" s="583"/>
      <c r="E12" s="583"/>
      <c r="F12" s="583"/>
      <c r="G12" s="583"/>
      <c r="H12" s="583"/>
      <c r="I12" s="583"/>
      <c r="J12" s="583"/>
      <c r="K12" s="584"/>
      <c r="L12" s="591" t="s">
        <v>
130</v>
      </c>
      <c r="M12" s="592"/>
      <c r="N12" s="592"/>
      <c r="O12" s="592"/>
      <c r="P12" s="592"/>
      <c r="Q12" s="593"/>
      <c r="R12" s="594">
        <v>
2425</v>
      </c>
      <c r="S12" s="595"/>
      <c r="T12" s="595"/>
      <c r="U12" s="595"/>
      <c r="V12" s="596"/>
      <c r="W12" s="597" t="s">
        <v>
1</v>
      </c>
      <c r="X12" s="524"/>
      <c r="Y12" s="524"/>
      <c r="Z12" s="524"/>
      <c r="AA12" s="524"/>
      <c r="AB12" s="598"/>
      <c r="AC12" s="599" t="s">
        <v>
131</v>
      </c>
      <c r="AD12" s="600"/>
      <c r="AE12" s="600"/>
      <c r="AF12" s="600"/>
      <c r="AG12" s="601"/>
      <c r="AH12" s="599" t="s">
        <v>
132</v>
      </c>
      <c r="AI12" s="600"/>
      <c r="AJ12" s="600"/>
      <c r="AK12" s="600"/>
      <c r="AL12" s="602"/>
      <c r="AM12" s="535" t="s">
        <v>
133</v>
      </c>
      <c r="AN12" s="440"/>
      <c r="AO12" s="440"/>
      <c r="AP12" s="440"/>
      <c r="AQ12" s="440"/>
      <c r="AR12" s="440"/>
      <c r="AS12" s="440"/>
      <c r="AT12" s="441"/>
      <c r="AU12" s="523" t="s">
        <v>
134</v>
      </c>
      <c r="AV12" s="524"/>
      <c r="AW12" s="524"/>
      <c r="AX12" s="524"/>
      <c r="AY12" s="446" t="s">
        <v>
135</v>
      </c>
      <c r="AZ12" s="447"/>
      <c r="BA12" s="447"/>
      <c r="BB12" s="447"/>
      <c r="BC12" s="447"/>
      <c r="BD12" s="447"/>
      <c r="BE12" s="447"/>
      <c r="BF12" s="447"/>
      <c r="BG12" s="447"/>
      <c r="BH12" s="447"/>
      <c r="BI12" s="447"/>
      <c r="BJ12" s="447"/>
      <c r="BK12" s="447"/>
      <c r="BL12" s="447"/>
      <c r="BM12" s="448"/>
      <c r="BN12" s="466">
        <v>
66547</v>
      </c>
      <c r="BO12" s="467"/>
      <c r="BP12" s="467"/>
      <c r="BQ12" s="467"/>
      <c r="BR12" s="467"/>
      <c r="BS12" s="467"/>
      <c r="BT12" s="467"/>
      <c r="BU12" s="468"/>
      <c r="BV12" s="466">
        <v>
0</v>
      </c>
      <c r="BW12" s="467"/>
      <c r="BX12" s="467"/>
      <c r="BY12" s="467"/>
      <c r="BZ12" s="467"/>
      <c r="CA12" s="467"/>
      <c r="CB12" s="467"/>
      <c r="CC12" s="468"/>
      <c r="CD12" s="475" t="s">
        <v>
136</v>
      </c>
      <c r="CE12" s="476"/>
      <c r="CF12" s="476"/>
      <c r="CG12" s="476"/>
      <c r="CH12" s="476"/>
      <c r="CI12" s="476"/>
      <c r="CJ12" s="476"/>
      <c r="CK12" s="476"/>
      <c r="CL12" s="476"/>
      <c r="CM12" s="476"/>
      <c r="CN12" s="476"/>
      <c r="CO12" s="476"/>
      <c r="CP12" s="476"/>
      <c r="CQ12" s="476"/>
      <c r="CR12" s="476"/>
      <c r="CS12" s="477"/>
      <c r="CT12" s="579" t="s">
        <v>
137</v>
      </c>
      <c r="CU12" s="580"/>
      <c r="CV12" s="580"/>
      <c r="CW12" s="580"/>
      <c r="CX12" s="580"/>
      <c r="CY12" s="580"/>
      <c r="CZ12" s="580"/>
      <c r="DA12" s="581"/>
      <c r="DB12" s="579" t="s">
        <v>
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
138</v>
      </c>
      <c r="N13" s="567"/>
      <c r="O13" s="567"/>
      <c r="P13" s="567"/>
      <c r="Q13" s="568"/>
      <c r="R13" s="569">
        <v>
2393</v>
      </c>
      <c r="S13" s="570"/>
      <c r="T13" s="570"/>
      <c r="U13" s="570"/>
      <c r="V13" s="571"/>
      <c r="W13" s="557" t="s">
        <v>
139</v>
      </c>
      <c r="X13" s="479"/>
      <c r="Y13" s="479"/>
      <c r="Z13" s="479"/>
      <c r="AA13" s="479"/>
      <c r="AB13" s="480"/>
      <c r="AC13" s="442">
        <v>
100</v>
      </c>
      <c r="AD13" s="443"/>
      <c r="AE13" s="443"/>
      <c r="AF13" s="443"/>
      <c r="AG13" s="444"/>
      <c r="AH13" s="442">
        <v>
105</v>
      </c>
      <c r="AI13" s="443"/>
      <c r="AJ13" s="443"/>
      <c r="AK13" s="443"/>
      <c r="AL13" s="445"/>
      <c r="AM13" s="535" t="s">
        <v>
140</v>
      </c>
      <c r="AN13" s="440"/>
      <c r="AO13" s="440"/>
      <c r="AP13" s="440"/>
      <c r="AQ13" s="440"/>
      <c r="AR13" s="440"/>
      <c r="AS13" s="440"/>
      <c r="AT13" s="441"/>
      <c r="AU13" s="523" t="s">
        <v>
119</v>
      </c>
      <c r="AV13" s="524"/>
      <c r="AW13" s="524"/>
      <c r="AX13" s="524"/>
      <c r="AY13" s="446" t="s">
        <v>
141</v>
      </c>
      <c r="AZ13" s="447"/>
      <c r="BA13" s="447"/>
      <c r="BB13" s="447"/>
      <c r="BC13" s="447"/>
      <c r="BD13" s="447"/>
      <c r="BE13" s="447"/>
      <c r="BF13" s="447"/>
      <c r="BG13" s="447"/>
      <c r="BH13" s="447"/>
      <c r="BI13" s="447"/>
      <c r="BJ13" s="447"/>
      <c r="BK13" s="447"/>
      <c r="BL13" s="447"/>
      <c r="BM13" s="448"/>
      <c r="BN13" s="466">
        <v>
29130</v>
      </c>
      <c r="BO13" s="467"/>
      <c r="BP13" s="467"/>
      <c r="BQ13" s="467"/>
      <c r="BR13" s="467"/>
      <c r="BS13" s="467"/>
      <c r="BT13" s="467"/>
      <c r="BU13" s="468"/>
      <c r="BV13" s="466">
        <v>
-18555</v>
      </c>
      <c r="BW13" s="467"/>
      <c r="BX13" s="467"/>
      <c r="BY13" s="467"/>
      <c r="BZ13" s="467"/>
      <c r="CA13" s="467"/>
      <c r="CB13" s="467"/>
      <c r="CC13" s="468"/>
      <c r="CD13" s="475" t="s">
        <v>
142</v>
      </c>
      <c r="CE13" s="476"/>
      <c r="CF13" s="476"/>
      <c r="CG13" s="476"/>
      <c r="CH13" s="476"/>
      <c r="CI13" s="476"/>
      <c r="CJ13" s="476"/>
      <c r="CK13" s="476"/>
      <c r="CL13" s="476"/>
      <c r="CM13" s="476"/>
      <c r="CN13" s="476"/>
      <c r="CO13" s="476"/>
      <c r="CP13" s="476"/>
      <c r="CQ13" s="476"/>
      <c r="CR13" s="476"/>
      <c r="CS13" s="477"/>
      <c r="CT13" s="436">
        <v>
4.7</v>
      </c>
      <c r="CU13" s="437"/>
      <c r="CV13" s="437"/>
      <c r="CW13" s="437"/>
      <c r="CX13" s="437"/>
      <c r="CY13" s="437"/>
      <c r="CZ13" s="437"/>
      <c r="DA13" s="438"/>
      <c r="DB13" s="436">
        <v>
3.9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
143</v>
      </c>
      <c r="M14" s="603"/>
      <c r="N14" s="603"/>
      <c r="O14" s="603"/>
      <c r="P14" s="603"/>
      <c r="Q14" s="604"/>
      <c r="R14" s="569">
        <v>
2481</v>
      </c>
      <c r="S14" s="570"/>
      <c r="T14" s="570"/>
      <c r="U14" s="570"/>
      <c r="V14" s="571"/>
      <c r="W14" s="572"/>
      <c r="X14" s="482"/>
      <c r="Y14" s="482"/>
      <c r="Z14" s="482"/>
      <c r="AA14" s="482"/>
      <c r="AB14" s="483"/>
      <c r="AC14" s="562">
        <v>
7.2</v>
      </c>
      <c r="AD14" s="563"/>
      <c r="AE14" s="563"/>
      <c r="AF14" s="563"/>
      <c r="AG14" s="564"/>
      <c r="AH14" s="562">
        <v>
7.2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144</v>
      </c>
      <c r="CE14" s="473"/>
      <c r="CF14" s="473"/>
      <c r="CG14" s="473"/>
      <c r="CH14" s="473"/>
      <c r="CI14" s="473"/>
      <c r="CJ14" s="473"/>
      <c r="CK14" s="473"/>
      <c r="CL14" s="473"/>
      <c r="CM14" s="473"/>
      <c r="CN14" s="473"/>
      <c r="CO14" s="473"/>
      <c r="CP14" s="473"/>
      <c r="CQ14" s="473"/>
      <c r="CR14" s="473"/>
      <c r="CS14" s="474"/>
      <c r="CT14" s="573" t="s">
        <v>
137</v>
      </c>
      <c r="CU14" s="574"/>
      <c r="CV14" s="574"/>
      <c r="CW14" s="574"/>
      <c r="CX14" s="574"/>
      <c r="CY14" s="574"/>
      <c r="CZ14" s="574"/>
      <c r="DA14" s="575"/>
      <c r="DB14" s="573" t="s">
        <v>
145</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
146</v>
      </c>
      <c r="N15" s="567"/>
      <c r="O15" s="567"/>
      <c r="P15" s="567"/>
      <c r="Q15" s="568"/>
      <c r="R15" s="569">
        <v>
2447</v>
      </c>
      <c r="S15" s="570"/>
      <c r="T15" s="570"/>
      <c r="U15" s="570"/>
      <c r="V15" s="571"/>
      <c r="W15" s="557" t="s">
        <v>
147</v>
      </c>
      <c r="X15" s="479"/>
      <c r="Y15" s="479"/>
      <c r="Z15" s="479"/>
      <c r="AA15" s="479"/>
      <c r="AB15" s="480"/>
      <c r="AC15" s="442">
        <v>
282</v>
      </c>
      <c r="AD15" s="443"/>
      <c r="AE15" s="443"/>
      <c r="AF15" s="443"/>
      <c r="AG15" s="444"/>
      <c r="AH15" s="442">
        <v>
317</v>
      </c>
      <c r="AI15" s="443"/>
      <c r="AJ15" s="443"/>
      <c r="AK15" s="443"/>
      <c r="AL15" s="445"/>
      <c r="AM15" s="535"/>
      <c r="AN15" s="440"/>
      <c r="AO15" s="440"/>
      <c r="AP15" s="440"/>
      <c r="AQ15" s="440"/>
      <c r="AR15" s="440"/>
      <c r="AS15" s="440"/>
      <c r="AT15" s="441"/>
      <c r="AU15" s="523"/>
      <c r="AV15" s="524"/>
      <c r="AW15" s="524"/>
      <c r="AX15" s="524"/>
      <c r="AY15" s="458" t="s">
        <v>
148</v>
      </c>
      <c r="AZ15" s="459"/>
      <c r="BA15" s="459"/>
      <c r="BB15" s="459"/>
      <c r="BC15" s="459"/>
      <c r="BD15" s="459"/>
      <c r="BE15" s="459"/>
      <c r="BF15" s="459"/>
      <c r="BG15" s="459"/>
      <c r="BH15" s="459"/>
      <c r="BI15" s="459"/>
      <c r="BJ15" s="459"/>
      <c r="BK15" s="459"/>
      <c r="BL15" s="459"/>
      <c r="BM15" s="460"/>
      <c r="BN15" s="461">
        <v>
351328</v>
      </c>
      <c r="BO15" s="462"/>
      <c r="BP15" s="462"/>
      <c r="BQ15" s="462"/>
      <c r="BR15" s="462"/>
      <c r="BS15" s="462"/>
      <c r="BT15" s="462"/>
      <c r="BU15" s="463"/>
      <c r="BV15" s="461">
        <v>
337729</v>
      </c>
      <c r="BW15" s="462"/>
      <c r="BX15" s="462"/>
      <c r="BY15" s="462"/>
      <c r="BZ15" s="462"/>
      <c r="CA15" s="462"/>
      <c r="CB15" s="462"/>
      <c r="CC15" s="463"/>
      <c r="CD15" s="576" t="s">
        <v>
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
150</v>
      </c>
      <c r="M16" s="560"/>
      <c r="N16" s="560"/>
      <c r="O16" s="560"/>
      <c r="P16" s="560"/>
      <c r="Q16" s="561"/>
      <c r="R16" s="554" t="s">
        <v>
151</v>
      </c>
      <c r="S16" s="555"/>
      <c r="T16" s="555"/>
      <c r="U16" s="555"/>
      <c r="V16" s="556"/>
      <c r="W16" s="572"/>
      <c r="X16" s="482"/>
      <c r="Y16" s="482"/>
      <c r="Z16" s="482"/>
      <c r="AA16" s="482"/>
      <c r="AB16" s="483"/>
      <c r="AC16" s="562">
        <v>
20.2</v>
      </c>
      <c r="AD16" s="563"/>
      <c r="AE16" s="563"/>
      <c r="AF16" s="563"/>
      <c r="AG16" s="564"/>
      <c r="AH16" s="562">
        <v>
21.7</v>
      </c>
      <c r="AI16" s="563"/>
      <c r="AJ16" s="563"/>
      <c r="AK16" s="563"/>
      <c r="AL16" s="565"/>
      <c r="AM16" s="535"/>
      <c r="AN16" s="440"/>
      <c r="AO16" s="440"/>
      <c r="AP16" s="440"/>
      <c r="AQ16" s="440"/>
      <c r="AR16" s="440"/>
      <c r="AS16" s="440"/>
      <c r="AT16" s="441"/>
      <c r="AU16" s="523"/>
      <c r="AV16" s="524"/>
      <c r="AW16" s="524"/>
      <c r="AX16" s="524"/>
      <c r="AY16" s="446" t="s">
        <v>
152</v>
      </c>
      <c r="AZ16" s="447"/>
      <c r="BA16" s="447"/>
      <c r="BB16" s="447"/>
      <c r="BC16" s="447"/>
      <c r="BD16" s="447"/>
      <c r="BE16" s="447"/>
      <c r="BF16" s="447"/>
      <c r="BG16" s="447"/>
      <c r="BH16" s="447"/>
      <c r="BI16" s="447"/>
      <c r="BJ16" s="447"/>
      <c r="BK16" s="447"/>
      <c r="BL16" s="447"/>
      <c r="BM16" s="448"/>
      <c r="BN16" s="466">
        <v>
1458177</v>
      </c>
      <c r="BO16" s="467"/>
      <c r="BP16" s="467"/>
      <c r="BQ16" s="467"/>
      <c r="BR16" s="467"/>
      <c r="BS16" s="467"/>
      <c r="BT16" s="467"/>
      <c r="BU16" s="468"/>
      <c r="BV16" s="466">
        <v>
1427376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
153</v>
      </c>
      <c r="N17" s="552"/>
      <c r="O17" s="552"/>
      <c r="P17" s="552"/>
      <c r="Q17" s="553"/>
      <c r="R17" s="554" t="s">
        <v>
154</v>
      </c>
      <c r="S17" s="555"/>
      <c r="T17" s="555"/>
      <c r="U17" s="555"/>
      <c r="V17" s="556"/>
      <c r="W17" s="557" t="s">
        <v>
155</v>
      </c>
      <c r="X17" s="479"/>
      <c r="Y17" s="479"/>
      <c r="Z17" s="479"/>
      <c r="AA17" s="479"/>
      <c r="AB17" s="480"/>
      <c r="AC17" s="442">
        <v>
1014</v>
      </c>
      <c r="AD17" s="443"/>
      <c r="AE17" s="443"/>
      <c r="AF17" s="443"/>
      <c r="AG17" s="444"/>
      <c r="AH17" s="442">
        <v>
1037</v>
      </c>
      <c r="AI17" s="443"/>
      <c r="AJ17" s="443"/>
      <c r="AK17" s="443"/>
      <c r="AL17" s="445"/>
      <c r="AM17" s="535"/>
      <c r="AN17" s="440"/>
      <c r="AO17" s="440"/>
      <c r="AP17" s="440"/>
      <c r="AQ17" s="440"/>
      <c r="AR17" s="440"/>
      <c r="AS17" s="440"/>
      <c r="AT17" s="441"/>
      <c r="AU17" s="523"/>
      <c r="AV17" s="524"/>
      <c r="AW17" s="524"/>
      <c r="AX17" s="524"/>
      <c r="AY17" s="446" t="s">
        <v>
156</v>
      </c>
      <c r="AZ17" s="447"/>
      <c r="BA17" s="447"/>
      <c r="BB17" s="447"/>
      <c r="BC17" s="447"/>
      <c r="BD17" s="447"/>
      <c r="BE17" s="447"/>
      <c r="BF17" s="447"/>
      <c r="BG17" s="447"/>
      <c r="BH17" s="447"/>
      <c r="BI17" s="447"/>
      <c r="BJ17" s="447"/>
      <c r="BK17" s="447"/>
      <c r="BL17" s="447"/>
      <c r="BM17" s="448"/>
      <c r="BN17" s="466">
        <v>
445910</v>
      </c>
      <c r="BO17" s="467"/>
      <c r="BP17" s="467"/>
      <c r="BQ17" s="467"/>
      <c r="BR17" s="467"/>
      <c r="BS17" s="467"/>
      <c r="BT17" s="467"/>
      <c r="BU17" s="468"/>
      <c r="BV17" s="466">
        <v>
427945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
157</v>
      </c>
      <c r="C18" s="529"/>
      <c r="D18" s="529"/>
      <c r="E18" s="530"/>
      <c r="F18" s="530"/>
      <c r="G18" s="530"/>
      <c r="H18" s="530"/>
      <c r="I18" s="530"/>
      <c r="J18" s="530"/>
      <c r="K18" s="530"/>
      <c r="L18" s="531">
        <v>
55.26</v>
      </c>
      <c r="M18" s="531"/>
      <c r="N18" s="531"/>
      <c r="O18" s="531"/>
      <c r="P18" s="531"/>
      <c r="Q18" s="531"/>
      <c r="R18" s="532"/>
      <c r="S18" s="532"/>
      <c r="T18" s="532"/>
      <c r="U18" s="532"/>
      <c r="V18" s="533"/>
      <c r="W18" s="547"/>
      <c r="X18" s="548"/>
      <c r="Y18" s="548"/>
      <c r="Z18" s="548"/>
      <c r="AA18" s="548"/>
      <c r="AB18" s="558"/>
      <c r="AC18" s="430">
        <v>
72.599999999999994</v>
      </c>
      <c r="AD18" s="431"/>
      <c r="AE18" s="431"/>
      <c r="AF18" s="431"/>
      <c r="AG18" s="534"/>
      <c r="AH18" s="430">
        <v>
71.099999999999994</v>
      </c>
      <c r="AI18" s="431"/>
      <c r="AJ18" s="431"/>
      <c r="AK18" s="431"/>
      <c r="AL18" s="432"/>
      <c r="AM18" s="535"/>
      <c r="AN18" s="440"/>
      <c r="AO18" s="440"/>
      <c r="AP18" s="440"/>
      <c r="AQ18" s="440"/>
      <c r="AR18" s="440"/>
      <c r="AS18" s="440"/>
      <c r="AT18" s="441"/>
      <c r="AU18" s="523"/>
      <c r="AV18" s="524"/>
      <c r="AW18" s="524"/>
      <c r="AX18" s="524"/>
      <c r="AY18" s="446" t="s">
        <v>
158</v>
      </c>
      <c r="AZ18" s="447"/>
      <c r="BA18" s="447"/>
      <c r="BB18" s="447"/>
      <c r="BC18" s="447"/>
      <c r="BD18" s="447"/>
      <c r="BE18" s="447"/>
      <c r="BF18" s="447"/>
      <c r="BG18" s="447"/>
      <c r="BH18" s="447"/>
      <c r="BI18" s="447"/>
      <c r="BJ18" s="447"/>
      <c r="BK18" s="447"/>
      <c r="BL18" s="447"/>
      <c r="BM18" s="448"/>
      <c r="BN18" s="466">
        <v>
1449351</v>
      </c>
      <c r="BO18" s="467"/>
      <c r="BP18" s="467"/>
      <c r="BQ18" s="467"/>
      <c r="BR18" s="467"/>
      <c r="BS18" s="467"/>
      <c r="BT18" s="467"/>
      <c r="BU18" s="468"/>
      <c r="BV18" s="466">
        <v>
1377874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
159</v>
      </c>
      <c r="C19" s="529"/>
      <c r="D19" s="529"/>
      <c r="E19" s="530"/>
      <c r="F19" s="530"/>
      <c r="G19" s="530"/>
      <c r="H19" s="530"/>
      <c r="I19" s="530"/>
      <c r="J19" s="530"/>
      <c r="K19" s="530"/>
      <c r="L19" s="536">
        <v>
45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160</v>
      </c>
      <c r="AZ19" s="447"/>
      <c r="BA19" s="447"/>
      <c r="BB19" s="447"/>
      <c r="BC19" s="447"/>
      <c r="BD19" s="447"/>
      <c r="BE19" s="447"/>
      <c r="BF19" s="447"/>
      <c r="BG19" s="447"/>
      <c r="BH19" s="447"/>
      <c r="BI19" s="447"/>
      <c r="BJ19" s="447"/>
      <c r="BK19" s="447"/>
      <c r="BL19" s="447"/>
      <c r="BM19" s="448"/>
      <c r="BN19" s="466">
        <v>
2080633</v>
      </c>
      <c r="BO19" s="467"/>
      <c r="BP19" s="467"/>
      <c r="BQ19" s="467"/>
      <c r="BR19" s="467"/>
      <c r="BS19" s="467"/>
      <c r="BT19" s="467"/>
      <c r="BU19" s="468"/>
      <c r="BV19" s="466">
        <v>
2161944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
161</v>
      </c>
      <c r="C20" s="529"/>
      <c r="D20" s="529"/>
      <c r="E20" s="530"/>
      <c r="F20" s="530"/>
      <c r="G20" s="530"/>
      <c r="H20" s="530"/>
      <c r="I20" s="530"/>
      <c r="J20" s="530"/>
      <c r="K20" s="530"/>
      <c r="L20" s="536">
        <v>
1483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
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
163</v>
      </c>
      <c r="C22" s="496"/>
      <c r="D22" s="497"/>
      <c r="E22" s="504" t="s">
        <v>
1</v>
      </c>
      <c r="F22" s="479"/>
      <c r="G22" s="479"/>
      <c r="H22" s="479"/>
      <c r="I22" s="479"/>
      <c r="J22" s="479"/>
      <c r="K22" s="480"/>
      <c r="L22" s="504" t="s">
        <v>
164</v>
      </c>
      <c r="M22" s="479"/>
      <c r="N22" s="479"/>
      <c r="O22" s="479"/>
      <c r="P22" s="480"/>
      <c r="Q22" s="489" t="s">
        <v>
165</v>
      </c>
      <c r="R22" s="490"/>
      <c r="S22" s="490"/>
      <c r="T22" s="490"/>
      <c r="U22" s="490"/>
      <c r="V22" s="505"/>
      <c r="W22" s="507" t="s">
        <v>
166</v>
      </c>
      <c r="X22" s="496"/>
      <c r="Y22" s="497"/>
      <c r="Z22" s="504" t="s">
        <v>
1</v>
      </c>
      <c r="AA22" s="479"/>
      <c r="AB22" s="479"/>
      <c r="AC22" s="479"/>
      <c r="AD22" s="479"/>
      <c r="AE22" s="479"/>
      <c r="AF22" s="479"/>
      <c r="AG22" s="480"/>
      <c r="AH22" s="478" t="s">
        <v>
167</v>
      </c>
      <c r="AI22" s="479"/>
      <c r="AJ22" s="479"/>
      <c r="AK22" s="479"/>
      <c r="AL22" s="480"/>
      <c r="AM22" s="478" t="s">
        <v>
168</v>
      </c>
      <c r="AN22" s="484"/>
      <c r="AO22" s="484"/>
      <c r="AP22" s="484"/>
      <c r="AQ22" s="484"/>
      <c r="AR22" s="485"/>
      <c r="AS22" s="489" t="s">
        <v>
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169</v>
      </c>
      <c r="AZ23" s="459"/>
      <c r="BA23" s="459"/>
      <c r="BB23" s="459"/>
      <c r="BC23" s="459"/>
      <c r="BD23" s="459"/>
      <c r="BE23" s="459"/>
      <c r="BF23" s="459"/>
      <c r="BG23" s="459"/>
      <c r="BH23" s="459"/>
      <c r="BI23" s="459"/>
      <c r="BJ23" s="459"/>
      <c r="BK23" s="459"/>
      <c r="BL23" s="459"/>
      <c r="BM23" s="460"/>
      <c r="BN23" s="466">
        <v>
3363069</v>
      </c>
      <c r="BO23" s="467"/>
      <c r="BP23" s="467"/>
      <c r="BQ23" s="467"/>
      <c r="BR23" s="467"/>
      <c r="BS23" s="467"/>
      <c r="BT23" s="467"/>
      <c r="BU23" s="468"/>
      <c r="BV23" s="466">
        <v>
3080981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
170</v>
      </c>
      <c r="F24" s="440"/>
      <c r="G24" s="440"/>
      <c r="H24" s="440"/>
      <c r="I24" s="440"/>
      <c r="J24" s="440"/>
      <c r="K24" s="441"/>
      <c r="L24" s="442">
        <v>
1</v>
      </c>
      <c r="M24" s="443"/>
      <c r="N24" s="443"/>
      <c r="O24" s="443"/>
      <c r="P24" s="444"/>
      <c r="Q24" s="442">
        <v>
7100</v>
      </c>
      <c r="R24" s="443"/>
      <c r="S24" s="443"/>
      <c r="T24" s="443"/>
      <c r="U24" s="443"/>
      <c r="V24" s="444"/>
      <c r="W24" s="508"/>
      <c r="X24" s="499"/>
      <c r="Y24" s="500"/>
      <c r="Z24" s="439" t="s">
        <v>
171</v>
      </c>
      <c r="AA24" s="440"/>
      <c r="AB24" s="440"/>
      <c r="AC24" s="440"/>
      <c r="AD24" s="440"/>
      <c r="AE24" s="440"/>
      <c r="AF24" s="440"/>
      <c r="AG24" s="441"/>
      <c r="AH24" s="442">
        <v>
90</v>
      </c>
      <c r="AI24" s="443"/>
      <c r="AJ24" s="443"/>
      <c r="AK24" s="443"/>
      <c r="AL24" s="444"/>
      <c r="AM24" s="442">
        <v>
239040</v>
      </c>
      <c r="AN24" s="443"/>
      <c r="AO24" s="443"/>
      <c r="AP24" s="443"/>
      <c r="AQ24" s="443"/>
      <c r="AR24" s="444"/>
      <c r="AS24" s="442">
        <v>
2656</v>
      </c>
      <c r="AT24" s="443"/>
      <c r="AU24" s="443"/>
      <c r="AV24" s="443"/>
      <c r="AW24" s="443"/>
      <c r="AX24" s="445"/>
      <c r="AY24" s="433" t="s">
        <v>
172</v>
      </c>
      <c r="AZ24" s="434"/>
      <c r="BA24" s="434"/>
      <c r="BB24" s="434"/>
      <c r="BC24" s="434"/>
      <c r="BD24" s="434"/>
      <c r="BE24" s="434"/>
      <c r="BF24" s="434"/>
      <c r="BG24" s="434"/>
      <c r="BH24" s="434"/>
      <c r="BI24" s="434"/>
      <c r="BJ24" s="434"/>
      <c r="BK24" s="434"/>
      <c r="BL24" s="434"/>
      <c r="BM24" s="435"/>
      <c r="BN24" s="466">
        <v>
3153343</v>
      </c>
      <c r="BO24" s="467"/>
      <c r="BP24" s="467"/>
      <c r="BQ24" s="467"/>
      <c r="BR24" s="467"/>
      <c r="BS24" s="467"/>
      <c r="BT24" s="467"/>
      <c r="BU24" s="468"/>
      <c r="BV24" s="466">
        <v>
2869097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
173</v>
      </c>
      <c r="F25" s="440"/>
      <c r="G25" s="440"/>
      <c r="H25" s="440"/>
      <c r="I25" s="440"/>
      <c r="J25" s="440"/>
      <c r="K25" s="441"/>
      <c r="L25" s="442">
        <v>
1</v>
      </c>
      <c r="M25" s="443"/>
      <c r="N25" s="443"/>
      <c r="O25" s="443"/>
      <c r="P25" s="444"/>
      <c r="Q25" s="442">
        <v>
6300</v>
      </c>
      <c r="R25" s="443"/>
      <c r="S25" s="443"/>
      <c r="T25" s="443"/>
      <c r="U25" s="443"/>
      <c r="V25" s="444"/>
      <c r="W25" s="508"/>
      <c r="X25" s="499"/>
      <c r="Y25" s="500"/>
      <c r="Z25" s="439" t="s">
        <v>
174</v>
      </c>
      <c r="AA25" s="440"/>
      <c r="AB25" s="440"/>
      <c r="AC25" s="440"/>
      <c r="AD25" s="440"/>
      <c r="AE25" s="440"/>
      <c r="AF25" s="440"/>
      <c r="AG25" s="441"/>
      <c r="AH25" s="442">
        <v>
17</v>
      </c>
      <c r="AI25" s="443"/>
      <c r="AJ25" s="443"/>
      <c r="AK25" s="443"/>
      <c r="AL25" s="444"/>
      <c r="AM25" s="442">
        <v>
37298</v>
      </c>
      <c r="AN25" s="443"/>
      <c r="AO25" s="443"/>
      <c r="AP25" s="443"/>
      <c r="AQ25" s="443"/>
      <c r="AR25" s="444"/>
      <c r="AS25" s="442">
        <v>
2194</v>
      </c>
      <c r="AT25" s="443"/>
      <c r="AU25" s="443"/>
      <c r="AV25" s="443"/>
      <c r="AW25" s="443"/>
      <c r="AX25" s="445"/>
      <c r="AY25" s="458" t="s">
        <v>
175</v>
      </c>
      <c r="AZ25" s="459"/>
      <c r="BA25" s="459"/>
      <c r="BB25" s="459"/>
      <c r="BC25" s="459"/>
      <c r="BD25" s="459"/>
      <c r="BE25" s="459"/>
      <c r="BF25" s="459"/>
      <c r="BG25" s="459"/>
      <c r="BH25" s="459"/>
      <c r="BI25" s="459"/>
      <c r="BJ25" s="459"/>
      <c r="BK25" s="459"/>
      <c r="BL25" s="459"/>
      <c r="BM25" s="460"/>
      <c r="BN25" s="461">
        <v>
69999</v>
      </c>
      <c r="BO25" s="462"/>
      <c r="BP25" s="462"/>
      <c r="BQ25" s="462"/>
      <c r="BR25" s="462"/>
      <c r="BS25" s="462"/>
      <c r="BT25" s="462"/>
      <c r="BU25" s="463"/>
      <c r="BV25" s="461">
        <v>
76570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
176</v>
      </c>
      <c r="F26" s="440"/>
      <c r="G26" s="440"/>
      <c r="H26" s="440"/>
      <c r="I26" s="440"/>
      <c r="J26" s="440"/>
      <c r="K26" s="441"/>
      <c r="L26" s="442">
        <v>
1</v>
      </c>
      <c r="M26" s="443"/>
      <c r="N26" s="443"/>
      <c r="O26" s="443"/>
      <c r="P26" s="444"/>
      <c r="Q26" s="442">
        <v>
5900</v>
      </c>
      <c r="R26" s="443"/>
      <c r="S26" s="443"/>
      <c r="T26" s="443"/>
      <c r="U26" s="443"/>
      <c r="V26" s="444"/>
      <c r="W26" s="508"/>
      <c r="X26" s="499"/>
      <c r="Y26" s="500"/>
      <c r="Z26" s="439" t="s">
        <v>
177</v>
      </c>
      <c r="AA26" s="521"/>
      <c r="AB26" s="521"/>
      <c r="AC26" s="521"/>
      <c r="AD26" s="521"/>
      <c r="AE26" s="521"/>
      <c r="AF26" s="521"/>
      <c r="AG26" s="522"/>
      <c r="AH26" s="442" t="s">
        <v>
178</v>
      </c>
      <c r="AI26" s="443"/>
      <c r="AJ26" s="443"/>
      <c r="AK26" s="443"/>
      <c r="AL26" s="444"/>
      <c r="AM26" s="442" t="s">
        <v>
178</v>
      </c>
      <c r="AN26" s="443"/>
      <c r="AO26" s="443"/>
      <c r="AP26" s="443"/>
      <c r="AQ26" s="443"/>
      <c r="AR26" s="444"/>
      <c r="AS26" s="442" t="s">
        <v>
178</v>
      </c>
      <c r="AT26" s="443"/>
      <c r="AU26" s="443"/>
      <c r="AV26" s="443"/>
      <c r="AW26" s="443"/>
      <c r="AX26" s="445"/>
      <c r="AY26" s="475" t="s">
        <v>
179</v>
      </c>
      <c r="AZ26" s="476"/>
      <c r="BA26" s="476"/>
      <c r="BB26" s="476"/>
      <c r="BC26" s="476"/>
      <c r="BD26" s="476"/>
      <c r="BE26" s="476"/>
      <c r="BF26" s="476"/>
      <c r="BG26" s="476"/>
      <c r="BH26" s="476"/>
      <c r="BI26" s="476"/>
      <c r="BJ26" s="476"/>
      <c r="BK26" s="476"/>
      <c r="BL26" s="476"/>
      <c r="BM26" s="477"/>
      <c r="BN26" s="466" t="s">
        <v>
178</v>
      </c>
      <c r="BO26" s="467"/>
      <c r="BP26" s="467"/>
      <c r="BQ26" s="467"/>
      <c r="BR26" s="467"/>
      <c r="BS26" s="467"/>
      <c r="BT26" s="467"/>
      <c r="BU26" s="468"/>
      <c r="BV26" s="466" t="s">
        <v>
178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
180</v>
      </c>
      <c r="F27" s="440"/>
      <c r="G27" s="440"/>
      <c r="H27" s="440"/>
      <c r="I27" s="440"/>
      <c r="J27" s="440"/>
      <c r="K27" s="441"/>
      <c r="L27" s="442">
        <v>
1</v>
      </c>
      <c r="M27" s="443"/>
      <c r="N27" s="443"/>
      <c r="O27" s="443"/>
      <c r="P27" s="444"/>
      <c r="Q27" s="442">
        <v>
2500</v>
      </c>
      <c r="R27" s="443"/>
      <c r="S27" s="443"/>
      <c r="T27" s="443"/>
      <c r="U27" s="443"/>
      <c r="V27" s="444"/>
      <c r="W27" s="508"/>
      <c r="X27" s="499"/>
      <c r="Y27" s="500"/>
      <c r="Z27" s="439" t="s">
        <v>
181</v>
      </c>
      <c r="AA27" s="440"/>
      <c r="AB27" s="440"/>
      <c r="AC27" s="440"/>
      <c r="AD27" s="440"/>
      <c r="AE27" s="440"/>
      <c r="AF27" s="440"/>
      <c r="AG27" s="441"/>
      <c r="AH27" s="442" t="s">
        <v>
178</v>
      </c>
      <c r="AI27" s="443"/>
      <c r="AJ27" s="443"/>
      <c r="AK27" s="443"/>
      <c r="AL27" s="444"/>
      <c r="AM27" s="442" t="s">
        <v>
178</v>
      </c>
      <c r="AN27" s="443"/>
      <c r="AO27" s="443"/>
      <c r="AP27" s="443"/>
      <c r="AQ27" s="443"/>
      <c r="AR27" s="444"/>
      <c r="AS27" s="442" t="s">
        <v>
178</v>
      </c>
      <c r="AT27" s="443"/>
      <c r="AU27" s="443"/>
      <c r="AV27" s="443"/>
      <c r="AW27" s="443"/>
      <c r="AX27" s="445"/>
      <c r="AY27" s="472" t="s">
        <v>
182</v>
      </c>
      <c r="AZ27" s="473"/>
      <c r="BA27" s="473"/>
      <c r="BB27" s="473"/>
      <c r="BC27" s="473"/>
      <c r="BD27" s="473"/>
      <c r="BE27" s="473"/>
      <c r="BF27" s="473"/>
      <c r="BG27" s="473"/>
      <c r="BH27" s="473"/>
      <c r="BI27" s="473"/>
      <c r="BJ27" s="473"/>
      <c r="BK27" s="473"/>
      <c r="BL27" s="473"/>
      <c r="BM27" s="474"/>
      <c r="BN27" s="469" t="s">
        <v>
178</v>
      </c>
      <c r="BO27" s="470"/>
      <c r="BP27" s="470"/>
      <c r="BQ27" s="470"/>
      <c r="BR27" s="470"/>
      <c r="BS27" s="470"/>
      <c r="BT27" s="470"/>
      <c r="BU27" s="471"/>
      <c r="BV27" s="469" t="s">
        <v>
178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
183</v>
      </c>
      <c r="F28" s="440"/>
      <c r="G28" s="440"/>
      <c r="H28" s="440"/>
      <c r="I28" s="440"/>
      <c r="J28" s="440"/>
      <c r="K28" s="441"/>
      <c r="L28" s="442">
        <v>
1</v>
      </c>
      <c r="M28" s="443"/>
      <c r="N28" s="443"/>
      <c r="O28" s="443"/>
      <c r="P28" s="444"/>
      <c r="Q28" s="442">
        <v>
2000</v>
      </c>
      <c r="R28" s="443"/>
      <c r="S28" s="443"/>
      <c r="T28" s="443"/>
      <c r="U28" s="443"/>
      <c r="V28" s="444"/>
      <c r="W28" s="508"/>
      <c r="X28" s="499"/>
      <c r="Y28" s="500"/>
      <c r="Z28" s="439" t="s">
        <v>
184</v>
      </c>
      <c r="AA28" s="440"/>
      <c r="AB28" s="440"/>
      <c r="AC28" s="440"/>
      <c r="AD28" s="440"/>
      <c r="AE28" s="440"/>
      <c r="AF28" s="440"/>
      <c r="AG28" s="441"/>
      <c r="AH28" s="442" t="s">
        <v>
178</v>
      </c>
      <c r="AI28" s="443"/>
      <c r="AJ28" s="443"/>
      <c r="AK28" s="443"/>
      <c r="AL28" s="444"/>
      <c r="AM28" s="442" t="s">
        <v>
178</v>
      </c>
      <c r="AN28" s="443"/>
      <c r="AO28" s="443"/>
      <c r="AP28" s="443"/>
      <c r="AQ28" s="443"/>
      <c r="AR28" s="444"/>
      <c r="AS28" s="442" t="s">
        <v>
178</v>
      </c>
      <c r="AT28" s="443"/>
      <c r="AU28" s="443"/>
      <c r="AV28" s="443"/>
      <c r="AW28" s="443"/>
      <c r="AX28" s="445"/>
      <c r="AY28" s="449" t="s">
        <v>
185</v>
      </c>
      <c r="AZ28" s="450"/>
      <c r="BA28" s="450"/>
      <c r="BB28" s="451"/>
      <c r="BC28" s="458" t="s">
        <v>
48</v>
      </c>
      <c r="BD28" s="459"/>
      <c r="BE28" s="459"/>
      <c r="BF28" s="459"/>
      <c r="BG28" s="459"/>
      <c r="BH28" s="459"/>
      <c r="BI28" s="459"/>
      <c r="BJ28" s="459"/>
      <c r="BK28" s="459"/>
      <c r="BL28" s="459"/>
      <c r="BM28" s="460"/>
      <c r="BN28" s="461">
        <v>
428557</v>
      </c>
      <c r="BO28" s="462"/>
      <c r="BP28" s="462"/>
      <c r="BQ28" s="462"/>
      <c r="BR28" s="462"/>
      <c r="BS28" s="462"/>
      <c r="BT28" s="462"/>
      <c r="BU28" s="463"/>
      <c r="BV28" s="461">
        <v>
423926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
186</v>
      </c>
      <c r="F29" s="440"/>
      <c r="G29" s="440"/>
      <c r="H29" s="440"/>
      <c r="I29" s="440"/>
      <c r="J29" s="440"/>
      <c r="K29" s="441"/>
      <c r="L29" s="442">
        <v>
6</v>
      </c>
      <c r="M29" s="443"/>
      <c r="N29" s="443"/>
      <c r="O29" s="443"/>
      <c r="P29" s="444"/>
      <c r="Q29" s="442">
        <v>
1800</v>
      </c>
      <c r="R29" s="443"/>
      <c r="S29" s="443"/>
      <c r="T29" s="443"/>
      <c r="U29" s="443"/>
      <c r="V29" s="444"/>
      <c r="W29" s="509"/>
      <c r="X29" s="510"/>
      <c r="Y29" s="511"/>
      <c r="Z29" s="439" t="s">
        <v>
187</v>
      </c>
      <c r="AA29" s="440"/>
      <c r="AB29" s="440"/>
      <c r="AC29" s="440"/>
      <c r="AD29" s="440"/>
      <c r="AE29" s="440"/>
      <c r="AF29" s="440"/>
      <c r="AG29" s="441"/>
      <c r="AH29" s="442">
        <v>
90</v>
      </c>
      <c r="AI29" s="443"/>
      <c r="AJ29" s="443"/>
      <c r="AK29" s="443"/>
      <c r="AL29" s="444"/>
      <c r="AM29" s="442">
        <v>
239040</v>
      </c>
      <c r="AN29" s="443"/>
      <c r="AO29" s="443"/>
      <c r="AP29" s="443"/>
      <c r="AQ29" s="443"/>
      <c r="AR29" s="444"/>
      <c r="AS29" s="442">
        <v>
2656</v>
      </c>
      <c r="AT29" s="443"/>
      <c r="AU29" s="443"/>
      <c r="AV29" s="443"/>
      <c r="AW29" s="443"/>
      <c r="AX29" s="445"/>
      <c r="AY29" s="452"/>
      <c r="AZ29" s="453"/>
      <c r="BA29" s="453"/>
      <c r="BB29" s="454"/>
      <c r="BC29" s="446" t="s">
        <v>
188</v>
      </c>
      <c r="BD29" s="447"/>
      <c r="BE29" s="447"/>
      <c r="BF29" s="447"/>
      <c r="BG29" s="447"/>
      <c r="BH29" s="447"/>
      <c r="BI29" s="447"/>
      <c r="BJ29" s="447"/>
      <c r="BK29" s="447"/>
      <c r="BL29" s="447"/>
      <c r="BM29" s="448"/>
      <c r="BN29" s="466">
        <v>
274502</v>
      </c>
      <c r="BO29" s="467"/>
      <c r="BP29" s="467"/>
      <c r="BQ29" s="467"/>
      <c r="BR29" s="467"/>
      <c r="BS29" s="467"/>
      <c r="BT29" s="467"/>
      <c r="BU29" s="468"/>
      <c r="BV29" s="466">
        <v>
274372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189</v>
      </c>
      <c r="X30" s="519"/>
      <c r="Y30" s="519"/>
      <c r="Z30" s="519"/>
      <c r="AA30" s="519"/>
      <c r="AB30" s="519"/>
      <c r="AC30" s="519"/>
      <c r="AD30" s="519"/>
      <c r="AE30" s="519"/>
      <c r="AF30" s="519"/>
      <c r="AG30" s="520"/>
      <c r="AH30" s="430">
        <v>
90.3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1531797</v>
      </c>
      <c r="BO30" s="470"/>
      <c r="BP30" s="470"/>
      <c r="BQ30" s="470"/>
      <c r="BR30" s="470"/>
      <c r="BS30" s="470"/>
      <c r="BT30" s="470"/>
      <c r="BU30" s="471"/>
      <c r="BV30" s="469">
        <v>
1686480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
196</v>
      </c>
      <c r="D33" s="429"/>
      <c r="E33" s="428" t="s">
        <v>
197</v>
      </c>
      <c r="F33" s="428"/>
      <c r="G33" s="428"/>
      <c r="H33" s="428"/>
      <c r="I33" s="428"/>
      <c r="J33" s="428"/>
      <c r="K33" s="428"/>
      <c r="L33" s="428"/>
      <c r="M33" s="428"/>
      <c r="N33" s="428"/>
      <c r="O33" s="428"/>
      <c r="P33" s="428"/>
      <c r="Q33" s="428"/>
      <c r="R33" s="428"/>
      <c r="S33" s="428"/>
      <c r="T33" s="216"/>
      <c r="U33" s="429" t="s">
        <v>
196</v>
      </c>
      <c r="V33" s="429"/>
      <c r="W33" s="428" t="s">
        <v>
198</v>
      </c>
      <c r="X33" s="428"/>
      <c r="Y33" s="428"/>
      <c r="Z33" s="428"/>
      <c r="AA33" s="428"/>
      <c r="AB33" s="428"/>
      <c r="AC33" s="428"/>
      <c r="AD33" s="428"/>
      <c r="AE33" s="428"/>
      <c r="AF33" s="428"/>
      <c r="AG33" s="428"/>
      <c r="AH33" s="428"/>
      <c r="AI33" s="428"/>
      <c r="AJ33" s="428"/>
      <c r="AK33" s="428"/>
      <c r="AL33" s="216"/>
      <c r="AM33" s="429" t="s">
        <v>
196</v>
      </c>
      <c r="AN33" s="429"/>
      <c r="AO33" s="428" t="s">
        <v>
197</v>
      </c>
      <c r="AP33" s="428"/>
      <c r="AQ33" s="428"/>
      <c r="AR33" s="428"/>
      <c r="AS33" s="428"/>
      <c r="AT33" s="428"/>
      <c r="AU33" s="428"/>
      <c r="AV33" s="428"/>
      <c r="AW33" s="428"/>
      <c r="AX33" s="428"/>
      <c r="AY33" s="428"/>
      <c r="AZ33" s="428"/>
      <c r="BA33" s="428"/>
      <c r="BB33" s="428"/>
      <c r="BC33" s="428"/>
      <c r="BD33" s="217"/>
      <c r="BE33" s="428" t="s">
        <v>
199</v>
      </c>
      <c r="BF33" s="428"/>
      <c r="BG33" s="428" t="s">
        <v>
200</v>
      </c>
      <c r="BH33" s="428"/>
      <c r="BI33" s="428"/>
      <c r="BJ33" s="428"/>
      <c r="BK33" s="428"/>
      <c r="BL33" s="428"/>
      <c r="BM33" s="428"/>
      <c r="BN33" s="428"/>
      <c r="BO33" s="428"/>
      <c r="BP33" s="428"/>
      <c r="BQ33" s="428"/>
      <c r="BR33" s="428"/>
      <c r="BS33" s="428"/>
      <c r="BT33" s="428"/>
      <c r="BU33" s="428"/>
      <c r="BV33" s="217"/>
      <c r="BW33" s="429" t="s">
        <v>
199</v>
      </c>
      <c r="BX33" s="429"/>
      <c r="BY33" s="428" t="s">
        <v>
201</v>
      </c>
      <c r="BZ33" s="428"/>
      <c r="CA33" s="428"/>
      <c r="CB33" s="428"/>
      <c r="CC33" s="428"/>
      <c r="CD33" s="428"/>
      <c r="CE33" s="428"/>
      <c r="CF33" s="428"/>
      <c r="CG33" s="428"/>
      <c r="CH33" s="428"/>
      <c r="CI33" s="428"/>
      <c r="CJ33" s="428"/>
      <c r="CK33" s="428"/>
      <c r="CL33" s="428"/>
      <c r="CM33" s="428"/>
      <c r="CN33" s="216"/>
      <c r="CO33" s="429" t="s">
        <v>
196</v>
      </c>
      <c r="CP33" s="429"/>
      <c r="CQ33" s="428" t="s">
        <v>
202</v>
      </c>
      <c r="CR33" s="428"/>
      <c r="CS33" s="428"/>
      <c r="CT33" s="428"/>
      <c r="CU33" s="428"/>
      <c r="CV33" s="428"/>
      <c r="CW33" s="428"/>
      <c r="CX33" s="428"/>
      <c r="CY33" s="428"/>
      <c r="CZ33" s="428"/>
      <c r="DA33" s="428"/>
      <c r="DB33" s="428"/>
      <c r="DC33" s="428"/>
      <c r="DD33" s="428"/>
      <c r="DE33" s="428"/>
      <c r="DF33" s="216"/>
      <c r="DG33" s="427" t="s">
        <v>
203</v>
      </c>
      <c r="DH33" s="427"/>
      <c r="DI33" s="218"/>
      <c r="DJ33" s="186"/>
      <c r="DK33" s="186"/>
      <c r="DL33" s="186"/>
      <c r="DM33" s="186"/>
      <c r="DN33" s="186"/>
      <c r="DO33" s="186"/>
    </row>
    <row r="34" spans="1:119" ht="32.25" customHeight="1" x14ac:dyDescent="0.15">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2</v>
      </c>
      <c r="V34" s="425"/>
      <c r="W34" s="424" t="str">
        <f>
IF('各会計、関係団体の財政状況及び健全化判断比率'!B28="","",'各会計、関係団体の財政状況及び健全化判断比率'!B28)</f>
        <v>
国民健康保険（事業勘定）特別会計</v>
      </c>
      <c r="X34" s="424"/>
      <c r="Y34" s="424"/>
      <c r="Z34" s="424"/>
      <c r="AA34" s="424"/>
      <c r="AB34" s="424"/>
      <c r="AC34" s="424"/>
      <c r="AD34" s="424"/>
      <c r="AE34" s="424"/>
      <c r="AF34" s="424"/>
      <c r="AG34" s="424"/>
      <c r="AH34" s="424"/>
      <c r="AI34" s="424"/>
      <c r="AJ34" s="424"/>
      <c r="AK34" s="424"/>
      <c r="AL34" s="214"/>
      <c r="AM34" s="425">
        <f>
IF(AO34="","",MAX(C34:D43,U34:V43)+1)</f>
        <v>
6</v>
      </c>
      <c r="AN34" s="425"/>
      <c r="AO34" s="424" t="str">
        <f>
IF('各会計、関係団体の財政状況及び健全化判断比率'!B32="","",'各会計、関係団体の財政状況及び健全化判断比率'!B32)</f>
        <v>
旅客自動車運送事業会計</v>
      </c>
      <c r="AP34" s="424"/>
      <c r="AQ34" s="424"/>
      <c r="AR34" s="424"/>
      <c r="AS34" s="424"/>
      <c r="AT34" s="424"/>
      <c r="AU34" s="424"/>
      <c r="AV34" s="424"/>
      <c r="AW34" s="424"/>
      <c r="AX34" s="424"/>
      <c r="AY34" s="424"/>
      <c r="AZ34" s="424"/>
      <c r="BA34" s="424"/>
      <c r="BB34" s="424"/>
      <c r="BC34" s="424"/>
      <c r="BD34" s="214"/>
      <c r="BE34" s="425">
        <f>
IF(BG34="","",MAX(C34:D43,U34:V43,AM34:AN43)+1)</f>
        <v>
7</v>
      </c>
      <c r="BF34" s="425"/>
      <c r="BG34" s="424" t="str">
        <f>
IF('各会計、関係団体の財政状況及び健全化判断比率'!B33="","",'各会計、関係団体の財政状況及び健全化判断比率'!B33)</f>
        <v>
簡易水道事業会計</v>
      </c>
      <c r="BH34" s="424"/>
      <c r="BI34" s="424"/>
      <c r="BJ34" s="424"/>
      <c r="BK34" s="424"/>
      <c r="BL34" s="424"/>
      <c r="BM34" s="424"/>
      <c r="BN34" s="424"/>
      <c r="BO34" s="424"/>
      <c r="BP34" s="424"/>
      <c r="BQ34" s="424"/>
      <c r="BR34" s="424"/>
      <c r="BS34" s="424"/>
      <c r="BT34" s="424"/>
      <c r="BU34" s="424"/>
      <c r="BV34" s="214"/>
      <c r="BW34" s="425">
        <f>
IF(BY34="","",MAX(C34:D43,U34:V43,AM34:AN43,BE34:BF43)+1)</f>
        <v>
8</v>
      </c>
      <c r="BX34" s="425"/>
      <c r="BY34" s="424" t="str">
        <f>
IF('各会計、関係団体の財政状況及び健全化判断比率'!B68="","",'各会計、関係団体の財政状況及び健全化判断比率'!B68)</f>
        <v>
東京都島嶼町村一部事務組合</v>
      </c>
      <c r="BZ34" s="424"/>
      <c r="CA34" s="424"/>
      <c r="CB34" s="424"/>
      <c r="CC34" s="424"/>
      <c r="CD34" s="424"/>
      <c r="CE34" s="424"/>
      <c r="CF34" s="424"/>
      <c r="CG34" s="424"/>
      <c r="CH34" s="424"/>
      <c r="CI34" s="424"/>
      <c r="CJ34" s="424"/>
      <c r="CK34" s="424"/>
      <c r="CL34" s="424"/>
      <c r="CM34" s="424"/>
      <c r="CN34" s="214"/>
      <c r="CO34" s="425" t="str">
        <f>
IF(CQ34="","",MAX(C34:D43,U34:V43,AM34:AN43,BE34:BF43,BW34:BX43)+1)</f>
        <v/>
      </c>
      <c r="CP34" s="425"/>
      <c r="CQ34" s="424" t="str">
        <f>
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
IF(W35="","",U34+1)</f>
        <v>
3</v>
      </c>
      <c r="V35" s="425"/>
      <c r="W35" s="424" t="str">
        <f>
IF('各会計、関係団体の財政状況及び健全化判断比率'!B29="","",'各会計、関係団体の財政状況及び健全化判断比率'!B29)</f>
        <v>
国民健康保険（直診勘定）特別会計</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9</v>
      </c>
      <c r="BX35" s="425"/>
      <c r="BY35" s="424" t="str">
        <f>
IF('各会計、関係団体の財政状況及び健全化判断比率'!B69="","",'各会計、関係団体の財政状況及び健全化判断比率'!B69)</f>
        <v>
東京都市町村職員退職手当組合</v>
      </c>
      <c r="BZ35" s="424"/>
      <c r="CA35" s="424"/>
      <c r="CB35" s="424"/>
      <c r="CC35" s="424"/>
      <c r="CD35" s="424"/>
      <c r="CE35" s="424"/>
      <c r="CF35" s="424"/>
      <c r="CG35" s="424"/>
      <c r="CH35" s="424"/>
      <c r="CI35" s="424"/>
      <c r="CJ35" s="424"/>
      <c r="CK35" s="424"/>
      <c r="CL35" s="424"/>
      <c r="CM35" s="424"/>
      <c r="CN35" s="214"/>
      <c r="CO35" s="425" t="str">
        <f t="shared" ref="CO35:CO43" si="3">
IF(CQ35="","",CO34+1)</f>
        <v/>
      </c>
      <c r="CP35" s="425"/>
      <c r="CQ35" s="424" t="str">
        <f>
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4</v>
      </c>
      <c r="V36" s="425"/>
      <c r="W36" s="424" t="str">
        <f>
IF('各会計、関係団体の財政状況及び健全化判断比率'!B30="","",'各会計、関係団体の財政状況及び健全化判断比率'!B30)</f>
        <v>
介護保険（保険事業勘定）特別会計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10</v>
      </c>
      <c r="BX36" s="425"/>
      <c r="BY36" s="424" t="str">
        <f>
IF('各会計、関係団体の財政状況及び健全化判断比率'!B70="","",'各会計、関係団体の財政状況及び健全化判断比率'!B70)</f>
        <v>
東京都市町村議会議員公務災害補償等組合</v>
      </c>
      <c r="BZ36" s="424"/>
      <c r="CA36" s="424"/>
      <c r="CB36" s="424"/>
      <c r="CC36" s="424"/>
      <c r="CD36" s="424"/>
      <c r="CE36" s="424"/>
      <c r="CF36" s="424"/>
      <c r="CG36" s="424"/>
      <c r="CH36" s="424"/>
      <c r="CI36" s="424"/>
      <c r="CJ36" s="424"/>
      <c r="CK36" s="424"/>
      <c r="CL36" s="424"/>
      <c r="CM36" s="424"/>
      <c r="CN36" s="214"/>
      <c r="CO36" s="425" t="str">
        <f t="shared" si="3"/>
        <v/>
      </c>
      <c r="CP36" s="425"/>
      <c r="CQ36" s="424" t="str">
        <f>
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
5</v>
      </c>
      <c r="V37" s="425"/>
      <c r="W37" s="424" t="str">
        <f>
IF('各会計、関係団体の財政状況及び健全化判断比率'!B31="","",'各会計、関係団体の財政状況及び健全化判断比率'!B31)</f>
        <v>
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11</v>
      </c>
      <c r="BX37" s="425"/>
      <c r="BY37" s="424" t="str">
        <f>
IF('各会計、関係団体の財政状況及び健全化判断比率'!B71="","",'各会計、関係団体の財政状況及び健全化判断比率'!B71)</f>
        <v>
東京都市町村総合事務組合（一般会計）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
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12</v>
      </c>
      <c r="BX38" s="425"/>
      <c r="BY38" s="424" t="str">
        <f>
IF('各会計、関係団体の財政状況及び健全化判断比率'!B72="","",'各会計、関係団体の財政状況及び健全化判断比率'!B72)</f>
        <v>
東京都市町村総合事務組合（交通災害共済事業特別会計）</v>
      </c>
      <c r="BZ38" s="424"/>
      <c r="CA38" s="424"/>
      <c r="CB38" s="424"/>
      <c r="CC38" s="424"/>
      <c r="CD38" s="424"/>
      <c r="CE38" s="424"/>
      <c r="CF38" s="424"/>
      <c r="CG38" s="424"/>
      <c r="CH38" s="424"/>
      <c r="CI38" s="424"/>
      <c r="CJ38" s="424"/>
      <c r="CK38" s="424"/>
      <c r="CL38" s="424"/>
      <c r="CM38" s="424"/>
      <c r="CN38" s="214"/>
      <c r="CO38" s="425" t="str">
        <f t="shared" si="3"/>
        <v/>
      </c>
      <c r="CP38" s="425"/>
      <c r="CQ38" s="424" t="str">
        <f>
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13</v>
      </c>
      <c r="BX39" s="425"/>
      <c r="BY39" s="424" t="str">
        <f>
IF('各会計、関係団体の財政状況及び健全化判断比率'!B73="","",'各会計、関係団体の財政状況及び健全化判断比率'!B73)</f>
        <v>
東京都後期高齢者医療広域連合（一般会計）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
14</v>
      </c>
      <c r="BX40" s="425"/>
      <c r="BY40" s="424" t="str">
        <f>
IF('各会計、関係団体の財政状況及び健全化判断比率'!B74="","",'各会計、関係団体の財政状況及び健全化判断比率'!B74)</f>
        <v>
東京都後期高齢者医療広域連合
（後期高齢者医療特別会計）</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
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
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208</v>
      </c>
    </row>
    <row r="50" spans="5:5" x14ac:dyDescent="0.15">
      <c r="E50" s="188" t="s">
        <v>
209</v>
      </c>
    </row>
    <row r="51" spans="5:5" x14ac:dyDescent="0.15">
      <c r="E51" s="188" t="s">
        <v>
210</v>
      </c>
    </row>
    <row r="52" spans="5:5" x14ac:dyDescent="0.15">
      <c r="E52" s="188" t="s">
        <v>
211</v>
      </c>
    </row>
    <row r="53" spans="5:5" x14ac:dyDescent="0.15"/>
    <row r="54" spans="5:5" x14ac:dyDescent="0.15"/>
    <row r="55" spans="5:5" x14ac:dyDescent="0.15"/>
    <row r="56" spans="5:5" x14ac:dyDescent="0.15"/>
  </sheetData>
  <sheetProtection algorithmName="SHA-512" hashValue="iviu73zWUSS/ZW+xxop+zAzLXsZ7Vy9DFYzXVW/8u5HKBw2gF9fqJ0kHuWMpw7w4noTU+VOV/8eACfRdamR6sw==" saltValue="Q3WR+9ynAru5/W0z8c64i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573</v>
      </c>
      <c r="G33" s="29" t="s">
        <v>
574</v>
      </c>
      <c r="H33" s="29" t="s">
        <v>
575</v>
      </c>
      <c r="I33" s="29" t="s">
        <v>
576</v>
      </c>
      <c r="J33" s="30" t="s">
        <v>
577</v>
      </c>
      <c r="K33" s="22"/>
      <c r="L33" s="22"/>
      <c r="M33" s="22"/>
      <c r="N33" s="22"/>
      <c r="O33" s="22"/>
      <c r="P33" s="22"/>
    </row>
    <row r="34" spans="1:16" ht="39" customHeight="1" x14ac:dyDescent="0.15">
      <c r="A34" s="22"/>
      <c r="B34" s="31"/>
      <c r="C34" s="1247" t="s">
        <v>
580</v>
      </c>
      <c r="D34" s="1247"/>
      <c r="E34" s="1248"/>
      <c r="F34" s="32">
        <v>
8.4600000000000009</v>
      </c>
      <c r="G34" s="33">
        <v>
8.43</v>
      </c>
      <c r="H34" s="33">
        <v>
9.85</v>
      </c>
      <c r="I34" s="33">
        <v>
8.1999999999999993</v>
      </c>
      <c r="J34" s="34">
        <v>
9.75</v>
      </c>
      <c r="K34" s="22"/>
      <c r="L34" s="22"/>
      <c r="M34" s="22"/>
      <c r="N34" s="22"/>
      <c r="O34" s="22"/>
      <c r="P34" s="22"/>
    </row>
    <row r="35" spans="1:16" ht="39" customHeight="1" x14ac:dyDescent="0.15">
      <c r="A35" s="22"/>
      <c r="B35" s="35"/>
      <c r="C35" s="1241" t="s">
        <v>
581</v>
      </c>
      <c r="D35" s="1242"/>
      <c r="E35" s="1243"/>
      <c r="F35" s="36" t="s">
        <v>
532</v>
      </c>
      <c r="G35" s="37">
        <v>
4.68</v>
      </c>
      <c r="H35" s="37">
        <v>
4.79</v>
      </c>
      <c r="I35" s="37">
        <v>
4.6399999999999997</v>
      </c>
      <c r="J35" s="38">
        <v>
3.23</v>
      </c>
      <c r="K35" s="22"/>
      <c r="L35" s="22"/>
      <c r="M35" s="22"/>
      <c r="N35" s="22"/>
      <c r="O35" s="22"/>
      <c r="P35" s="22"/>
    </row>
    <row r="36" spans="1:16" ht="39" customHeight="1" x14ac:dyDescent="0.15">
      <c r="A36" s="22"/>
      <c r="B36" s="35"/>
      <c r="C36" s="1241" t="s">
        <v>
582</v>
      </c>
      <c r="D36" s="1242"/>
      <c r="E36" s="1243"/>
      <c r="F36" s="36">
        <v>
1.43</v>
      </c>
      <c r="G36" s="37">
        <v>
1.52</v>
      </c>
      <c r="H36" s="37">
        <v>
0.35</v>
      </c>
      <c r="I36" s="37">
        <v>
2.11</v>
      </c>
      <c r="J36" s="38">
        <v>
1.53</v>
      </c>
      <c r="K36" s="22"/>
      <c r="L36" s="22"/>
      <c r="M36" s="22"/>
      <c r="N36" s="22"/>
      <c r="O36" s="22"/>
      <c r="P36" s="22"/>
    </row>
    <row r="37" spans="1:16" ht="39" customHeight="1" x14ac:dyDescent="0.15">
      <c r="A37" s="22"/>
      <c r="B37" s="35"/>
      <c r="C37" s="1241" t="s">
        <v>
583</v>
      </c>
      <c r="D37" s="1242"/>
      <c r="E37" s="1243"/>
      <c r="F37" s="36">
        <v>
1.38</v>
      </c>
      <c r="G37" s="37">
        <v>
0.73</v>
      </c>
      <c r="H37" s="37">
        <v>
1.06</v>
      </c>
      <c r="I37" s="37">
        <v>
0.99</v>
      </c>
      <c r="J37" s="38">
        <v>
1.19</v>
      </c>
      <c r="K37" s="22"/>
      <c r="L37" s="22"/>
      <c r="M37" s="22"/>
      <c r="N37" s="22"/>
      <c r="O37" s="22"/>
      <c r="P37" s="22"/>
    </row>
    <row r="38" spans="1:16" ht="39" customHeight="1" x14ac:dyDescent="0.15">
      <c r="A38" s="22"/>
      <c r="B38" s="35"/>
      <c r="C38" s="1241" t="s">
        <v>
584</v>
      </c>
      <c r="D38" s="1242"/>
      <c r="E38" s="1243"/>
      <c r="F38" s="36" t="s">
        <v>
532</v>
      </c>
      <c r="G38" s="37">
        <v>
0.74</v>
      </c>
      <c r="H38" s="37">
        <v>
0.9</v>
      </c>
      <c r="I38" s="37">
        <v>
0.48</v>
      </c>
      <c r="J38" s="38">
        <v>
0.41</v>
      </c>
      <c r="K38" s="22"/>
      <c r="L38" s="22"/>
      <c r="M38" s="22"/>
      <c r="N38" s="22"/>
      <c r="O38" s="22"/>
      <c r="P38" s="22"/>
    </row>
    <row r="39" spans="1:16" ht="39" customHeight="1" x14ac:dyDescent="0.15">
      <c r="A39" s="22"/>
      <c r="B39" s="35"/>
      <c r="C39" s="1241" t="s">
        <v>
585</v>
      </c>
      <c r="D39" s="1242"/>
      <c r="E39" s="1243"/>
      <c r="F39" s="36">
        <v>
0.13</v>
      </c>
      <c r="G39" s="37">
        <v>
0.04</v>
      </c>
      <c r="H39" s="37">
        <v>
0.02</v>
      </c>
      <c r="I39" s="37">
        <v>
0.04</v>
      </c>
      <c r="J39" s="38">
        <v>
0.1</v>
      </c>
      <c r="K39" s="22"/>
      <c r="L39" s="22"/>
      <c r="M39" s="22"/>
      <c r="N39" s="22"/>
      <c r="O39" s="22"/>
      <c r="P39" s="22"/>
    </row>
    <row r="40" spans="1:16" ht="39" customHeight="1" x14ac:dyDescent="0.15">
      <c r="A40" s="22"/>
      <c r="B40" s="35"/>
      <c r="C40" s="1241" t="s">
        <v>
586</v>
      </c>
      <c r="D40" s="1242"/>
      <c r="E40" s="1243"/>
      <c r="F40" s="36">
        <v>
0.57999999999999996</v>
      </c>
      <c r="G40" s="37">
        <v>
1.23</v>
      </c>
      <c r="H40" s="37">
        <v>
0.03</v>
      </c>
      <c r="I40" s="37">
        <v>
0.05</v>
      </c>
      <c r="J40" s="38">
        <v>
0</v>
      </c>
      <c r="K40" s="22"/>
      <c r="L40" s="22"/>
      <c r="M40" s="22"/>
      <c r="N40" s="22"/>
      <c r="O40" s="22"/>
      <c r="P40" s="22"/>
    </row>
    <row r="41" spans="1:16" ht="39" customHeight="1" x14ac:dyDescent="0.15">
      <c r="A41" s="22"/>
      <c r="B41" s="35"/>
      <c r="C41" s="1241"/>
      <c r="D41" s="1242"/>
      <c r="E41" s="1243"/>
      <c r="F41" s="36"/>
      <c r="G41" s="37"/>
      <c r="H41" s="37"/>
      <c r="I41" s="37"/>
      <c r="J41" s="38"/>
      <c r="K41" s="22"/>
      <c r="L41" s="22"/>
      <c r="M41" s="22"/>
      <c r="N41" s="22"/>
      <c r="O41" s="22"/>
      <c r="P41" s="22"/>
    </row>
    <row r="42" spans="1:16" ht="39" customHeight="1" x14ac:dyDescent="0.15">
      <c r="A42" s="22"/>
      <c r="B42" s="39"/>
      <c r="C42" s="1241" t="s">
        <v>
587</v>
      </c>
      <c r="D42" s="1242"/>
      <c r="E42" s="1243"/>
      <c r="F42" s="36" t="s">
        <v>
532</v>
      </c>
      <c r="G42" s="37" t="s">
        <v>
532</v>
      </c>
      <c r="H42" s="37" t="s">
        <v>
532</v>
      </c>
      <c r="I42" s="37" t="s">
        <v>
532</v>
      </c>
      <c r="J42" s="38" t="s">
        <v>
532</v>
      </c>
      <c r="K42" s="22"/>
      <c r="L42" s="22"/>
      <c r="M42" s="22"/>
      <c r="N42" s="22"/>
      <c r="O42" s="22"/>
      <c r="P42" s="22"/>
    </row>
    <row r="43" spans="1:16" ht="39" customHeight="1" thickBot="1" x14ac:dyDescent="0.2">
      <c r="A43" s="22"/>
      <c r="B43" s="40"/>
      <c r="C43" s="1244" t="s">
        <v>
588</v>
      </c>
      <c r="D43" s="1245"/>
      <c r="E43" s="1246"/>
      <c r="F43" s="41" t="s">
        <v>
532</v>
      </c>
      <c r="G43" s="42" t="s">
        <v>
532</v>
      </c>
      <c r="H43" s="42" t="s">
        <v>
532</v>
      </c>
      <c r="I43" s="42" t="s">
        <v>
532</v>
      </c>
      <c r="J43" s="43" t="s">
        <v>
532</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IdTIGmVHdWC5C9CX4dvS8EM0gMzxRqQoiv7REdawVgXtszg3PXrwGnADRShhQzSoA2RVXBUu8FRg5xWWo0AbQ==" saltValue="q7v09exVcnmffwZQlGcM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573</v>
      </c>
      <c r="L44" s="56" t="s">
        <v>
574</v>
      </c>
      <c r="M44" s="56" t="s">
        <v>
575</v>
      </c>
      <c r="N44" s="56" t="s">
        <v>
576</v>
      </c>
      <c r="O44" s="57" t="s">
        <v>
577</v>
      </c>
      <c r="P44" s="48"/>
      <c r="Q44" s="48"/>
      <c r="R44" s="48"/>
      <c r="S44" s="48"/>
      <c r="T44" s="48"/>
      <c r="U44" s="48"/>
    </row>
    <row r="45" spans="1:21" ht="30.75" customHeight="1" x14ac:dyDescent="0.15">
      <c r="A45" s="48"/>
      <c r="B45" s="1267" t="s">
        <v>
11</v>
      </c>
      <c r="C45" s="1268"/>
      <c r="D45" s="58"/>
      <c r="E45" s="1273" t="s">
        <v>
12</v>
      </c>
      <c r="F45" s="1273"/>
      <c r="G45" s="1273"/>
      <c r="H45" s="1273"/>
      <c r="I45" s="1273"/>
      <c r="J45" s="1274"/>
      <c r="K45" s="59">
        <v>
173</v>
      </c>
      <c r="L45" s="60">
        <v>
174</v>
      </c>
      <c r="M45" s="60">
        <v>
164</v>
      </c>
      <c r="N45" s="60">
        <v>
202</v>
      </c>
      <c r="O45" s="61">
        <v>
242</v>
      </c>
      <c r="P45" s="48"/>
      <c r="Q45" s="48"/>
      <c r="R45" s="48"/>
      <c r="S45" s="48"/>
      <c r="T45" s="48"/>
      <c r="U45" s="48"/>
    </row>
    <row r="46" spans="1:21" ht="30.75" customHeight="1" x14ac:dyDescent="0.15">
      <c r="A46" s="48"/>
      <c r="B46" s="1269"/>
      <c r="C46" s="1270"/>
      <c r="D46" s="62"/>
      <c r="E46" s="1251" t="s">
        <v>
13</v>
      </c>
      <c r="F46" s="1251"/>
      <c r="G46" s="1251"/>
      <c r="H46" s="1251"/>
      <c r="I46" s="1251"/>
      <c r="J46" s="1252"/>
      <c r="K46" s="63" t="s">
        <v>
532</v>
      </c>
      <c r="L46" s="64" t="s">
        <v>
532</v>
      </c>
      <c r="M46" s="64" t="s">
        <v>
532</v>
      </c>
      <c r="N46" s="64" t="s">
        <v>
532</v>
      </c>
      <c r="O46" s="65" t="s">
        <v>
532</v>
      </c>
      <c r="P46" s="48"/>
      <c r="Q46" s="48"/>
      <c r="R46" s="48"/>
      <c r="S46" s="48"/>
      <c r="T46" s="48"/>
      <c r="U46" s="48"/>
    </row>
    <row r="47" spans="1:21" ht="30.75" customHeight="1" x14ac:dyDescent="0.15">
      <c r="A47" s="48"/>
      <c r="B47" s="1269"/>
      <c r="C47" s="1270"/>
      <c r="D47" s="62"/>
      <c r="E47" s="1251" t="s">
        <v>
14</v>
      </c>
      <c r="F47" s="1251"/>
      <c r="G47" s="1251"/>
      <c r="H47" s="1251"/>
      <c r="I47" s="1251"/>
      <c r="J47" s="1252"/>
      <c r="K47" s="63" t="s">
        <v>
532</v>
      </c>
      <c r="L47" s="64" t="s">
        <v>
532</v>
      </c>
      <c r="M47" s="64" t="s">
        <v>
532</v>
      </c>
      <c r="N47" s="64" t="s">
        <v>
532</v>
      </c>
      <c r="O47" s="65" t="s">
        <v>
532</v>
      </c>
      <c r="P47" s="48"/>
      <c r="Q47" s="48"/>
      <c r="R47" s="48"/>
      <c r="S47" s="48"/>
      <c r="T47" s="48"/>
      <c r="U47" s="48"/>
    </row>
    <row r="48" spans="1:21" ht="30.75" customHeight="1" x14ac:dyDescent="0.15">
      <c r="A48" s="48"/>
      <c r="B48" s="1269"/>
      <c r="C48" s="1270"/>
      <c r="D48" s="62"/>
      <c r="E48" s="1251" t="s">
        <v>
15</v>
      </c>
      <c r="F48" s="1251"/>
      <c r="G48" s="1251"/>
      <c r="H48" s="1251"/>
      <c r="I48" s="1251"/>
      <c r="J48" s="1252"/>
      <c r="K48" s="63">
        <v>
25</v>
      </c>
      <c r="L48" s="64">
        <v>
25</v>
      </c>
      <c r="M48" s="64">
        <v>
21</v>
      </c>
      <c r="N48" s="64">
        <v>
20</v>
      </c>
      <c r="O48" s="65">
        <v>
20</v>
      </c>
      <c r="P48" s="48"/>
      <c r="Q48" s="48"/>
      <c r="R48" s="48"/>
      <c r="S48" s="48"/>
      <c r="T48" s="48"/>
      <c r="U48" s="48"/>
    </row>
    <row r="49" spans="1:21" ht="30.75" customHeight="1" x14ac:dyDescent="0.15">
      <c r="A49" s="48"/>
      <c r="B49" s="1269"/>
      <c r="C49" s="1270"/>
      <c r="D49" s="62"/>
      <c r="E49" s="1251" t="s">
        <v>
16</v>
      </c>
      <c r="F49" s="1251"/>
      <c r="G49" s="1251"/>
      <c r="H49" s="1251"/>
      <c r="I49" s="1251"/>
      <c r="J49" s="1252"/>
      <c r="K49" s="63">
        <v>
18</v>
      </c>
      <c r="L49" s="64">
        <v>
22</v>
      </c>
      <c r="M49" s="64">
        <v>
22</v>
      </c>
      <c r="N49" s="64">
        <v>
22</v>
      </c>
      <c r="O49" s="65">
        <v>
21</v>
      </c>
      <c r="P49" s="48"/>
      <c r="Q49" s="48"/>
      <c r="R49" s="48"/>
      <c r="S49" s="48"/>
      <c r="T49" s="48"/>
      <c r="U49" s="48"/>
    </row>
    <row r="50" spans="1:21" ht="30.75" customHeight="1" x14ac:dyDescent="0.15">
      <c r="A50" s="48"/>
      <c r="B50" s="1269"/>
      <c r="C50" s="1270"/>
      <c r="D50" s="62"/>
      <c r="E50" s="1251" t="s">
        <v>
17</v>
      </c>
      <c r="F50" s="1251"/>
      <c r="G50" s="1251"/>
      <c r="H50" s="1251"/>
      <c r="I50" s="1251"/>
      <c r="J50" s="1252"/>
      <c r="K50" s="63" t="s">
        <v>
532</v>
      </c>
      <c r="L50" s="64" t="s">
        <v>
532</v>
      </c>
      <c r="M50" s="64" t="s">
        <v>
532</v>
      </c>
      <c r="N50" s="64" t="s">
        <v>
532</v>
      </c>
      <c r="O50" s="65" t="s">
        <v>
532</v>
      </c>
      <c r="P50" s="48"/>
      <c r="Q50" s="48"/>
      <c r="R50" s="48"/>
      <c r="S50" s="48"/>
      <c r="T50" s="48"/>
      <c r="U50" s="48"/>
    </row>
    <row r="51" spans="1:21" ht="30.75" customHeight="1" x14ac:dyDescent="0.15">
      <c r="A51" s="48"/>
      <c r="B51" s="1271"/>
      <c r="C51" s="1272"/>
      <c r="D51" s="66"/>
      <c r="E51" s="1251" t="s">
        <v>
18</v>
      </c>
      <c r="F51" s="1251"/>
      <c r="G51" s="1251"/>
      <c r="H51" s="1251"/>
      <c r="I51" s="1251"/>
      <c r="J51" s="1252"/>
      <c r="K51" s="63">
        <v>
0</v>
      </c>
      <c r="L51" s="64">
        <v>
0</v>
      </c>
      <c r="M51" s="64">
        <v>
0</v>
      </c>
      <c r="N51" s="64">
        <v>
0</v>
      </c>
      <c r="O51" s="65">
        <v>
0</v>
      </c>
      <c r="P51" s="48"/>
      <c r="Q51" s="48"/>
      <c r="R51" s="48"/>
      <c r="S51" s="48"/>
      <c r="T51" s="48"/>
      <c r="U51" s="48"/>
    </row>
    <row r="52" spans="1:21" ht="30.75" customHeight="1" x14ac:dyDescent="0.15">
      <c r="A52" s="48"/>
      <c r="B52" s="1249" t="s">
        <v>
19</v>
      </c>
      <c r="C52" s="1250"/>
      <c r="D52" s="66"/>
      <c r="E52" s="1251" t="s">
        <v>
20</v>
      </c>
      <c r="F52" s="1251"/>
      <c r="G52" s="1251"/>
      <c r="H52" s="1251"/>
      <c r="I52" s="1251"/>
      <c r="J52" s="1252"/>
      <c r="K52" s="63">
        <v>
154</v>
      </c>
      <c r="L52" s="64">
        <v>
162</v>
      </c>
      <c r="M52" s="64">
        <v>
159</v>
      </c>
      <c r="N52" s="64">
        <v>
182</v>
      </c>
      <c r="O52" s="65">
        <v>
195</v>
      </c>
      <c r="P52" s="48"/>
      <c r="Q52" s="48"/>
      <c r="R52" s="48"/>
      <c r="S52" s="48"/>
      <c r="T52" s="48"/>
      <c r="U52" s="48"/>
    </row>
    <row r="53" spans="1:21" ht="30.75" customHeight="1" thickBot="1" x14ac:dyDescent="0.2">
      <c r="A53" s="48"/>
      <c r="B53" s="1253" t="s">
        <v>
21</v>
      </c>
      <c r="C53" s="1254"/>
      <c r="D53" s="67"/>
      <c r="E53" s="1255" t="s">
        <v>
22</v>
      </c>
      <c r="F53" s="1255"/>
      <c r="G53" s="1255"/>
      <c r="H53" s="1255"/>
      <c r="I53" s="1255"/>
      <c r="J53" s="1256"/>
      <c r="K53" s="68">
        <v>
62</v>
      </c>
      <c r="L53" s="69">
        <v>
59</v>
      </c>
      <c r="M53" s="69">
        <v>
48</v>
      </c>
      <c r="N53" s="69">
        <v>
62</v>
      </c>
      <c r="O53" s="70">
        <v>
88</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589</v>
      </c>
      <c r="P55" s="48"/>
      <c r="Q55" s="48"/>
      <c r="R55" s="48"/>
      <c r="S55" s="48"/>
      <c r="T55" s="48"/>
      <c r="U55" s="48"/>
    </row>
    <row r="56" spans="1:21" ht="31.5" customHeight="1" thickBot="1" x14ac:dyDescent="0.2">
      <c r="A56" s="48"/>
      <c r="B56" s="76"/>
      <c r="C56" s="77"/>
      <c r="D56" s="77"/>
      <c r="E56" s="78"/>
      <c r="F56" s="78"/>
      <c r="G56" s="78"/>
      <c r="H56" s="78"/>
      <c r="I56" s="78"/>
      <c r="J56" s="79" t="s">
        <v>
2</v>
      </c>
      <c r="K56" s="80" t="s">
        <v>
590</v>
      </c>
      <c r="L56" s="81" t="s">
        <v>
591</v>
      </c>
      <c r="M56" s="81" t="s">
        <v>
592</v>
      </c>
      <c r="N56" s="81" t="s">
        <v>
593</v>
      </c>
      <c r="O56" s="82" t="s">
        <v>
594</v>
      </c>
      <c r="P56" s="48"/>
      <c r="Q56" s="48"/>
      <c r="R56" s="48"/>
      <c r="S56" s="48"/>
      <c r="T56" s="48"/>
      <c r="U56" s="48"/>
    </row>
    <row r="57" spans="1:21" ht="31.5" customHeight="1" x14ac:dyDescent="0.15">
      <c r="B57" s="1257" t="s">
        <v>
25</v>
      </c>
      <c r="C57" s="1258"/>
      <c r="D57" s="1261" t="s">
        <v>
26</v>
      </c>
      <c r="E57" s="1262"/>
      <c r="F57" s="1262"/>
      <c r="G57" s="1262"/>
      <c r="H57" s="1262"/>
      <c r="I57" s="1262"/>
      <c r="J57" s="1263"/>
      <c r="K57" s="83"/>
      <c r="L57" s="84"/>
      <c r="M57" s="84"/>
      <c r="N57" s="84"/>
      <c r="O57" s="85"/>
    </row>
    <row r="58" spans="1:21" ht="31.5" customHeight="1" thickBot="1" x14ac:dyDescent="0.2">
      <c r="B58" s="1259"/>
      <c r="C58" s="1260"/>
      <c r="D58" s="1264" t="s">
        <v>
27</v>
      </c>
      <c r="E58" s="1265"/>
      <c r="F58" s="1265"/>
      <c r="G58" s="1265"/>
      <c r="H58" s="1265"/>
      <c r="I58" s="1265"/>
      <c r="J58" s="1266"/>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LJNFs/Z0e6EWxKYGAIGoVpXCzemHHz/C3rb8M/sr67nyfoKhk42h4cilC3apCaTIOgdIyo+6u/2M/Af9tdjtw==" saltValue="8JhSOtIi8n0EX3pXyCRw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573</v>
      </c>
      <c r="J40" s="100" t="s">
        <v>
574</v>
      </c>
      <c r="K40" s="100" t="s">
        <v>
575</v>
      </c>
      <c r="L40" s="100" t="s">
        <v>
576</v>
      </c>
      <c r="M40" s="101" t="s">
        <v>
577</v>
      </c>
    </row>
    <row r="41" spans="2:13" ht="27.75" customHeight="1" x14ac:dyDescent="0.15">
      <c r="B41" s="1287" t="s">
        <v>
30</v>
      </c>
      <c r="C41" s="1288"/>
      <c r="D41" s="102"/>
      <c r="E41" s="1289" t="s">
        <v>
31</v>
      </c>
      <c r="F41" s="1289"/>
      <c r="G41" s="1289"/>
      <c r="H41" s="1290"/>
      <c r="I41" s="103">
        <v>
2400</v>
      </c>
      <c r="J41" s="104">
        <v>
2373</v>
      </c>
      <c r="K41" s="104">
        <v>
2487</v>
      </c>
      <c r="L41" s="104">
        <v>
3081</v>
      </c>
      <c r="M41" s="105">
        <v>
3363</v>
      </c>
    </row>
    <row r="42" spans="2:13" ht="27.75" customHeight="1" x14ac:dyDescent="0.15">
      <c r="B42" s="1277"/>
      <c r="C42" s="1278"/>
      <c r="D42" s="106"/>
      <c r="E42" s="1281" t="s">
        <v>
32</v>
      </c>
      <c r="F42" s="1281"/>
      <c r="G42" s="1281"/>
      <c r="H42" s="1282"/>
      <c r="I42" s="107">
        <v>
40</v>
      </c>
      <c r="J42" s="108">
        <v>
55</v>
      </c>
      <c r="K42" s="108">
        <v>
50</v>
      </c>
      <c r="L42" s="108">
        <v>
45</v>
      </c>
      <c r="M42" s="109">
        <v>
39</v>
      </c>
    </row>
    <row r="43" spans="2:13" ht="27.75" customHeight="1" x14ac:dyDescent="0.15">
      <c r="B43" s="1277"/>
      <c r="C43" s="1278"/>
      <c r="D43" s="106"/>
      <c r="E43" s="1281" t="s">
        <v>
33</v>
      </c>
      <c r="F43" s="1281"/>
      <c r="G43" s="1281"/>
      <c r="H43" s="1282"/>
      <c r="I43" s="107">
        <v>
239</v>
      </c>
      <c r="J43" s="108">
        <v>
236</v>
      </c>
      <c r="K43" s="108">
        <v>
231</v>
      </c>
      <c r="L43" s="108">
        <v>
236</v>
      </c>
      <c r="M43" s="109">
        <v>
253</v>
      </c>
    </row>
    <row r="44" spans="2:13" ht="27.75" customHeight="1" x14ac:dyDescent="0.15">
      <c r="B44" s="1277"/>
      <c r="C44" s="1278"/>
      <c r="D44" s="106"/>
      <c r="E44" s="1281" t="s">
        <v>
34</v>
      </c>
      <c r="F44" s="1281"/>
      <c r="G44" s="1281"/>
      <c r="H44" s="1282"/>
      <c r="I44" s="107">
        <v>
173</v>
      </c>
      <c r="J44" s="108">
        <v>
153</v>
      </c>
      <c r="K44" s="108">
        <v>
132</v>
      </c>
      <c r="L44" s="108">
        <v>
112</v>
      </c>
      <c r="M44" s="109">
        <v>
91</v>
      </c>
    </row>
    <row r="45" spans="2:13" ht="27.75" customHeight="1" x14ac:dyDescent="0.15">
      <c r="B45" s="1277"/>
      <c r="C45" s="1278"/>
      <c r="D45" s="106"/>
      <c r="E45" s="1281" t="s">
        <v>
35</v>
      </c>
      <c r="F45" s="1281"/>
      <c r="G45" s="1281"/>
      <c r="H45" s="1282"/>
      <c r="I45" s="107">
        <v>
823</v>
      </c>
      <c r="J45" s="108">
        <v>
838</v>
      </c>
      <c r="K45" s="108">
        <v>
790</v>
      </c>
      <c r="L45" s="108">
        <v>
762</v>
      </c>
      <c r="M45" s="109">
        <v>
781</v>
      </c>
    </row>
    <row r="46" spans="2:13" ht="27.75" customHeight="1" x14ac:dyDescent="0.15">
      <c r="B46" s="1277"/>
      <c r="C46" s="1278"/>
      <c r="D46" s="110"/>
      <c r="E46" s="1281" t="s">
        <v>
36</v>
      </c>
      <c r="F46" s="1281"/>
      <c r="G46" s="1281"/>
      <c r="H46" s="1282"/>
      <c r="I46" s="107" t="s">
        <v>
532</v>
      </c>
      <c r="J46" s="108" t="s">
        <v>
532</v>
      </c>
      <c r="K46" s="108" t="s">
        <v>
532</v>
      </c>
      <c r="L46" s="108" t="s">
        <v>
532</v>
      </c>
      <c r="M46" s="109" t="s">
        <v>
532</v>
      </c>
    </row>
    <row r="47" spans="2:13" ht="27.75" customHeight="1" x14ac:dyDescent="0.15">
      <c r="B47" s="1277"/>
      <c r="C47" s="1278"/>
      <c r="D47" s="111"/>
      <c r="E47" s="1291" t="s">
        <v>
37</v>
      </c>
      <c r="F47" s="1292"/>
      <c r="G47" s="1292"/>
      <c r="H47" s="1293"/>
      <c r="I47" s="107" t="s">
        <v>
532</v>
      </c>
      <c r="J47" s="108" t="s">
        <v>
532</v>
      </c>
      <c r="K47" s="108" t="s">
        <v>
532</v>
      </c>
      <c r="L47" s="108" t="s">
        <v>
532</v>
      </c>
      <c r="M47" s="109" t="s">
        <v>
532</v>
      </c>
    </row>
    <row r="48" spans="2:13" ht="27.75" customHeight="1" x14ac:dyDescent="0.15">
      <c r="B48" s="1277"/>
      <c r="C48" s="1278"/>
      <c r="D48" s="106"/>
      <c r="E48" s="1281" t="s">
        <v>
38</v>
      </c>
      <c r="F48" s="1281"/>
      <c r="G48" s="1281"/>
      <c r="H48" s="1282"/>
      <c r="I48" s="107" t="s">
        <v>
532</v>
      </c>
      <c r="J48" s="108" t="s">
        <v>
532</v>
      </c>
      <c r="K48" s="108" t="s">
        <v>
532</v>
      </c>
      <c r="L48" s="108" t="s">
        <v>
532</v>
      </c>
      <c r="M48" s="109" t="s">
        <v>
532</v>
      </c>
    </row>
    <row r="49" spans="2:13" ht="27.75" customHeight="1" x14ac:dyDescent="0.15">
      <c r="B49" s="1279"/>
      <c r="C49" s="1280"/>
      <c r="D49" s="106"/>
      <c r="E49" s="1281" t="s">
        <v>
39</v>
      </c>
      <c r="F49" s="1281"/>
      <c r="G49" s="1281"/>
      <c r="H49" s="1282"/>
      <c r="I49" s="107" t="s">
        <v>
532</v>
      </c>
      <c r="J49" s="108" t="s">
        <v>
532</v>
      </c>
      <c r="K49" s="108" t="s">
        <v>
532</v>
      </c>
      <c r="L49" s="108" t="s">
        <v>
532</v>
      </c>
      <c r="M49" s="109" t="s">
        <v>
532</v>
      </c>
    </row>
    <row r="50" spans="2:13" ht="27.75" customHeight="1" x14ac:dyDescent="0.15">
      <c r="B50" s="1275" t="s">
        <v>
40</v>
      </c>
      <c r="C50" s="1276"/>
      <c r="D50" s="112"/>
      <c r="E50" s="1281" t="s">
        <v>
41</v>
      </c>
      <c r="F50" s="1281"/>
      <c r="G50" s="1281"/>
      <c r="H50" s="1282"/>
      <c r="I50" s="107">
        <v>
1964</v>
      </c>
      <c r="J50" s="108">
        <v>
2106</v>
      </c>
      <c r="K50" s="108">
        <v>
2108</v>
      </c>
      <c r="L50" s="108">
        <v>
2349</v>
      </c>
      <c r="M50" s="109">
        <v>
2226</v>
      </c>
    </row>
    <row r="51" spans="2:13" ht="27.75" customHeight="1" x14ac:dyDescent="0.15">
      <c r="B51" s="1277"/>
      <c r="C51" s="1278"/>
      <c r="D51" s="106"/>
      <c r="E51" s="1281" t="s">
        <v>
42</v>
      </c>
      <c r="F51" s="1281"/>
      <c r="G51" s="1281"/>
      <c r="H51" s="1282"/>
      <c r="I51" s="107">
        <v>
19</v>
      </c>
      <c r="J51" s="108">
        <v>
11</v>
      </c>
      <c r="K51" s="108">
        <v>
8</v>
      </c>
      <c r="L51" s="108">
        <v>
4</v>
      </c>
      <c r="M51" s="109">
        <v>
4</v>
      </c>
    </row>
    <row r="52" spans="2:13" ht="27.75" customHeight="1" x14ac:dyDescent="0.15">
      <c r="B52" s="1279"/>
      <c r="C52" s="1280"/>
      <c r="D52" s="106"/>
      <c r="E52" s="1281" t="s">
        <v>
43</v>
      </c>
      <c r="F52" s="1281"/>
      <c r="G52" s="1281"/>
      <c r="H52" s="1282"/>
      <c r="I52" s="107">
        <v>
2060</v>
      </c>
      <c r="J52" s="108">
        <v>
2043</v>
      </c>
      <c r="K52" s="108">
        <v>
2085</v>
      </c>
      <c r="L52" s="108">
        <v>
2514</v>
      </c>
      <c r="M52" s="109">
        <v>
2535</v>
      </c>
    </row>
    <row r="53" spans="2:13" ht="27.75" customHeight="1" thickBot="1" x14ac:dyDescent="0.2">
      <c r="B53" s="1283" t="s">
        <v>
44</v>
      </c>
      <c r="C53" s="1284"/>
      <c r="D53" s="113"/>
      <c r="E53" s="1285" t="s">
        <v>
45</v>
      </c>
      <c r="F53" s="1285"/>
      <c r="G53" s="1285"/>
      <c r="H53" s="1286"/>
      <c r="I53" s="114">
        <v>
-368</v>
      </c>
      <c r="J53" s="115">
        <v>
-506</v>
      </c>
      <c r="K53" s="115">
        <v>
-511</v>
      </c>
      <c r="L53" s="115">
        <v>
-632</v>
      </c>
      <c r="M53" s="116">
        <v>
-238</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vCHhrzrqro9KvaKas2xabahC5O4P9Ei/vtpg6lCfSK6Hav1q4Wb/ARoZcmiB8qIFfx0+LFroZ8ARteGxkz6bA==" saltValue="G/YktzrY4DKlEEMuCQ0I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topLeftCell="A40" zoomScale="55" zoomScaleNormal="55" zoomScaleSheetLayoutView="100" workbookViewId="0">
      <selection activeCell="G63" sqref="G63"/>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575</v>
      </c>
      <c r="G54" s="125" t="s">
        <v>
576</v>
      </c>
      <c r="H54" s="126" t="s">
        <v>
577</v>
      </c>
    </row>
    <row r="55" spans="2:8" ht="52.5" customHeight="1" x14ac:dyDescent="0.15">
      <c r="B55" s="127"/>
      <c r="C55" s="1302" t="s">
        <v>
48</v>
      </c>
      <c r="D55" s="1302"/>
      <c r="E55" s="1303"/>
      <c r="F55" s="128">
        <v>
424</v>
      </c>
      <c r="G55" s="128">
        <v>
424</v>
      </c>
      <c r="H55" s="129">
        <v>
429</v>
      </c>
    </row>
    <row r="56" spans="2:8" ht="52.5" customHeight="1" x14ac:dyDescent="0.15">
      <c r="B56" s="130"/>
      <c r="C56" s="1304" t="s">
        <v>
49</v>
      </c>
      <c r="D56" s="1304"/>
      <c r="E56" s="1305"/>
      <c r="F56" s="131">
        <v>
150</v>
      </c>
      <c r="G56" s="131">
        <v>
274</v>
      </c>
      <c r="H56" s="132">
        <v>
275</v>
      </c>
    </row>
    <row r="57" spans="2:8" ht="53.25" customHeight="1" x14ac:dyDescent="0.15">
      <c r="B57" s="130"/>
      <c r="C57" s="1306" t="s">
        <v>
50</v>
      </c>
      <c r="D57" s="1306"/>
      <c r="E57" s="1307"/>
      <c r="F57" s="133">
        <v>
1570</v>
      </c>
      <c r="G57" s="133">
        <v>
1686</v>
      </c>
      <c r="H57" s="134">
        <v>
1532</v>
      </c>
    </row>
    <row r="58" spans="2:8" ht="45.75" customHeight="1" x14ac:dyDescent="0.15">
      <c r="B58" s="135"/>
      <c r="C58" s="1294" t="s">
        <v>
604</v>
      </c>
      <c r="D58" s="1295"/>
      <c r="E58" s="1296"/>
      <c r="F58" s="136">
        <v>
650</v>
      </c>
      <c r="G58" s="136">
        <v>
800</v>
      </c>
      <c r="H58" s="137">
        <v>
800</v>
      </c>
    </row>
    <row r="59" spans="2:8" ht="45.75" customHeight="1" x14ac:dyDescent="0.15">
      <c r="B59" s="135"/>
      <c r="C59" s="1294" t="s">
        <v>
605</v>
      </c>
      <c r="D59" s="1295"/>
      <c r="E59" s="1296"/>
      <c r="F59" s="136">
        <v>
163</v>
      </c>
      <c r="G59" s="136">
        <v>
163</v>
      </c>
      <c r="H59" s="137">
        <v>
164</v>
      </c>
    </row>
    <row r="60" spans="2:8" ht="45.75" customHeight="1" x14ac:dyDescent="0.15">
      <c r="B60" s="135"/>
      <c r="C60" s="1294" t="s">
        <v>
606</v>
      </c>
      <c r="D60" s="1295"/>
      <c r="E60" s="1296"/>
      <c r="F60" s="136">
        <v>
217</v>
      </c>
      <c r="G60" s="136">
        <v>
146</v>
      </c>
      <c r="H60" s="137">
        <v>
146</v>
      </c>
    </row>
    <row r="61" spans="2:8" ht="45.75" customHeight="1" x14ac:dyDescent="0.15">
      <c r="B61" s="135"/>
      <c r="C61" s="1294" t="s">
        <v>
607</v>
      </c>
      <c r="D61" s="1295"/>
      <c r="E61" s="1296"/>
      <c r="F61" s="136">
        <v>
59</v>
      </c>
      <c r="G61" s="136">
        <v>
107</v>
      </c>
      <c r="H61" s="137">
        <v>
107</v>
      </c>
    </row>
    <row r="62" spans="2:8" ht="45.75" customHeight="1" thickBot="1" x14ac:dyDescent="0.2">
      <c r="B62" s="138"/>
      <c r="C62" s="1297" t="s">
        <v>
608</v>
      </c>
      <c r="D62" s="1298"/>
      <c r="E62" s="1299"/>
      <c r="F62" s="139">
        <v>
115</v>
      </c>
      <c r="G62" s="139">
        <v>
104</v>
      </c>
      <c r="H62" s="140">
        <v>
104</v>
      </c>
    </row>
    <row r="63" spans="2:8" ht="52.5" customHeight="1" thickBot="1" x14ac:dyDescent="0.2">
      <c r="B63" s="141"/>
      <c r="C63" s="1300" t="s">
        <v>
51</v>
      </c>
      <c r="D63" s="1300"/>
      <c r="E63" s="1301"/>
      <c r="F63" s="142">
        <v>
2144</v>
      </c>
      <c r="G63" s="142">
        <v>
2385</v>
      </c>
      <c r="H63" s="143">
        <v>
2235</v>
      </c>
    </row>
    <row r="64" spans="2:8" ht="15" customHeight="1" x14ac:dyDescent="0.15"/>
  </sheetData>
  <sheetProtection algorithmName="SHA-512" hashValue="5ukyeYODBgSHvt9hJ1N+HLKmd3LRPMnBJ2FpA0O0hvTuTsDpid15/EC5vUlkWEd+b0Uk28muU07/RB7SPuVxWw==" saltValue="sLoGtNCZwTfKBSoHCWym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AN70" sqref="AN70"/>
    </sheetView>
  </sheetViews>
  <sheetFormatPr defaultColWidth="0" defaultRowHeight="13.5" customHeight="1" zeroHeight="1" x14ac:dyDescent="0.15"/>
  <cols>
    <col min="1" max="1" width="6.42578125" style="388" customWidth="1"/>
    <col min="2" max="107" width="2.42578125" style="388" customWidth="1"/>
    <col min="108" max="108" width="6.140625" style="396" customWidth="1"/>
    <col min="109" max="109" width="5.85546875" style="395" customWidth="1"/>
    <col min="110" max="110" width="19.140625" style="388" hidden="1"/>
    <col min="111" max="115" width="12.5703125" style="388" hidden="1"/>
    <col min="116" max="349" width="8.5703125" style="388" hidden="1"/>
    <col min="350" max="355" width="14.85546875" style="388" hidden="1"/>
    <col min="356" max="357" width="15.85546875" style="388" hidden="1"/>
    <col min="358" max="363" width="16.140625" style="388" hidden="1"/>
    <col min="364" max="364" width="6.140625" style="388" hidden="1"/>
    <col min="365" max="365" width="3" style="388" hidden="1"/>
    <col min="366" max="605" width="8.5703125" style="388" hidden="1"/>
    <col min="606" max="611" width="14.85546875" style="388" hidden="1"/>
    <col min="612" max="613" width="15.85546875" style="388" hidden="1"/>
    <col min="614" max="619" width="16.140625" style="388" hidden="1"/>
    <col min="620" max="620" width="6.140625" style="388" hidden="1"/>
    <col min="621" max="621" width="3" style="388" hidden="1"/>
    <col min="622" max="861" width="8.5703125" style="388" hidden="1"/>
    <col min="862" max="867" width="14.85546875" style="388" hidden="1"/>
    <col min="868" max="869" width="15.85546875" style="388" hidden="1"/>
    <col min="870" max="875" width="16.140625" style="388" hidden="1"/>
    <col min="876" max="876" width="6.140625" style="388" hidden="1"/>
    <col min="877" max="877" width="3" style="388" hidden="1"/>
    <col min="878" max="1117" width="8.5703125" style="388" hidden="1"/>
    <col min="1118" max="1123" width="14.85546875" style="388" hidden="1"/>
    <col min="1124" max="1125" width="15.85546875" style="388" hidden="1"/>
    <col min="1126" max="1131" width="16.140625" style="388" hidden="1"/>
    <col min="1132" max="1132" width="6.140625" style="388" hidden="1"/>
    <col min="1133" max="1133" width="3" style="388" hidden="1"/>
    <col min="1134" max="1373" width="8.5703125" style="388" hidden="1"/>
    <col min="1374" max="1379" width="14.85546875" style="388" hidden="1"/>
    <col min="1380" max="1381" width="15.85546875" style="388" hidden="1"/>
    <col min="1382" max="1387" width="16.140625" style="388" hidden="1"/>
    <col min="1388" max="1388" width="6.140625" style="388" hidden="1"/>
    <col min="1389" max="1389" width="3" style="388" hidden="1"/>
    <col min="1390" max="1629" width="8.5703125" style="388" hidden="1"/>
    <col min="1630" max="1635" width="14.85546875" style="388" hidden="1"/>
    <col min="1636" max="1637" width="15.85546875" style="388" hidden="1"/>
    <col min="1638" max="1643" width="16.140625" style="388" hidden="1"/>
    <col min="1644" max="1644" width="6.140625" style="388" hidden="1"/>
    <col min="1645" max="1645" width="3" style="388" hidden="1"/>
    <col min="1646" max="1885" width="8.5703125" style="388" hidden="1"/>
    <col min="1886" max="1891" width="14.85546875" style="388" hidden="1"/>
    <col min="1892" max="1893" width="15.85546875" style="388" hidden="1"/>
    <col min="1894" max="1899" width="16.140625" style="388" hidden="1"/>
    <col min="1900" max="1900" width="6.140625" style="388" hidden="1"/>
    <col min="1901" max="1901" width="3" style="388" hidden="1"/>
    <col min="1902" max="2141" width="8.5703125" style="388" hidden="1"/>
    <col min="2142" max="2147" width="14.85546875" style="388" hidden="1"/>
    <col min="2148" max="2149" width="15.85546875" style="388" hidden="1"/>
    <col min="2150" max="2155" width="16.140625" style="388" hidden="1"/>
    <col min="2156" max="2156" width="6.140625" style="388" hidden="1"/>
    <col min="2157" max="2157" width="3" style="388" hidden="1"/>
    <col min="2158" max="2397" width="8.5703125" style="388" hidden="1"/>
    <col min="2398" max="2403" width="14.85546875" style="388" hidden="1"/>
    <col min="2404" max="2405" width="15.85546875" style="388" hidden="1"/>
    <col min="2406" max="2411" width="16.140625" style="388" hidden="1"/>
    <col min="2412" max="2412" width="6.140625" style="388" hidden="1"/>
    <col min="2413" max="2413" width="3" style="388" hidden="1"/>
    <col min="2414" max="2653" width="8.5703125" style="388" hidden="1"/>
    <col min="2654" max="2659" width="14.85546875" style="388" hidden="1"/>
    <col min="2660" max="2661" width="15.85546875" style="388" hidden="1"/>
    <col min="2662" max="2667" width="16.140625" style="388" hidden="1"/>
    <col min="2668" max="2668" width="6.140625" style="388" hidden="1"/>
    <col min="2669" max="2669" width="3" style="388" hidden="1"/>
    <col min="2670" max="2909" width="8.5703125" style="388" hidden="1"/>
    <col min="2910" max="2915" width="14.85546875" style="388" hidden="1"/>
    <col min="2916" max="2917" width="15.85546875" style="388" hidden="1"/>
    <col min="2918" max="2923" width="16.140625" style="388" hidden="1"/>
    <col min="2924" max="2924" width="6.140625" style="388" hidden="1"/>
    <col min="2925" max="2925" width="3" style="388" hidden="1"/>
    <col min="2926" max="3165" width="8.5703125" style="388" hidden="1"/>
    <col min="3166" max="3171" width="14.85546875" style="388" hidden="1"/>
    <col min="3172" max="3173" width="15.85546875" style="388" hidden="1"/>
    <col min="3174" max="3179" width="16.140625" style="388" hidden="1"/>
    <col min="3180" max="3180" width="6.140625" style="388" hidden="1"/>
    <col min="3181" max="3181" width="3" style="388" hidden="1"/>
    <col min="3182" max="3421" width="8.5703125" style="388" hidden="1"/>
    <col min="3422" max="3427" width="14.85546875" style="388" hidden="1"/>
    <col min="3428" max="3429" width="15.85546875" style="388" hidden="1"/>
    <col min="3430" max="3435" width="16.140625" style="388" hidden="1"/>
    <col min="3436" max="3436" width="6.140625" style="388" hidden="1"/>
    <col min="3437" max="3437" width="3" style="388" hidden="1"/>
    <col min="3438" max="3677" width="8.5703125" style="388" hidden="1"/>
    <col min="3678" max="3683" width="14.85546875" style="388" hidden="1"/>
    <col min="3684" max="3685" width="15.85546875" style="388" hidden="1"/>
    <col min="3686" max="3691" width="16.140625" style="388" hidden="1"/>
    <col min="3692" max="3692" width="6.140625" style="388" hidden="1"/>
    <col min="3693" max="3693" width="3" style="388" hidden="1"/>
    <col min="3694" max="3933" width="8.5703125" style="388" hidden="1"/>
    <col min="3934" max="3939" width="14.85546875" style="388" hidden="1"/>
    <col min="3940" max="3941" width="15.85546875" style="388" hidden="1"/>
    <col min="3942" max="3947" width="16.140625" style="388" hidden="1"/>
    <col min="3948" max="3948" width="6.140625" style="388" hidden="1"/>
    <col min="3949" max="3949" width="3" style="388" hidden="1"/>
    <col min="3950" max="4189" width="8.5703125" style="388" hidden="1"/>
    <col min="4190" max="4195" width="14.85546875" style="388" hidden="1"/>
    <col min="4196" max="4197" width="15.85546875" style="388" hidden="1"/>
    <col min="4198" max="4203" width="16.140625" style="388" hidden="1"/>
    <col min="4204" max="4204" width="6.140625" style="388" hidden="1"/>
    <col min="4205" max="4205" width="3" style="388" hidden="1"/>
    <col min="4206" max="4445" width="8.5703125" style="388" hidden="1"/>
    <col min="4446" max="4451" width="14.85546875" style="388" hidden="1"/>
    <col min="4452" max="4453" width="15.85546875" style="388" hidden="1"/>
    <col min="4454" max="4459" width="16.140625" style="388" hidden="1"/>
    <col min="4460" max="4460" width="6.140625" style="388" hidden="1"/>
    <col min="4461" max="4461" width="3" style="388" hidden="1"/>
    <col min="4462" max="4701" width="8.5703125" style="388" hidden="1"/>
    <col min="4702" max="4707" width="14.85546875" style="388" hidden="1"/>
    <col min="4708" max="4709" width="15.85546875" style="388" hidden="1"/>
    <col min="4710" max="4715" width="16.140625" style="388" hidden="1"/>
    <col min="4716" max="4716" width="6.140625" style="388" hidden="1"/>
    <col min="4717" max="4717" width="3" style="388" hidden="1"/>
    <col min="4718" max="4957" width="8.5703125" style="388" hidden="1"/>
    <col min="4958" max="4963" width="14.85546875" style="388" hidden="1"/>
    <col min="4964" max="4965" width="15.85546875" style="388" hidden="1"/>
    <col min="4966" max="4971" width="16.140625" style="388" hidden="1"/>
    <col min="4972" max="4972" width="6.140625" style="388" hidden="1"/>
    <col min="4973" max="4973" width="3" style="388" hidden="1"/>
    <col min="4974" max="5213" width="8.5703125" style="388" hidden="1"/>
    <col min="5214" max="5219" width="14.85546875" style="388" hidden="1"/>
    <col min="5220" max="5221" width="15.85546875" style="388" hidden="1"/>
    <col min="5222" max="5227" width="16.140625" style="388" hidden="1"/>
    <col min="5228" max="5228" width="6.140625" style="388" hidden="1"/>
    <col min="5229" max="5229" width="3" style="388" hidden="1"/>
    <col min="5230" max="5469" width="8.5703125" style="388" hidden="1"/>
    <col min="5470" max="5475" width="14.85546875" style="388" hidden="1"/>
    <col min="5476" max="5477" width="15.85546875" style="388" hidden="1"/>
    <col min="5478" max="5483" width="16.140625" style="388" hidden="1"/>
    <col min="5484" max="5484" width="6.140625" style="388" hidden="1"/>
    <col min="5485" max="5485" width="3" style="388" hidden="1"/>
    <col min="5486" max="5725" width="8.5703125" style="388" hidden="1"/>
    <col min="5726" max="5731" width="14.85546875" style="388" hidden="1"/>
    <col min="5732" max="5733" width="15.85546875" style="388" hidden="1"/>
    <col min="5734" max="5739" width="16.140625" style="388" hidden="1"/>
    <col min="5740" max="5740" width="6.140625" style="388" hidden="1"/>
    <col min="5741" max="5741" width="3" style="388" hidden="1"/>
    <col min="5742" max="5981" width="8.5703125" style="388" hidden="1"/>
    <col min="5982" max="5987" width="14.85546875" style="388" hidden="1"/>
    <col min="5988" max="5989" width="15.85546875" style="388" hidden="1"/>
    <col min="5990" max="5995" width="16.140625" style="388" hidden="1"/>
    <col min="5996" max="5996" width="6.140625" style="388" hidden="1"/>
    <col min="5997" max="5997" width="3" style="388" hidden="1"/>
    <col min="5998" max="6237" width="8.5703125" style="388" hidden="1"/>
    <col min="6238" max="6243" width="14.85546875" style="388" hidden="1"/>
    <col min="6244" max="6245" width="15.85546875" style="388" hidden="1"/>
    <col min="6246" max="6251" width="16.140625" style="388" hidden="1"/>
    <col min="6252" max="6252" width="6.140625" style="388" hidden="1"/>
    <col min="6253" max="6253" width="3" style="388" hidden="1"/>
    <col min="6254" max="6493" width="8.5703125" style="388" hidden="1"/>
    <col min="6494" max="6499" width="14.85546875" style="388" hidden="1"/>
    <col min="6500" max="6501" width="15.85546875" style="388" hidden="1"/>
    <col min="6502" max="6507" width="16.140625" style="388" hidden="1"/>
    <col min="6508" max="6508" width="6.140625" style="388" hidden="1"/>
    <col min="6509" max="6509" width="3" style="388" hidden="1"/>
    <col min="6510" max="6749" width="8.5703125" style="388" hidden="1"/>
    <col min="6750" max="6755" width="14.85546875" style="388" hidden="1"/>
    <col min="6756" max="6757" width="15.85546875" style="388" hidden="1"/>
    <col min="6758" max="6763" width="16.140625" style="388" hidden="1"/>
    <col min="6764" max="6764" width="6.140625" style="388" hidden="1"/>
    <col min="6765" max="6765" width="3" style="388" hidden="1"/>
    <col min="6766" max="7005" width="8.5703125" style="388" hidden="1"/>
    <col min="7006" max="7011" width="14.85546875" style="388" hidden="1"/>
    <col min="7012" max="7013" width="15.85546875" style="388" hidden="1"/>
    <col min="7014" max="7019" width="16.140625" style="388" hidden="1"/>
    <col min="7020" max="7020" width="6.140625" style="388" hidden="1"/>
    <col min="7021" max="7021" width="3" style="388" hidden="1"/>
    <col min="7022" max="7261" width="8.5703125" style="388" hidden="1"/>
    <col min="7262" max="7267" width="14.85546875" style="388" hidden="1"/>
    <col min="7268" max="7269" width="15.85546875" style="388" hidden="1"/>
    <col min="7270" max="7275" width="16.140625" style="388" hidden="1"/>
    <col min="7276" max="7276" width="6.140625" style="388" hidden="1"/>
    <col min="7277" max="7277" width="3" style="388" hidden="1"/>
    <col min="7278" max="7517" width="8.5703125" style="388" hidden="1"/>
    <col min="7518" max="7523" width="14.85546875" style="388" hidden="1"/>
    <col min="7524" max="7525" width="15.85546875" style="388" hidden="1"/>
    <col min="7526" max="7531" width="16.140625" style="388" hidden="1"/>
    <col min="7532" max="7532" width="6.140625" style="388" hidden="1"/>
    <col min="7533" max="7533" width="3" style="388" hidden="1"/>
    <col min="7534" max="7773" width="8.5703125" style="388" hidden="1"/>
    <col min="7774" max="7779" width="14.85546875" style="388" hidden="1"/>
    <col min="7780" max="7781" width="15.85546875" style="388" hidden="1"/>
    <col min="7782" max="7787" width="16.140625" style="388" hidden="1"/>
    <col min="7788" max="7788" width="6.140625" style="388" hidden="1"/>
    <col min="7789" max="7789" width="3" style="388" hidden="1"/>
    <col min="7790" max="8029" width="8.5703125" style="388" hidden="1"/>
    <col min="8030" max="8035" width="14.85546875" style="388" hidden="1"/>
    <col min="8036" max="8037" width="15.85546875" style="388" hidden="1"/>
    <col min="8038" max="8043" width="16.140625" style="388" hidden="1"/>
    <col min="8044" max="8044" width="6.140625" style="388" hidden="1"/>
    <col min="8045" max="8045" width="3" style="388" hidden="1"/>
    <col min="8046" max="8285" width="8.5703125" style="388" hidden="1"/>
    <col min="8286" max="8291" width="14.85546875" style="388" hidden="1"/>
    <col min="8292" max="8293" width="15.85546875" style="388" hidden="1"/>
    <col min="8294" max="8299" width="16.140625" style="388" hidden="1"/>
    <col min="8300" max="8300" width="6.140625" style="388" hidden="1"/>
    <col min="8301" max="8301" width="3" style="388" hidden="1"/>
    <col min="8302" max="8541" width="8.5703125" style="388" hidden="1"/>
    <col min="8542" max="8547" width="14.85546875" style="388" hidden="1"/>
    <col min="8548" max="8549" width="15.85546875" style="388" hidden="1"/>
    <col min="8550" max="8555" width="16.140625" style="388" hidden="1"/>
    <col min="8556" max="8556" width="6.140625" style="388" hidden="1"/>
    <col min="8557" max="8557" width="3" style="388" hidden="1"/>
    <col min="8558" max="8797" width="8.5703125" style="388" hidden="1"/>
    <col min="8798" max="8803" width="14.85546875" style="388" hidden="1"/>
    <col min="8804" max="8805" width="15.85546875" style="388" hidden="1"/>
    <col min="8806" max="8811" width="16.140625" style="388" hidden="1"/>
    <col min="8812" max="8812" width="6.140625" style="388" hidden="1"/>
    <col min="8813" max="8813" width="3" style="388" hidden="1"/>
    <col min="8814" max="9053" width="8.5703125" style="388" hidden="1"/>
    <col min="9054" max="9059" width="14.85546875" style="388" hidden="1"/>
    <col min="9060" max="9061" width="15.85546875" style="388" hidden="1"/>
    <col min="9062" max="9067" width="16.140625" style="388" hidden="1"/>
    <col min="9068" max="9068" width="6.140625" style="388" hidden="1"/>
    <col min="9069" max="9069" width="3" style="388" hidden="1"/>
    <col min="9070" max="9309" width="8.5703125" style="388" hidden="1"/>
    <col min="9310" max="9315" width="14.85546875" style="388" hidden="1"/>
    <col min="9316" max="9317" width="15.85546875" style="388" hidden="1"/>
    <col min="9318" max="9323" width="16.140625" style="388" hidden="1"/>
    <col min="9324" max="9324" width="6.140625" style="388" hidden="1"/>
    <col min="9325" max="9325" width="3" style="388" hidden="1"/>
    <col min="9326" max="9565" width="8.5703125" style="388" hidden="1"/>
    <col min="9566" max="9571" width="14.85546875" style="388" hidden="1"/>
    <col min="9572" max="9573" width="15.85546875" style="388" hidden="1"/>
    <col min="9574" max="9579" width="16.140625" style="388" hidden="1"/>
    <col min="9580" max="9580" width="6.140625" style="388" hidden="1"/>
    <col min="9581" max="9581" width="3" style="388" hidden="1"/>
    <col min="9582" max="9821" width="8.5703125" style="388" hidden="1"/>
    <col min="9822" max="9827" width="14.85546875" style="388" hidden="1"/>
    <col min="9828" max="9829" width="15.85546875" style="388" hidden="1"/>
    <col min="9830" max="9835" width="16.140625" style="388" hidden="1"/>
    <col min="9836" max="9836" width="6.140625" style="388" hidden="1"/>
    <col min="9837" max="9837" width="3" style="388" hidden="1"/>
    <col min="9838" max="10077" width="8.5703125" style="388" hidden="1"/>
    <col min="10078" max="10083" width="14.85546875" style="388" hidden="1"/>
    <col min="10084" max="10085" width="15.85546875" style="388" hidden="1"/>
    <col min="10086" max="10091" width="16.140625" style="388" hidden="1"/>
    <col min="10092" max="10092" width="6.140625" style="388" hidden="1"/>
    <col min="10093" max="10093" width="3" style="388" hidden="1"/>
    <col min="10094" max="10333" width="8.5703125" style="388" hidden="1"/>
    <col min="10334" max="10339" width="14.85546875" style="388" hidden="1"/>
    <col min="10340" max="10341" width="15.85546875" style="388" hidden="1"/>
    <col min="10342" max="10347" width="16.140625" style="388" hidden="1"/>
    <col min="10348" max="10348" width="6.140625" style="388" hidden="1"/>
    <col min="10349" max="10349" width="3" style="388" hidden="1"/>
    <col min="10350" max="10589" width="8.5703125" style="388" hidden="1"/>
    <col min="10590" max="10595" width="14.85546875" style="388" hidden="1"/>
    <col min="10596" max="10597" width="15.85546875" style="388" hidden="1"/>
    <col min="10598" max="10603" width="16.140625" style="388" hidden="1"/>
    <col min="10604" max="10604" width="6.140625" style="388" hidden="1"/>
    <col min="10605" max="10605" width="3" style="388" hidden="1"/>
    <col min="10606" max="10845" width="8.5703125" style="388" hidden="1"/>
    <col min="10846" max="10851" width="14.85546875" style="388" hidden="1"/>
    <col min="10852" max="10853" width="15.85546875" style="388" hidden="1"/>
    <col min="10854" max="10859" width="16.140625" style="388" hidden="1"/>
    <col min="10860" max="10860" width="6.140625" style="388" hidden="1"/>
    <col min="10861" max="10861" width="3" style="388" hidden="1"/>
    <col min="10862" max="11101" width="8.5703125" style="388" hidden="1"/>
    <col min="11102" max="11107" width="14.85546875" style="388" hidden="1"/>
    <col min="11108" max="11109" width="15.85546875" style="388" hidden="1"/>
    <col min="11110" max="11115" width="16.140625" style="388" hidden="1"/>
    <col min="11116" max="11116" width="6.140625" style="388" hidden="1"/>
    <col min="11117" max="11117" width="3" style="388" hidden="1"/>
    <col min="11118" max="11357" width="8.5703125" style="388" hidden="1"/>
    <col min="11358" max="11363" width="14.85546875" style="388" hidden="1"/>
    <col min="11364" max="11365" width="15.85546875" style="388" hidden="1"/>
    <col min="11366" max="11371" width="16.140625" style="388" hidden="1"/>
    <col min="11372" max="11372" width="6.140625" style="388" hidden="1"/>
    <col min="11373" max="11373" width="3" style="388" hidden="1"/>
    <col min="11374" max="11613" width="8.5703125" style="388" hidden="1"/>
    <col min="11614" max="11619" width="14.85546875" style="388" hidden="1"/>
    <col min="11620" max="11621" width="15.85546875" style="388" hidden="1"/>
    <col min="11622" max="11627" width="16.140625" style="388" hidden="1"/>
    <col min="11628" max="11628" width="6.140625" style="388" hidden="1"/>
    <col min="11629" max="11629" width="3" style="388" hidden="1"/>
    <col min="11630" max="11869" width="8.5703125" style="388" hidden="1"/>
    <col min="11870" max="11875" width="14.85546875" style="388" hidden="1"/>
    <col min="11876" max="11877" width="15.85546875" style="388" hidden="1"/>
    <col min="11878" max="11883" width="16.140625" style="388" hidden="1"/>
    <col min="11884" max="11884" width="6.140625" style="388" hidden="1"/>
    <col min="11885" max="11885" width="3" style="388" hidden="1"/>
    <col min="11886" max="12125" width="8.5703125" style="388" hidden="1"/>
    <col min="12126" max="12131" width="14.85546875" style="388" hidden="1"/>
    <col min="12132" max="12133" width="15.85546875" style="388" hidden="1"/>
    <col min="12134" max="12139" width="16.140625" style="388" hidden="1"/>
    <col min="12140" max="12140" width="6.140625" style="388" hidden="1"/>
    <col min="12141" max="12141" width="3" style="388" hidden="1"/>
    <col min="12142" max="12381" width="8.5703125" style="388" hidden="1"/>
    <col min="12382" max="12387" width="14.85546875" style="388" hidden="1"/>
    <col min="12388" max="12389" width="15.85546875" style="388" hidden="1"/>
    <col min="12390" max="12395" width="16.140625" style="388" hidden="1"/>
    <col min="12396" max="12396" width="6.140625" style="388" hidden="1"/>
    <col min="12397" max="12397" width="3" style="388" hidden="1"/>
    <col min="12398" max="12637" width="8.5703125" style="388" hidden="1"/>
    <col min="12638" max="12643" width="14.85546875" style="388" hidden="1"/>
    <col min="12644" max="12645" width="15.85546875" style="388" hidden="1"/>
    <col min="12646" max="12651" width="16.140625" style="388" hidden="1"/>
    <col min="12652" max="12652" width="6.140625" style="388" hidden="1"/>
    <col min="12653" max="12653" width="3" style="388" hidden="1"/>
    <col min="12654" max="12893" width="8.5703125" style="388" hidden="1"/>
    <col min="12894" max="12899" width="14.85546875" style="388" hidden="1"/>
    <col min="12900" max="12901" width="15.85546875" style="388" hidden="1"/>
    <col min="12902" max="12907" width="16.140625" style="388" hidden="1"/>
    <col min="12908" max="12908" width="6.140625" style="388" hidden="1"/>
    <col min="12909" max="12909" width="3" style="388" hidden="1"/>
    <col min="12910" max="13149" width="8.5703125" style="388" hidden="1"/>
    <col min="13150" max="13155" width="14.85546875" style="388" hidden="1"/>
    <col min="13156" max="13157" width="15.85546875" style="388" hidden="1"/>
    <col min="13158" max="13163" width="16.140625" style="388" hidden="1"/>
    <col min="13164" max="13164" width="6.140625" style="388" hidden="1"/>
    <col min="13165" max="13165" width="3" style="388" hidden="1"/>
    <col min="13166" max="13405" width="8.5703125" style="388" hidden="1"/>
    <col min="13406" max="13411" width="14.85546875" style="388" hidden="1"/>
    <col min="13412" max="13413" width="15.85546875" style="388" hidden="1"/>
    <col min="13414" max="13419" width="16.140625" style="388" hidden="1"/>
    <col min="13420" max="13420" width="6.140625" style="388" hidden="1"/>
    <col min="13421" max="13421" width="3" style="388" hidden="1"/>
    <col min="13422" max="13661" width="8.5703125" style="388" hidden="1"/>
    <col min="13662" max="13667" width="14.85546875" style="388" hidden="1"/>
    <col min="13668" max="13669" width="15.85546875" style="388" hidden="1"/>
    <col min="13670" max="13675" width="16.140625" style="388" hidden="1"/>
    <col min="13676" max="13676" width="6.140625" style="388" hidden="1"/>
    <col min="13677" max="13677" width="3" style="388" hidden="1"/>
    <col min="13678" max="13917" width="8.5703125" style="388" hidden="1"/>
    <col min="13918" max="13923" width="14.85546875" style="388" hidden="1"/>
    <col min="13924" max="13925" width="15.85546875" style="388" hidden="1"/>
    <col min="13926" max="13931" width="16.140625" style="388" hidden="1"/>
    <col min="13932" max="13932" width="6.140625" style="388" hidden="1"/>
    <col min="13933" max="13933" width="3" style="388" hidden="1"/>
    <col min="13934" max="14173" width="8.5703125" style="388" hidden="1"/>
    <col min="14174" max="14179" width="14.85546875" style="388" hidden="1"/>
    <col min="14180" max="14181" width="15.85546875" style="388" hidden="1"/>
    <col min="14182" max="14187" width="16.140625" style="388" hidden="1"/>
    <col min="14188" max="14188" width="6.140625" style="388" hidden="1"/>
    <col min="14189" max="14189" width="3" style="388" hidden="1"/>
    <col min="14190" max="14429" width="8.5703125" style="388" hidden="1"/>
    <col min="14430" max="14435" width="14.85546875" style="388" hidden="1"/>
    <col min="14436" max="14437" width="15.85546875" style="388" hidden="1"/>
    <col min="14438" max="14443" width="16.140625" style="388" hidden="1"/>
    <col min="14444" max="14444" width="6.140625" style="388" hidden="1"/>
    <col min="14445" max="14445" width="3" style="388" hidden="1"/>
    <col min="14446" max="14685" width="8.5703125" style="388" hidden="1"/>
    <col min="14686" max="14691" width="14.85546875" style="388" hidden="1"/>
    <col min="14692" max="14693" width="15.85546875" style="388" hidden="1"/>
    <col min="14694" max="14699" width="16.140625" style="388" hidden="1"/>
    <col min="14700" max="14700" width="6.140625" style="388" hidden="1"/>
    <col min="14701" max="14701" width="3" style="388" hidden="1"/>
    <col min="14702" max="14941" width="8.5703125" style="388" hidden="1"/>
    <col min="14942" max="14947" width="14.85546875" style="388" hidden="1"/>
    <col min="14948" max="14949" width="15.85546875" style="388" hidden="1"/>
    <col min="14950" max="14955" width="16.140625" style="388" hidden="1"/>
    <col min="14956" max="14956" width="6.140625" style="388" hidden="1"/>
    <col min="14957" max="14957" width="3" style="388" hidden="1"/>
    <col min="14958" max="15197" width="8.5703125" style="388" hidden="1"/>
    <col min="15198" max="15203" width="14.85546875" style="388" hidden="1"/>
    <col min="15204" max="15205" width="15.85546875" style="388" hidden="1"/>
    <col min="15206" max="15211" width="16.140625" style="388" hidden="1"/>
    <col min="15212" max="15212" width="6.140625" style="388" hidden="1"/>
    <col min="15213" max="15213" width="3" style="388" hidden="1"/>
    <col min="15214" max="15453" width="8.5703125" style="388" hidden="1"/>
    <col min="15454" max="15459" width="14.85546875" style="388" hidden="1"/>
    <col min="15460" max="15461" width="15.85546875" style="388" hidden="1"/>
    <col min="15462" max="15467" width="16.140625" style="388" hidden="1"/>
    <col min="15468" max="15468" width="6.140625" style="388" hidden="1"/>
    <col min="15469" max="15469" width="3" style="388" hidden="1"/>
    <col min="15470" max="15709" width="8.5703125" style="388" hidden="1"/>
    <col min="15710" max="15715" width="14.85546875" style="388" hidden="1"/>
    <col min="15716" max="15717" width="15.85546875" style="388" hidden="1"/>
    <col min="15718" max="15723" width="16.140625" style="388" hidden="1"/>
    <col min="15724" max="15724" width="6.140625" style="388" hidden="1"/>
    <col min="15725" max="15725" width="3" style="388" hidden="1"/>
    <col min="15726" max="15965" width="8.5703125" style="388" hidden="1"/>
    <col min="15966" max="15971" width="14.85546875" style="388" hidden="1"/>
    <col min="15972" max="15973" width="15.85546875" style="388" hidden="1"/>
    <col min="15974" max="15979" width="16.140625" style="388" hidden="1"/>
    <col min="15980" max="15980" width="6.140625" style="388" hidden="1"/>
    <col min="15981" max="15981" width="3" style="388" hidden="1"/>
    <col min="15982" max="16221" width="8.5703125" style="388" hidden="1"/>
    <col min="16222" max="16227" width="14.85546875" style="388" hidden="1"/>
    <col min="16228" max="16229" width="15.85546875" style="388" hidden="1"/>
    <col min="16230" max="16235" width="16.140625" style="388" hidden="1"/>
    <col min="16236" max="16236" width="6.140625" style="388" hidden="1"/>
    <col min="16237" max="16237" width="3" style="388" hidden="1"/>
    <col min="16238" max="16384" width="8.57031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609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609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6" t="s">
        <v>
612</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613</v>
      </c>
    </row>
    <row r="50" spans="1:109" x14ac:dyDescent="0.15">
      <c r="B50" s="395"/>
      <c r="G50" s="1308"/>
      <c r="H50" s="1308"/>
      <c r="I50" s="1308"/>
      <c r="J50" s="1308"/>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4" t="s">
        <v>
573</v>
      </c>
      <c r="BQ50" s="1314"/>
      <c r="BR50" s="1314"/>
      <c r="BS50" s="1314"/>
      <c r="BT50" s="1314"/>
      <c r="BU50" s="1314"/>
      <c r="BV50" s="1314"/>
      <c r="BW50" s="1314"/>
      <c r="BX50" s="1314" t="s">
        <v>
574</v>
      </c>
      <c r="BY50" s="1314"/>
      <c r="BZ50" s="1314"/>
      <c r="CA50" s="1314"/>
      <c r="CB50" s="1314"/>
      <c r="CC50" s="1314"/>
      <c r="CD50" s="1314"/>
      <c r="CE50" s="1314"/>
      <c r="CF50" s="1314" t="s">
        <v>
575</v>
      </c>
      <c r="CG50" s="1314"/>
      <c r="CH50" s="1314"/>
      <c r="CI50" s="1314"/>
      <c r="CJ50" s="1314"/>
      <c r="CK50" s="1314"/>
      <c r="CL50" s="1314"/>
      <c r="CM50" s="1314"/>
      <c r="CN50" s="1314" t="s">
        <v>
576</v>
      </c>
      <c r="CO50" s="1314"/>
      <c r="CP50" s="1314"/>
      <c r="CQ50" s="1314"/>
      <c r="CR50" s="1314"/>
      <c r="CS50" s="1314"/>
      <c r="CT50" s="1314"/>
      <c r="CU50" s="1314"/>
      <c r="CV50" s="1314" t="s">
        <v>
577</v>
      </c>
      <c r="CW50" s="1314"/>
      <c r="CX50" s="1314"/>
      <c r="CY50" s="1314"/>
      <c r="CZ50" s="1314"/>
      <c r="DA50" s="1314"/>
      <c r="DB50" s="1314"/>
      <c r="DC50" s="1314"/>
    </row>
    <row r="51" spans="1:109" ht="13.5" customHeight="1" x14ac:dyDescent="0.15">
      <c r="B51" s="395"/>
      <c r="G51" s="1326"/>
      <c r="H51" s="1326"/>
      <c r="I51" s="1330"/>
      <c r="J51" s="1330"/>
      <c r="K51" s="1315"/>
      <c r="L51" s="1315"/>
      <c r="M51" s="1315"/>
      <c r="N51" s="1315"/>
      <c r="AM51" s="404"/>
      <c r="AN51" s="1313" t="s">
        <v>
614</v>
      </c>
      <c r="AO51" s="1313"/>
      <c r="AP51" s="1313"/>
      <c r="AQ51" s="1313"/>
      <c r="AR51" s="1313"/>
      <c r="AS51" s="1313"/>
      <c r="AT51" s="1313"/>
      <c r="AU51" s="1313"/>
      <c r="AV51" s="1313"/>
      <c r="AW51" s="1313"/>
      <c r="AX51" s="1313"/>
      <c r="AY51" s="1313"/>
      <c r="AZ51" s="1313"/>
      <c r="BA51" s="1313"/>
      <c r="BB51" s="1313" t="s">
        <v>
615</v>
      </c>
      <c r="BC51" s="1313"/>
      <c r="BD51" s="1313"/>
      <c r="BE51" s="1313"/>
      <c r="BF51" s="1313"/>
      <c r="BG51" s="1313"/>
      <c r="BH51" s="1313"/>
      <c r="BI51" s="1313"/>
      <c r="BJ51" s="1313"/>
      <c r="BK51" s="1313"/>
      <c r="BL51" s="1313"/>
      <c r="BM51" s="1313"/>
      <c r="BN51" s="1313"/>
      <c r="BO51" s="1313"/>
      <c r="BP51" s="1325"/>
      <c r="BQ51" s="1310"/>
      <c r="BR51" s="1310"/>
      <c r="BS51" s="1310"/>
      <c r="BT51" s="1310"/>
      <c r="BU51" s="1310"/>
      <c r="BV51" s="1310"/>
      <c r="BW51" s="1310"/>
      <c r="BX51" s="1325"/>
      <c r="BY51" s="1310"/>
      <c r="BZ51" s="1310"/>
      <c r="CA51" s="1310"/>
      <c r="CB51" s="1310"/>
      <c r="CC51" s="1310"/>
      <c r="CD51" s="1310"/>
      <c r="CE51" s="1310"/>
      <c r="CF51" s="1325"/>
      <c r="CG51" s="1310"/>
      <c r="CH51" s="1310"/>
      <c r="CI51" s="1310"/>
      <c r="CJ51" s="1310"/>
      <c r="CK51" s="1310"/>
      <c r="CL51" s="1310"/>
      <c r="CM51" s="1310"/>
      <c r="CN51" s="1325"/>
      <c r="CO51" s="1310"/>
      <c r="CP51" s="1310"/>
      <c r="CQ51" s="1310"/>
      <c r="CR51" s="1310"/>
      <c r="CS51" s="1310"/>
      <c r="CT51" s="1310"/>
      <c r="CU51" s="1310"/>
      <c r="CV51" s="1310"/>
      <c r="CW51" s="1310"/>
      <c r="CX51" s="1310"/>
      <c r="CY51" s="1310"/>
      <c r="CZ51" s="1310"/>
      <c r="DA51" s="1310"/>
      <c r="DB51" s="1310"/>
      <c r="DC51" s="1310"/>
    </row>
    <row r="52" spans="1:109" x14ac:dyDescent="0.15">
      <c r="B52" s="395"/>
      <c r="G52" s="1326"/>
      <c r="H52" s="1326"/>
      <c r="I52" s="1330"/>
      <c r="J52" s="1330"/>
      <c r="K52" s="1315"/>
      <c r="L52" s="1315"/>
      <c r="M52" s="1315"/>
      <c r="N52" s="1315"/>
      <c r="AM52" s="40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3"/>
      <c r="B53" s="395"/>
      <c r="G53" s="1326"/>
      <c r="H53" s="1326"/>
      <c r="I53" s="1308"/>
      <c r="J53" s="1308"/>
      <c r="K53" s="1315"/>
      <c r="L53" s="1315"/>
      <c r="M53" s="1315"/>
      <c r="N53" s="1315"/>
      <c r="AM53" s="404"/>
      <c r="AN53" s="1313"/>
      <c r="AO53" s="1313"/>
      <c r="AP53" s="1313"/>
      <c r="AQ53" s="1313"/>
      <c r="AR53" s="1313"/>
      <c r="AS53" s="1313"/>
      <c r="AT53" s="1313"/>
      <c r="AU53" s="1313"/>
      <c r="AV53" s="1313"/>
      <c r="AW53" s="1313"/>
      <c r="AX53" s="1313"/>
      <c r="AY53" s="1313"/>
      <c r="AZ53" s="1313"/>
      <c r="BA53" s="1313"/>
      <c r="BB53" s="1313" t="s">
        <v>
616</v>
      </c>
      <c r="BC53" s="1313"/>
      <c r="BD53" s="1313"/>
      <c r="BE53" s="1313"/>
      <c r="BF53" s="1313"/>
      <c r="BG53" s="1313"/>
      <c r="BH53" s="1313"/>
      <c r="BI53" s="1313"/>
      <c r="BJ53" s="1313"/>
      <c r="BK53" s="1313"/>
      <c r="BL53" s="1313"/>
      <c r="BM53" s="1313"/>
      <c r="BN53" s="1313"/>
      <c r="BO53" s="1313"/>
      <c r="BP53" s="1325"/>
      <c r="BQ53" s="1310"/>
      <c r="BR53" s="1310"/>
      <c r="BS53" s="1310"/>
      <c r="BT53" s="1310"/>
      <c r="BU53" s="1310"/>
      <c r="BV53" s="1310"/>
      <c r="BW53" s="1310"/>
      <c r="BX53" s="1325"/>
      <c r="BY53" s="1310"/>
      <c r="BZ53" s="1310"/>
      <c r="CA53" s="1310"/>
      <c r="CB53" s="1310"/>
      <c r="CC53" s="1310"/>
      <c r="CD53" s="1310"/>
      <c r="CE53" s="1310"/>
      <c r="CF53" s="1325"/>
      <c r="CG53" s="1310"/>
      <c r="CH53" s="1310"/>
      <c r="CI53" s="1310"/>
      <c r="CJ53" s="1310"/>
      <c r="CK53" s="1310"/>
      <c r="CL53" s="1310"/>
      <c r="CM53" s="1310"/>
      <c r="CN53" s="1325"/>
      <c r="CO53" s="1310"/>
      <c r="CP53" s="1310"/>
      <c r="CQ53" s="1310"/>
      <c r="CR53" s="1310"/>
      <c r="CS53" s="1310"/>
      <c r="CT53" s="1310"/>
      <c r="CU53" s="1310"/>
      <c r="CV53" s="1310">
        <v>
57</v>
      </c>
      <c r="CW53" s="1310"/>
      <c r="CX53" s="1310"/>
      <c r="CY53" s="1310"/>
      <c r="CZ53" s="1310"/>
      <c r="DA53" s="1310"/>
      <c r="DB53" s="1310"/>
      <c r="DC53" s="1310"/>
    </row>
    <row r="54" spans="1:109" x14ac:dyDescent="0.15">
      <c r="A54" s="403"/>
      <c r="B54" s="395"/>
      <c r="G54" s="1326"/>
      <c r="H54" s="1326"/>
      <c r="I54" s="1308"/>
      <c r="J54" s="1308"/>
      <c r="K54" s="1315"/>
      <c r="L54" s="1315"/>
      <c r="M54" s="1315"/>
      <c r="N54" s="1315"/>
      <c r="AM54" s="40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3"/>
      <c r="B55" s="395"/>
      <c r="G55" s="1308"/>
      <c r="H55" s="1308"/>
      <c r="I55" s="1308"/>
      <c r="J55" s="1308"/>
      <c r="K55" s="1315"/>
      <c r="L55" s="1315"/>
      <c r="M55" s="1315"/>
      <c r="N55" s="1315"/>
      <c r="AN55" s="1314" t="s">
        <v>
617</v>
      </c>
      <c r="AO55" s="1314"/>
      <c r="AP55" s="1314"/>
      <c r="AQ55" s="1314"/>
      <c r="AR55" s="1314"/>
      <c r="AS55" s="1314"/>
      <c r="AT55" s="1314"/>
      <c r="AU55" s="1314"/>
      <c r="AV55" s="1314"/>
      <c r="AW55" s="1314"/>
      <c r="AX55" s="1314"/>
      <c r="AY55" s="1314"/>
      <c r="AZ55" s="1314"/>
      <c r="BA55" s="1314"/>
      <c r="BB55" s="1313" t="s">
        <v>
615</v>
      </c>
      <c r="BC55" s="1313"/>
      <c r="BD55" s="1313"/>
      <c r="BE55" s="1313"/>
      <c r="BF55" s="1313"/>
      <c r="BG55" s="1313"/>
      <c r="BH55" s="1313"/>
      <c r="BI55" s="1313"/>
      <c r="BJ55" s="1313"/>
      <c r="BK55" s="1313"/>
      <c r="BL55" s="1313"/>
      <c r="BM55" s="1313"/>
      <c r="BN55" s="1313"/>
      <c r="BO55" s="1313"/>
      <c r="BP55" s="1325"/>
      <c r="BQ55" s="1310"/>
      <c r="BR55" s="1310"/>
      <c r="BS55" s="1310"/>
      <c r="BT55" s="1310"/>
      <c r="BU55" s="1310"/>
      <c r="BV55" s="1310"/>
      <c r="BW55" s="1310"/>
      <c r="BX55" s="1325"/>
      <c r="BY55" s="1310"/>
      <c r="BZ55" s="1310"/>
      <c r="CA55" s="1310"/>
      <c r="CB55" s="1310"/>
      <c r="CC55" s="1310"/>
      <c r="CD55" s="1310"/>
      <c r="CE55" s="1310"/>
      <c r="CF55" s="1325"/>
      <c r="CG55" s="1310"/>
      <c r="CH55" s="1310"/>
      <c r="CI55" s="1310"/>
      <c r="CJ55" s="1310"/>
      <c r="CK55" s="1310"/>
      <c r="CL55" s="1310"/>
      <c r="CM55" s="1310"/>
      <c r="CN55" s="1325"/>
      <c r="CO55" s="1310"/>
      <c r="CP55" s="1310"/>
      <c r="CQ55" s="1310"/>
      <c r="CR55" s="1310"/>
      <c r="CS55" s="1310"/>
      <c r="CT55" s="1310"/>
      <c r="CU55" s="1310"/>
      <c r="CV55" s="1310">
        <v>
0</v>
      </c>
      <c r="CW55" s="1310"/>
      <c r="CX55" s="1310"/>
      <c r="CY55" s="1310"/>
      <c r="CZ55" s="1310"/>
      <c r="DA55" s="1310"/>
      <c r="DB55" s="1310"/>
      <c r="DC55" s="1310"/>
    </row>
    <row r="56" spans="1:109" x14ac:dyDescent="0.15">
      <c r="A56" s="403"/>
      <c r="B56" s="395"/>
      <c r="G56" s="1308"/>
      <c r="H56" s="1308"/>
      <c r="I56" s="1308"/>
      <c r="J56" s="1308"/>
      <c r="K56" s="1315"/>
      <c r="L56" s="1315"/>
      <c r="M56" s="1315"/>
      <c r="N56" s="1315"/>
      <c r="AN56" s="1314"/>
      <c r="AO56" s="1314"/>
      <c r="AP56" s="1314"/>
      <c r="AQ56" s="1314"/>
      <c r="AR56" s="1314"/>
      <c r="AS56" s="1314"/>
      <c r="AT56" s="1314"/>
      <c r="AU56" s="1314"/>
      <c r="AV56" s="1314"/>
      <c r="AW56" s="1314"/>
      <c r="AX56" s="1314"/>
      <c r="AY56" s="1314"/>
      <c r="AZ56" s="1314"/>
      <c r="BA56" s="1314"/>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3" customFormat="1" x14ac:dyDescent="0.15">
      <c r="B57" s="407"/>
      <c r="G57" s="1308"/>
      <c r="H57" s="1308"/>
      <c r="I57" s="1311"/>
      <c r="J57" s="1311"/>
      <c r="K57" s="1315"/>
      <c r="L57" s="1315"/>
      <c r="M57" s="1315"/>
      <c r="N57" s="1315"/>
      <c r="AM57" s="388"/>
      <c r="AN57" s="1314"/>
      <c r="AO57" s="1314"/>
      <c r="AP57" s="1314"/>
      <c r="AQ57" s="1314"/>
      <c r="AR57" s="1314"/>
      <c r="AS57" s="1314"/>
      <c r="AT57" s="1314"/>
      <c r="AU57" s="1314"/>
      <c r="AV57" s="1314"/>
      <c r="AW57" s="1314"/>
      <c r="AX57" s="1314"/>
      <c r="AY57" s="1314"/>
      <c r="AZ57" s="1314"/>
      <c r="BA57" s="1314"/>
      <c r="BB57" s="1313" t="s">
        <v>
616</v>
      </c>
      <c r="BC57" s="1313"/>
      <c r="BD57" s="1313"/>
      <c r="BE57" s="1313"/>
      <c r="BF57" s="1313"/>
      <c r="BG57" s="1313"/>
      <c r="BH57" s="1313"/>
      <c r="BI57" s="1313"/>
      <c r="BJ57" s="1313"/>
      <c r="BK57" s="1313"/>
      <c r="BL57" s="1313"/>
      <c r="BM57" s="1313"/>
      <c r="BN57" s="1313"/>
      <c r="BO57" s="1313"/>
      <c r="BP57" s="1325"/>
      <c r="BQ57" s="1310"/>
      <c r="BR57" s="1310"/>
      <c r="BS57" s="1310"/>
      <c r="BT57" s="1310"/>
      <c r="BU57" s="1310"/>
      <c r="BV57" s="1310"/>
      <c r="BW57" s="1310"/>
      <c r="BX57" s="1325"/>
      <c r="BY57" s="1310"/>
      <c r="BZ57" s="1310"/>
      <c r="CA57" s="1310"/>
      <c r="CB57" s="1310"/>
      <c r="CC57" s="1310"/>
      <c r="CD57" s="1310"/>
      <c r="CE57" s="1310"/>
      <c r="CF57" s="1325"/>
      <c r="CG57" s="1310"/>
      <c r="CH57" s="1310"/>
      <c r="CI57" s="1310"/>
      <c r="CJ57" s="1310"/>
      <c r="CK57" s="1310"/>
      <c r="CL57" s="1310"/>
      <c r="CM57" s="1310"/>
      <c r="CN57" s="1325"/>
      <c r="CO57" s="1310"/>
      <c r="CP57" s="1310"/>
      <c r="CQ57" s="1310"/>
      <c r="CR57" s="1310"/>
      <c r="CS57" s="1310"/>
      <c r="CT57" s="1310"/>
      <c r="CU57" s="1310"/>
      <c r="CV57" s="1310">
        <v>
60.3</v>
      </c>
      <c r="CW57" s="1310"/>
      <c r="CX57" s="1310"/>
      <c r="CY57" s="1310"/>
      <c r="CZ57" s="1310"/>
      <c r="DA57" s="1310"/>
      <c r="DB57" s="1310"/>
      <c r="DC57" s="1310"/>
      <c r="DD57" s="408"/>
      <c r="DE57" s="407"/>
    </row>
    <row r="58" spans="1:109" s="403" customFormat="1" x14ac:dyDescent="0.15">
      <c r="A58" s="388"/>
      <c r="B58" s="407"/>
      <c r="G58" s="1308"/>
      <c r="H58" s="1308"/>
      <c r="I58" s="1311"/>
      <c r="J58" s="1311"/>
      <c r="K58" s="1315"/>
      <c r="L58" s="1315"/>
      <c r="M58" s="1315"/>
      <c r="N58" s="1315"/>
      <c r="AM58" s="388"/>
      <c r="AN58" s="1314"/>
      <c r="AO58" s="1314"/>
      <c r="AP58" s="1314"/>
      <c r="AQ58" s="1314"/>
      <c r="AR58" s="1314"/>
      <c r="AS58" s="1314"/>
      <c r="AT58" s="1314"/>
      <c r="AU58" s="1314"/>
      <c r="AV58" s="1314"/>
      <c r="AW58" s="1314"/>
      <c r="AX58" s="1314"/>
      <c r="AY58" s="1314"/>
      <c r="AZ58" s="1314"/>
      <c r="BA58" s="1314"/>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618</v>
      </c>
    </row>
    <row r="64" spans="1:109" x14ac:dyDescent="0.15">
      <c r="B64" s="395"/>
      <c r="G64" s="402"/>
      <c r="I64" s="415"/>
      <c r="J64" s="415"/>
      <c r="K64" s="415"/>
      <c r="L64" s="415"/>
      <c r="M64" s="415"/>
      <c r="N64" s="416"/>
      <c r="AM64" s="402"/>
      <c r="AN64" s="402" t="s">
        <v>
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6" t="s">
        <v>
619</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613</v>
      </c>
    </row>
    <row r="72" spans="2:107" x14ac:dyDescent="0.15">
      <c r="B72" s="395"/>
      <c r="G72" s="1308"/>
      <c r="H72" s="1308"/>
      <c r="I72" s="1308"/>
      <c r="J72" s="1308"/>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4" t="s">
        <v>
573</v>
      </c>
      <c r="BQ72" s="1314"/>
      <c r="BR72" s="1314"/>
      <c r="BS72" s="1314"/>
      <c r="BT72" s="1314"/>
      <c r="BU72" s="1314"/>
      <c r="BV72" s="1314"/>
      <c r="BW72" s="1314"/>
      <c r="BX72" s="1314" t="s">
        <v>
574</v>
      </c>
      <c r="BY72" s="1314"/>
      <c r="BZ72" s="1314"/>
      <c r="CA72" s="1314"/>
      <c r="CB72" s="1314"/>
      <c r="CC72" s="1314"/>
      <c r="CD72" s="1314"/>
      <c r="CE72" s="1314"/>
      <c r="CF72" s="1314" t="s">
        <v>
575</v>
      </c>
      <c r="CG72" s="1314"/>
      <c r="CH72" s="1314"/>
      <c r="CI72" s="1314"/>
      <c r="CJ72" s="1314"/>
      <c r="CK72" s="1314"/>
      <c r="CL72" s="1314"/>
      <c r="CM72" s="1314"/>
      <c r="CN72" s="1314" t="s">
        <v>
576</v>
      </c>
      <c r="CO72" s="1314"/>
      <c r="CP72" s="1314"/>
      <c r="CQ72" s="1314"/>
      <c r="CR72" s="1314"/>
      <c r="CS72" s="1314"/>
      <c r="CT72" s="1314"/>
      <c r="CU72" s="1314"/>
      <c r="CV72" s="1314" t="s">
        <v>
577</v>
      </c>
      <c r="CW72" s="1314"/>
      <c r="CX72" s="1314"/>
      <c r="CY72" s="1314"/>
      <c r="CZ72" s="1314"/>
      <c r="DA72" s="1314"/>
      <c r="DB72" s="1314"/>
      <c r="DC72" s="1314"/>
    </row>
    <row r="73" spans="2:107" x14ac:dyDescent="0.15">
      <c r="B73" s="395"/>
      <c r="G73" s="1326"/>
      <c r="H73" s="1326"/>
      <c r="I73" s="1326"/>
      <c r="J73" s="1326"/>
      <c r="K73" s="1309"/>
      <c r="L73" s="1309"/>
      <c r="M73" s="1309"/>
      <c r="N73" s="1309"/>
      <c r="AM73" s="404"/>
      <c r="AN73" s="1313" t="s">
        <v>
614</v>
      </c>
      <c r="AO73" s="1313"/>
      <c r="AP73" s="1313"/>
      <c r="AQ73" s="1313"/>
      <c r="AR73" s="1313"/>
      <c r="AS73" s="1313"/>
      <c r="AT73" s="1313"/>
      <c r="AU73" s="1313"/>
      <c r="AV73" s="1313"/>
      <c r="AW73" s="1313"/>
      <c r="AX73" s="1313"/>
      <c r="AY73" s="1313"/>
      <c r="AZ73" s="1313"/>
      <c r="BA73" s="1313"/>
      <c r="BB73" s="1313" t="s">
        <v>
615</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5"/>
      <c r="G74" s="1326"/>
      <c r="H74" s="1326"/>
      <c r="I74" s="1326"/>
      <c r="J74" s="1326"/>
      <c r="K74" s="1309"/>
      <c r="L74" s="1309"/>
      <c r="M74" s="1309"/>
      <c r="N74" s="1309"/>
      <c r="AM74" s="40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5"/>
      <c r="G75" s="1326"/>
      <c r="H75" s="1326"/>
      <c r="I75" s="1308"/>
      <c r="J75" s="1308"/>
      <c r="K75" s="1315"/>
      <c r="L75" s="1315"/>
      <c r="M75" s="1315"/>
      <c r="N75" s="1315"/>
      <c r="AM75" s="404"/>
      <c r="AN75" s="1313"/>
      <c r="AO75" s="1313"/>
      <c r="AP75" s="1313"/>
      <c r="AQ75" s="1313"/>
      <c r="AR75" s="1313"/>
      <c r="AS75" s="1313"/>
      <c r="AT75" s="1313"/>
      <c r="AU75" s="1313"/>
      <c r="AV75" s="1313"/>
      <c r="AW75" s="1313"/>
      <c r="AX75" s="1313"/>
      <c r="AY75" s="1313"/>
      <c r="AZ75" s="1313"/>
      <c r="BA75" s="1313"/>
      <c r="BB75" s="1313" t="s">
        <v>
620</v>
      </c>
      <c r="BC75" s="1313"/>
      <c r="BD75" s="1313"/>
      <c r="BE75" s="1313"/>
      <c r="BF75" s="1313"/>
      <c r="BG75" s="1313"/>
      <c r="BH75" s="1313"/>
      <c r="BI75" s="1313"/>
      <c r="BJ75" s="1313"/>
      <c r="BK75" s="1313"/>
      <c r="BL75" s="1313"/>
      <c r="BM75" s="1313"/>
      <c r="BN75" s="1313"/>
      <c r="BO75" s="1313"/>
      <c r="BP75" s="1310">
        <v>
9.1</v>
      </c>
      <c r="BQ75" s="1310"/>
      <c r="BR75" s="1310"/>
      <c r="BS75" s="1310"/>
      <c r="BT75" s="1310"/>
      <c r="BU75" s="1310"/>
      <c r="BV75" s="1310"/>
      <c r="BW75" s="1310"/>
      <c r="BX75" s="1310">
        <v>
6.3</v>
      </c>
      <c r="BY75" s="1310"/>
      <c r="BZ75" s="1310"/>
      <c r="CA75" s="1310"/>
      <c r="CB75" s="1310"/>
      <c r="CC75" s="1310"/>
      <c r="CD75" s="1310"/>
      <c r="CE75" s="1310"/>
      <c r="CF75" s="1310">
        <v>
3.9</v>
      </c>
      <c r="CG75" s="1310"/>
      <c r="CH75" s="1310"/>
      <c r="CI75" s="1310"/>
      <c r="CJ75" s="1310"/>
      <c r="CK75" s="1310"/>
      <c r="CL75" s="1310"/>
      <c r="CM75" s="1310"/>
      <c r="CN75" s="1310">
        <v>
3.9</v>
      </c>
      <c r="CO75" s="1310"/>
      <c r="CP75" s="1310"/>
      <c r="CQ75" s="1310"/>
      <c r="CR75" s="1310"/>
      <c r="CS75" s="1310"/>
      <c r="CT75" s="1310"/>
      <c r="CU75" s="1310"/>
      <c r="CV75" s="1310">
        <v>
4.7</v>
      </c>
      <c r="CW75" s="1310"/>
      <c r="CX75" s="1310"/>
      <c r="CY75" s="1310"/>
      <c r="CZ75" s="1310"/>
      <c r="DA75" s="1310"/>
      <c r="DB75" s="1310"/>
      <c r="DC75" s="1310"/>
    </row>
    <row r="76" spans="2:107" x14ac:dyDescent="0.15">
      <c r="B76" s="395"/>
      <c r="G76" s="1326"/>
      <c r="H76" s="1326"/>
      <c r="I76" s="1308"/>
      <c r="J76" s="1308"/>
      <c r="K76" s="1315"/>
      <c r="L76" s="1315"/>
      <c r="M76" s="1315"/>
      <c r="N76" s="1315"/>
      <c r="AM76" s="40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5"/>
      <c r="G77" s="1308"/>
      <c r="H77" s="1308"/>
      <c r="I77" s="1308"/>
      <c r="J77" s="1308"/>
      <c r="K77" s="1309"/>
      <c r="L77" s="1309"/>
      <c r="M77" s="1309"/>
      <c r="N77" s="1309"/>
      <c r="AN77" s="1314" t="s">
        <v>
617</v>
      </c>
      <c r="AO77" s="1314"/>
      <c r="AP77" s="1314"/>
      <c r="AQ77" s="1314"/>
      <c r="AR77" s="1314"/>
      <c r="AS77" s="1314"/>
      <c r="AT77" s="1314"/>
      <c r="AU77" s="1314"/>
      <c r="AV77" s="1314"/>
      <c r="AW77" s="1314"/>
      <c r="AX77" s="1314"/>
      <c r="AY77" s="1314"/>
      <c r="AZ77" s="1314"/>
      <c r="BA77" s="1314"/>
      <c r="BB77" s="1313" t="s">
        <v>
615</v>
      </c>
      <c r="BC77" s="1313"/>
      <c r="BD77" s="1313"/>
      <c r="BE77" s="1313"/>
      <c r="BF77" s="1313"/>
      <c r="BG77" s="1313"/>
      <c r="BH77" s="1313"/>
      <c r="BI77" s="1313"/>
      <c r="BJ77" s="1313"/>
      <c r="BK77" s="1313"/>
      <c r="BL77" s="1313"/>
      <c r="BM77" s="1313"/>
      <c r="BN77" s="1313"/>
      <c r="BO77" s="1313"/>
      <c r="BP77" s="1310">
        <v>
0</v>
      </c>
      <c r="BQ77" s="1310"/>
      <c r="BR77" s="1310"/>
      <c r="BS77" s="1310"/>
      <c r="BT77" s="1310"/>
      <c r="BU77" s="1310"/>
      <c r="BV77" s="1310"/>
      <c r="BW77" s="1310"/>
      <c r="BX77" s="1310">
        <v>
0</v>
      </c>
      <c r="BY77" s="1310"/>
      <c r="BZ77" s="1310"/>
      <c r="CA77" s="1310"/>
      <c r="CB77" s="1310"/>
      <c r="CC77" s="1310"/>
      <c r="CD77" s="1310"/>
      <c r="CE77" s="1310"/>
      <c r="CF77" s="1310">
        <v>
0</v>
      </c>
      <c r="CG77" s="1310"/>
      <c r="CH77" s="1310"/>
      <c r="CI77" s="1310"/>
      <c r="CJ77" s="1310"/>
      <c r="CK77" s="1310"/>
      <c r="CL77" s="1310"/>
      <c r="CM77" s="1310"/>
      <c r="CN77" s="1310">
        <v>
0</v>
      </c>
      <c r="CO77" s="1310"/>
      <c r="CP77" s="1310"/>
      <c r="CQ77" s="1310"/>
      <c r="CR77" s="1310"/>
      <c r="CS77" s="1310"/>
      <c r="CT77" s="1310"/>
      <c r="CU77" s="1310"/>
      <c r="CV77" s="1310">
        <v>
0</v>
      </c>
      <c r="CW77" s="1310"/>
      <c r="CX77" s="1310"/>
      <c r="CY77" s="1310"/>
      <c r="CZ77" s="1310"/>
      <c r="DA77" s="1310"/>
      <c r="DB77" s="1310"/>
      <c r="DC77" s="1310"/>
    </row>
    <row r="78" spans="2:107" x14ac:dyDescent="0.15">
      <c r="B78" s="395"/>
      <c r="G78" s="1308"/>
      <c r="H78" s="1308"/>
      <c r="I78" s="1308"/>
      <c r="J78" s="1308"/>
      <c r="K78" s="1309"/>
      <c r="L78" s="1309"/>
      <c r="M78" s="1309"/>
      <c r="N78" s="1309"/>
      <c r="AN78" s="1314"/>
      <c r="AO78" s="1314"/>
      <c r="AP78" s="1314"/>
      <c r="AQ78" s="1314"/>
      <c r="AR78" s="1314"/>
      <c r="AS78" s="1314"/>
      <c r="AT78" s="1314"/>
      <c r="AU78" s="1314"/>
      <c r="AV78" s="1314"/>
      <c r="AW78" s="1314"/>
      <c r="AX78" s="1314"/>
      <c r="AY78" s="1314"/>
      <c r="AZ78" s="1314"/>
      <c r="BA78" s="1314"/>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5"/>
      <c r="G79" s="1308"/>
      <c r="H79" s="1308"/>
      <c r="I79" s="1311"/>
      <c r="J79" s="1311"/>
      <c r="K79" s="1312"/>
      <c r="L79" s="1312"/>
      <c r="M79" s="1312"/>
      <c r="N79" s="1312"/>
      <c r="AN79" s="1314"/>
      <c r="AO79" s="1314"/>
      <c r="AP79" s="1314"/>
      <c r="AQ79" s="1314"/>
      <c r="AR79" s="1314"/>
      <c r="AS79" s="1314"/>
      <c r="AT79" s="1314"/>
      <c r="AU79" s="1314"/>
      <c r="AV79" s="1314"/>
      <c r="AW79" s="1314"/>
      <c r="AX79" s="1314"/>
      <c r="AY79" s="1314"/>
      <c r="AZ79" s="1314"/>
      <c r="BA79" s="1314"/>
      <c r="BB79" s="1313" t="s">
        <v>
620</v>
      </c>
      <c r="BC79" s="1313"/>
      <c r="BD79" s="1313"/>
      <c r="BE79" s="1313"/>
      <c r="BF79" s="1313"/>
      <c r="BG79" s="1313"/>
      <c r="BH79" s="1313"/>
      <c r="BI79" s="1313"/>
      <c r="BJ79" s="1313"/>
      <c r="BK79" s="1313"/>
      <c r="BL79" s="1313"/>
      <c r="BM79" s="1313"/>
      <c r="BN79" s="1313"/>
      <c r="BO79" s="1313"/>
      <c r="BP79" s="1310">
        <v>
6.4</v>
      </c>
      <c r="BQ79" s="1310"/>
      <c r="BR79" s="1310"/>
      <c r="BS79" s="1310"/>
      <c r="BT79" s="1310"/>
      <c r="BU79" s="1310"/>
      <c r="BV79" s="1310"/>
      <c r="BW79" s="1310"/>
      <c r="BX79" s="1310">
        <v>
6.9</v>
      </c>
      <c r="BY79" s="1310"/>
      <c r="BZ79" s="1310"/>
      <c r="CA79" s="1310"/>
      <c r="CB79" s="1310"/>
      <c r="CC79" s="1310"/>
      <c r="CD79" s="1310"/>
      <c r="CE79" s="1310"/>
      <c r="CF79" s="1310">
        <v>
7.1</v>
      </c>
      <c r="CG79" s="1310"/>
      <c r="CH79" s="1310"/>
      <c r="CI79" s="1310"/>
      <c r="CJ79" s="1310"/>
      <c r="CK79" s="1310"/>
      <c r="CL79" s="1310"/>
      <c r="CM79" s="1310"/>
      <c r="CN79" s="1310">
        <v>
7.4</v>
      </c>
      <c r="CO79" s="1310"/>
      <c r="CP79" s="1310"/>
      <c r="CQ79" s="1310"/>
      <c r="CR79" s="1310"/>
      <c r="CS79" s="1310"/>
      <c r="CT79" s="1310"/>
      <c r="CU79" s="1310"/>
      <c r="CV79" s="1310">
        <v>
7.4</v>
      </c>
      <c r="CW79" s="1310"/>
      <c r="CX79" s="1310"/>
      <c r="CY79" s="1310"/>
      <c r="CZ79" s="1310"/>
      <c r="DA79" s="1310"/>
      <c r="DB79" s="1310"/>
      <c r="DC79" s="1310"/>
    </row>
    <row r="80" spans="2:107" x14ac:dyDescent="0.15">
      <c r="B80" s="395"/>
      <c r="G80" s="1308"/>
      <c r="H80" s="1308"/>
      <c r="I80" s="1311"/>
      <c r="J80" s="1311"/>
      <c r="K80" s="1312"/>
      <c r="L80" s="1312"/>
      <c r="M80" s="1312"/>
      <c r="N80" s="1312"/>
      <c r="AN80" s="1314"/>
      <c r="AO80" s="1314"/>
      <c r="AP80" s="1314"/>
      <c r="AQ80" s="1314"/>
      <c r="AR80" s="1314"/>
      <c r="AS80" s="1314"/>
      <c r="AT80" s="1314"/>
      <c r="AU80" s="1314"/>
      <c r="AV80" s="1314"/>
      <c r="AW80" s="1314"/>
      <c r="AX80" s="1314"/>
      <c r="AY80" s="1314"/>
      <c r="AZ80" s="1314"/>
      <c r="BA80" s="1314"/>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T2teRaNZnJVLJEE0F8njmdVgExmbq3cmaIH4CQamECXYNaMYLTDHjhFbKCEEqVzJcErAPmCeieMg0LGIt4JfQ==" saltValue="OaIbR8OaP9Eksv5gb8Fnv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7" zoomScale="70" zoomScaleNormal="70" zoomScaleSheetLayoutView="70" workbookViewId="0">
      <selection activeCell="BL100" sqref="BL100"/>
    </sheetView>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519</v>
      </c>
    </row>
  </sheetData>
  <sheetProtection algorithmName="SHA-512" hashValue="nxBisi2mAZG2CV0XpBJ8DIWM0YWfc8Mv/Xl20MwGWQKy91nnQgLiSGlQgcro1nKEPEIknjqnccJpa54x7Fnmgg==" saltValue="Rn3z0mxuP1zSmEJ5ZYm0O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8" zoomScale="70" zoomScaleNormal="70" zoomScaleSheetLayoutView="55" workbookViewId="0">
      <selection activeCell="AN70" sqref="AN70"/>
    </sheetView>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519</v>
      </c>
    </row>
  </sheetData>
  <sheetProtection algorithmName="SHA-512" hashValue="x5Xtp0HdvxtyTNUFzkmYovKMh58kjytBEycXHUEX6u0gYgBW7ogE0ihUBRgjah+xygmd5Nozv9uYOJ36GdcNnA==" saltValue="QdWWXGqYH4N0yTJP+2Dnv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
52</v>
      </c>
      <c r="E2" s="155"/>
      <c r="F2" s="156" t="s">
        <v>
570</v>
      </c>
      <c r="G2" s="157"/>
      <c r="H2" s="158"/>
    </row>
    <row r="3" spans="1:8" x14ac:dyDescent="0.15">
      <c r="A3" s="154" t="s">
        <v>
563</v>
      </c>
      <c r="B3" s="159"/>
      <c r="C3" s="160"/>
      <c r="D3" s="161">
        <v>
569694</v>
      </c>
      <c r="E3" s="162"/>
      <c r="F3" s="163">
        <v>
287914</v>
      </c>
      <c r="G3" s="164"/>
      <c r="H3" s="165"/>
    </row>
    <row r="4" spans="1:8" x14ac:dyDescent="0.15">
      <c r="A4" s="166"/>
      <c r="B4" s="167"/>
      <c r="C4" s="168"/>
      <c r="D4" s="169">
        <v>
525158</v>
      </c>
      <c r="E4" s="170"/>
      <c r="F4" s="171">
        <v>
146531</v>
      </c>
      <c r="G4" s="172"/>
      <c r="H4" s="173"/>
    </row>
    <row r="5" spans="1:8" x14ac:dyDescent="0.15">
      <c r="A5" s="154" t="s">
        <v>
565</v>
      </c>
      <c r="B5" s="159"/>
      <c r="C5" s="160"/>
      <c r="D5" s="161">
        <v>
388335</v>
      </c>
      <c r="E5" s="162"/>
      <c r="F5" s="163">
        <v>
310300</v>
      </c>
      <c r="G5" s="164"/>
      <c r="H5" s="165"/>
    </row>
    <row r="6" spans="1:8" x14ac:dyDescent="0.15">
      <c r="A6" s="166"/>
      <c r="B6" s="167"/>
      <c r="C6" s="168"/>
      <c r="D6" s="169">
        <v>
341074</v>
      </c>
      <c r="E6" s="170"/>
      <c r="F6" s="171">
        <v>
157576</v>
      </c>
      <c r="G6" s="172"/>
      <c r="H6" s="173"/>
    </row>
    <row r="7" spans="1:8" x14ac:dyDescent="0.15">
      <c r="A7" s="154" t="s">
        <v>
566</v>
      </c>
      <c r="B7" s="159"/>
      <c r="C7" s="160"/>
      <c r="D7" s="161">
        <v>
438791</v>
      </c>
      <c r="E7" s="162"/>
      <c r="F7" s="163">
        <v>
317319</v>
      </c>
      <c r="G7" s="164"/>
      <c r="H7" s="165"/>
    </row>
    <row r="8" spans="1:8" x14ac:dyDescent="0.15">
      <c r="A8" s="166"/>
      <c r="B8" s="167"/>
      <c r="C8" s="168"/>
      <c r="D8" s="169">
        <v>
361353</v>
      </c>
      <c r="E8" s="170"/>
      <c r="F8" s="171">
        <v>
164214</v>
      </c>
      <c r="G8" s="172"/>
      <c r="H8" s="173"/>
    </row>
    <row r="9" spans="1:8" x14ac:dyDescent="0.15">
      <c r="A9" s="154" t="s">
        <v>
567</v>
      </c>
      <c r="B9" s="159"/>
      <c r="C9" s="160"/>
      <c r="D9" s="161">
        <v>
623029</v>
      </c>
      <c r="E9" s="162"/>
      <c r="F9" s="163">
        <v>
289738</v>
      </c>
      <c r="G9" s="164"/>
      <c r="H9" s="165"/>
    </row>
    <row r="10" spans="1:8" x14ac:dyDescent="0.15">
      <c r="A10" s="166"/>
      <c r="B10" s="167"/>
      <c r="C10" s="168"/>
      <c r="D10" s="169">
        <v>
593042</v>
      </c>
      <c r="E10" s="170"/>
      <c r="F10" s="171">
        <v>
156238</v>
      </c>
      <c r="G10" s="172"/>
      <c r="H10" s="173"/>
    </row>
    <row r="11" spans="1:8" x14ac:dyDescent="0.15">
      <c r="A11" s="154" t="s">
        <v>
568</v>
      </c>
      <c r="B11" s="159"/>
      <c r="C11" s="160"/>
      <c r="D11" s="161">
        <v>
519977</v>
      </c>
      <c r="E11" s="162"/>
      <c r="F11" s="163">
        <v>
316937</v>
      </c>
      <c r="G11" s="164"/>
      <c r="H11" s="165"/>
    </row>
    <row r="12" spans="1:8" x14ac:dyDescent="0.15">
      <c r="A12" s="166"/>
      <c r="B12" s="167"/>
      <c r="C12" s="174"/>
      <c r="D12" s="169">
        <v>
488941</v>
      </c>
      <c r="E12" s="170"/>
      <c r="F12" s="171">
        <v>
199150</v>
      </c>
      <c r="G12" s="172"/>
      <c r="H12" s="173"/>
    </row>
    <row r="13" spans="1:8" x14ac:dyDescent="0.15">
      <c r="A13" s="154"/>
      <c r="B13" s="159"/>
      <c r="C13" s="175"/>
      <c r="D13" s="176">
        <v>
507965</v>
      </c>
      <c r="E13" s="177"/>
      <c r="F13" s="178">
        <v>
304442</v>
      </c>
      <c r="G13" s="179"/>
      <c r="H13" s="165"/>
    </row>
    <row r="14" spans="1:8" x14ac:dyDescent="0.15">
      <c r="A14" s="166"/>
      <c r="B14" s="167"/>
      <c r="C14" s="168"/>
      <c r="D14" s="169">
        <v>
461914</v>
      </c>
      <c r="E14" s="170"/>
      <c r="F14" s="171">
        <v>
164742</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8.4700000000000006</v>
      </c>
      <c r="C19" s="180">
        <f>
ROUND(VALUE(SUBSTITUTE(実質収支比率等に係る経年分析!G$48,"▲","-")),2)</f>
        <v>
8.43</v>
      </c>
      <c r="D19" s="180">
        <f>
ROUND(VALUE(SUBSTITUTE(実質収支比率等に係る経年分析!H$48,"▲","-")),2)</f>
        <v>
9.85</v>
      </c>
      <c r="E19" s="180">
        <f>
ROUND(VALUE(SUBSTITUTE(実質収支比率等に係る経年分析!I$48,"▲","-")),2)</f>
        <v>
8.2100000000000009</v>
      </c>
      <c r="F19" s="180">
        <f>
ROUND(VALUE(SUBSTITUTE(実質収支比率等に係る経年分析!J$48,"▲","-")),2)</f>
        <v>
9.76</v>
      </c>
    </row>
    <row r="20" spans="1:11" x14ac:dyDescent="0.15">
      <c r="A20" s="180" t="s">
        <v>
55</v>
      </c>
      <c r="B20" s="180">
        <f>
ROUND(VALUE(SUBSTITUTE(実質収支比率等に係る経年分析!F$47,"▲","-")),2)</f>
        <v>
24.66</v>
      </c>
      <c r="C20" s="180">
        <f>
ROUND(VALUE(SUBSTITUTE(実質収支比率等に係る経年分析!G$47,"▲","-")),2)</f>
        <v>
28.3</v>
      </c>
      <c r="D20" s="180">
        <f>
ROUND(VALUE(SUBSTITUTE(実質収支比率等に係る経年分析!H$47,"▲","-")),2)</f>
        <v>
28.05</v>
      </c>
      <c r="E20" s="180">
        <f>
ROUND(VALUE(SUBSTITUTE(実質収支比率等に係る経年分析!I$47,"▲","-")),2)</f>
        <v>
26.74</v>
      </c>
      <c r="F20" s="180">
        <f>
ROUND(VALUE(SUBSTITUTE(実質収支比率等に係る経年分析!J$47,"▲","-")),2)</f>
        <v>
27.05</v>
      </c>
    </row>
    <row r="21" spans="1:11" x14ac:dyDescent="0.15">
      <c r="A21" s="180" t="s">
        <v>
56</v>
      </c>
      <c r="B21" s="180">
        <f>
IF(ISNUMBER(VALUE(SUBSTITUTE(実質収支比率等に係る経年分析!F$49,"▲","-"))),ROUND(VALUE(SUBSTITUTE(実質収支比率等に係る経年分析!F$49,"▲","-")),2),NA())</f>
        <v>
4.8899999999999997</v>
      </c>
      <c r="C21" s="180">
        <f>
IF(ISNUMBER(VALUE(SUBSTITUTE(実質収支比率等に係る経年分析!G$49,"▲","-"))),ROUND(VALUE(SUBSTITUTE(実質収支比率等に係る経年分析!G$49,"▲","-")),2),NA())</f>
        <v>
4.3600000000000003</v>
      </c>
      <c r="D21" s="180">
        <f>
IF(ISNUMBER(VALUE(SUBSTITUTE(実質収支比率等に係る経年分析!H$49,"▲","-"))),ROUND(VALUE(SUBSTITUTE(実質収支比率等に係る経年分析!H$49,"▲","-")),2),NA())</f>
        <v>
-0.81</v>
      </c>
      <c r="E21" s="180">
        <f>
IF(ISNUMBER(VALUE(SUBSTITUTE(実質収支比率等に係る経年分析!I$49,"▲","-"))),ROUND(VALUE(SUBSTITUTE(実質収支比率等に係る経年分析!I$49,"▲","-")),2),NA())</f>
        <v>
-1.17</v>
      </c>
      <c r="F21" s="180">
        <f>
IF(ISNUMBER(VALUE(SUBSTITUTE(実質収支比率等に係る経年分析!J$49,"▲","-"))),ROUND(VALUE(SUBSTITUTE(実質収支比率等に係る経年分析!J$49,"▲","-")),2),NA())</f>
        <v>
1.84</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国民健康保険（直診勘定）特別会計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0.57999999999999996</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1.23</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0.03</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0.05</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v>
      </c>
    </row>
    <row r="31" spans="1:11" x14ac:dyDescent="0.15">
      <c r="A31" s="181" t="str">
        <f>
IF(連結実質赤字比率に係る赤字・黒字の構成分析!C$39="",NA(),連結実質赤字比率に係る赤字・黒字の構成分析!C$39)</f>
        <v>
後期高齢者医療特別会計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0.13</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0.04</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0.02</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0.04</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0.1</v>
      </c>
    </row>
    <row r="32" spans="1:11" x14ac:dyDescent="0.15">
      <c r="A32" s="181" t="str">
        <f>
IF(連結実質赤字比率に係る赤字・黒字の構成分析!C$38="",NA(),連結実質赤字比率に係る赤字・黒字の構成分析!C$38)</f>
        <v>
簡易水道事業会計</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0.74</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0.9</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0.48</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0.41</v>
      </c>
    </row>
    <row r="33" spans="1:16" x14ac:dyDescent="0.15">
      <c r="A33" s="181" t="str">
        <f>
IF(連結実質赤字比率に係る赤字・黒字の構成分析!C$37="",NA(),連結実質赤字比率に係る赤字・黒字の構成分析!C$37)</f>
        <v>
介護保険（保険事業勘定）特別会計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1.38</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0.73</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1.06</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0.99</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1.19</v>
      </c>
    </row>
    <row r="34" spans="1:16" x14ac:dyDescent="0.15">
      <c r="A34" s="181" t="str">
        <f>
IF(連結実質赤字比率に係る赤字・黒字の構成分析!C$36="",NA(),連結実質赤字比率に係る赤字・黒字の構成分析!C$36)</f>
        <v>
国民健康保険（事業勘定）特別会計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1.43</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1.52</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0.35</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2.11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1.53</v>
      </c>
    </row>
    <row r="35" spans="1:16" x14ac:dyDescent="0.15">
      <c r="A35" s="181" t="str">
        <f>
IF(連結実質赤字比率に係る赤字・黒字の構成分析!C$35="",NA(),連結実質赤字比率に係る赤字・黒字の構成分析!C$35)</f>
        <v>
旅客自動車運送事業会計</v>
      </c>
      <c r="B35" s="181" t="e">
        <f>
IF(ROUND(VALUE(SUBSTITUTE(連結実質赤字比率に係る赤字・黒字の構成分析!F$35,"▲", "-")), 2) &lt; 0, ABS(ROUND(VALUE(SUBSTITUTE(連結実質赤字比率に係る赤字・黒字の構成分析!F$35,"▲", "-")), 2)), NA())</f>
        <v>
#VALUE!</v>
      </c>
      <c r="C35" s="181" t="e">
        <f>
IF(ROUND(VALUE(SUBSTITUTE(連結実質赤字比率に係る赤字・黒字の構成分析!F$35,"▲", "-")), 2) &gt;= 0, ABS(ROUND(VALUE(SUBSTITUTE(連結実質赤字比率に係る赤字・黒字の構成分析!F$35,"▲", "-")), 2)), NA())</f>
        <v>
#VALUE!</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4.68</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4.79</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4.6399999999999997</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3.23</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8.4600000000000009</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8.43</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9.85</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8.1999999999999993</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9.75</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154</v>
      </c>
      <c r="E42" s="182"/>
      <c r="F42" s="182"/>
      <c r="G42" s="182">
        <f>
'実質公債費比率（分子）の構造'!L$52</f>
        <v>
162</v>
      </c>
      <c r="H42" s="182"/>
      <c r="I42" s="182"/>
      <c r="J42" s="182">
        <f>
'実質公債費比率（分子）の構造'!M$52</f>
        <v>
159</v>
      </c>
      <c r="K42" s="182"/>
      <c r="L42" s="182"/>
      <c r="M42" s="182">
        <f>
'実質公債費比率（分子）の構造'!N$52</f>
        <v>
182</v>
      </c>
      <c r="N42" s="182"/>
      <c r="O42" s="182"/>
      <c r="P42" s="182">
        <f>
'実質公債費比率（分子）の構造'!O$52</f>
        <v>
195</v>
      </c>
    </row>
    <row r="43" spans="1:16" x14ac:dyDescent="0.15">
      <c r="A43" s="182" t="s">
        <v>
64</v>
      </c>
      <c r="B43" s="182">
        <f>
'実質公債費比率（分子）の構造'!K$51</f>
        <v>
0</v>
      </c>
      <c r="C43" s="182"/>
      <c r="D43" s="182"/>
      <c r="E43" s="182">
        <f>
'実質公債費比率（分子）の構造'!L$51</f>
        <v>
0</v>
      </c>
      <c r="F43" s="182"/>
      <c r="G43" s="182"/>
      <c r="H43" s="182">
        <f>
'実質公債費比率（分子）の構造'!M$51</f>
        <v>
0</v>
      </c>
      <c r="I43" s="182"/>
      <c r="J43" s="182"/>
      <c r="K43" s="182">
        <f>
'実質公債費比率（分子）の構造'!N$51</f>
        <v>
0</v>
      </c>
      <c r="L43" s="182"/>
      <c r="M43" s="182"/>
      <c r="N43" s="182">
        <f>
'実質公債費比率（分子）の構造'!O$51</f>
        <v>
0</v>
      </c>
      <c r="O43" s="182"/>
      <c r="P43" s="182"/>
    </row>
    <row r="44" spans="1:16" x14ac:dyDescent="0.15">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15">
      <c r="A45" s="182" t="s">
        <v>
66</v>
      </c>
      <c r="B45" s="182">
        <f>
'実質公債費比率（分子）の構造'!K$49</f>
        <v>
18</v>
      </c>
      <c r="C45" s="182"/>
      <c r="D45" s="182"/>
      <c r="E45" s="182">
        <f>
'実質公債費比率（分子）の構造'!L$49</f>
        <v>
22</v>
      </c>
      <c r="F45" s="182"/>
      <c r="G45" s="182"/>
      <c r="H45" s="182">
        <f>
'実質公債費比率（分子）の構造'!M$49</f>
        <v>
22</v>
      </c>
      <c r="I45" s="182"/>
      <c r="J45" s="182"/>
      <c r="K45" s="182">
        <f>
'実質公債費比率（分子）の構造'!N$49</f>
        <v>
22</v>
      </c>
      <c r="L45" s="182"/>
      <c r="M45" s="182"/>
      <c r="N45" s="182">
        <f>
'実質公債費比率（分子）の構造'!O$49</f>
        <v>
21</v>
      </c>
      <c r="O45" s="182"/>
      <c r="P45" s="182"/>
    </row>
    <row r="46" spans="1:16" x14ac:dyDescent="0.15">
      <c r="A46" s="182" t="s">
        <v>
67</v>
      </c>
      <c r="B46" s="182">
        <f>
'実質公債費比率（分子）の構造'!K$48</f>
        <v>
25</v>
      </c>
      <c r="C46" s="182"/>
      <c r="D46" s="182"/>
      <c r="E46" s="182">
        <f>
'実質公債費比率（分子）の構造'!L$48</f>
        <v>
25</v>
      </c>
      <c r="F46" s="182"/>
      <c r="G46" s="182"/>
      <c r="H46" s="182">
        <f>
'実質公債費比率（分子）の構造'!M$48</f>
        <v>
21</v>
      </c>
      <c r="I46" s="182"/>
      <c r="J46" s="182"/>
      <c r="K46" s="182">
        <f>
'実質公債費比率（分子）の構造'!N$48</f>
        <v>
20</v>
      </c>
      <c r="L46" s="182"/>
      <c r="M46" s="182"/>
      <c r="N46" s="182">
        <f>
'実質公債費比率（分子）の構造'!O$48</f>
        <v>
20</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173</v>
      </c>
      <c r="C49" s="182"/>
      <c r="D49" s="182"/>
      <c r="E49" s="182">
        <f>
'実質公債費比率（分子）の構造'!L$45</f>
        <v>
174</v>
      </c>
      <c r="F49" s="182"/>
      <c r="G49" s="182"/>
      <c r="H49" s="182">
        <f>
'実質公債費比率（分子）の構造'!M$45</f>
        <v>
164</v>
      </c>
      <c r="I49" s="182"/>
      <c r="J49" s="182"/>
      <c r="K49" s="182">
        <f>
'実質公債費比率（分子）の構造'!N$45</f>
        <v>
202</v>
      </c>
      <c r="L49" s="182"/>
      <c r="M49" s="182"/>
      <c r="N49" s="182">
        <f>
'実質公債費比率（分子）の構造'!O$45</f>
        <v>
242</v>
      </c>
      <c r="O49" s="182"/>
      <c r="P49" s="182"/>
    </row>
    <row r="50" spans="1:16" x14ac:dyDescent="0.15">
      <c r="A50" s="182" t="s">
        <v>
71</v>
      </c>
      <c r="B50" s="182" t="e">
        <f>
NA()</f>
        <v>
#N/A</v>
      </c>
      <c r="C50" s="182">
        <f>
IF(ISNUMBER('実質公債費比率（分子）の構造'!K$53),'実質公債費比率（分子）の構造'!K$53,NA())</f>
        <v>
62</v>
      </c>
      <c r="D50" s="182" t="e">
        <f>
NA()</f>
        <v>
#N/A</v>
      </c>
      <c r="E50" s="182" t="e">
        <f>
NA()</f>
        <v>
#N/A</v>
      </c>
      <c r="F50" s="182">
        <f>
IF(ISNUMBER('実質公債費比率（分子）の構造'!L$53),'実質公債費比率（分子）の構造'!L$53,NA())</f>
        <v>
59</v>
      </c>
      <c r="G50" s="182" t="e">
        <f>
NA()</f>
        <v>
#N/A</v>
      </c>
      <c r="H50" s="182" t="e">
        <f>
NA()</f>
        <v>
#N/A</v>
      </c>
      <c r="I50" s="182">
        <f>
IF(ISNUMBER('実質公債費比率（分子）の構造'!M$53),'実質公債費比率（分子）の構造'!M$53,NA())</f>
        <v>
48</v>
      </c>
      <c r="J50" s="182" t="e">
        <f>
NA()</f>
        <v>
#N/A</v>
      </c>
      <c r="K50" s="182" t="e">
        <f>
NA()</f>
        <v>
#N/A</v>
      </c>
      <c r="L50" s="182">
        <f>
IF(ISNUMBER('実質公債費比率（分子）の構造'!N$53),'実質公債費比率（分子）の構造'!N$53,NA())</f>
        <v>
62</v>
      </c>
      <c r="M50" s="182" t="e">
        <f>
NA()</f>
        <v>
#N/A</v>
      </c>
      <c r="N50" s="182" t="e">
        <f>
NA()</f>
        <v>
#N/A</v>
      </c>
      <c r="O50" s="182">
        <f>
IF(ISNUMBER('実質公債費比率（分子）の構造'!O$53),'実質公債費比率（分子）の構造'!O$53,NA())</f>
        <v>
88</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2060</v>
      </c>
      <c r="E56" s="181"/>
      <c r="F56" s="181"/>
      <c r="G56" s="181">
        <f>
'将来負担比率（分子）の構造'!J$52</f>
        <v>
2043</v>
      </c>
      <c r="H56" s="181"/>
      <c r="I56" s="181"/>
      <c r="J56" s="181">
        <f>
'将来負担比率（分子）の構造'!K$52</f>
        <v>
2085</v>
      </c>
      <c r="K56" s="181"/>
      <c r="L56" s="181"/>
      <c r="M56" s="181">
        <f>
'将来負担比率（分子）の構造'!L$52</f>
        <v>
2514</v>
      </c>
      <c r="N56" s="181"/>
      <c r="O56" s="181"/>
      <c r="P56" s="181">
        <f>
'将来負担比率（分子）の構造'!M$52</f>
        <v>
2535</v>
      </c>
    </row>
    <row r="57" spans="1:16" x14ac:dyDescent="0.15">
      <c r="A57" s="181" t="s">
        <v>
42</v>
      </c>
      <c r="B57" s="181"/>
      <c r="C57" s="181"/>
      <c r="D57" s="181">
        <f>
'将来負担比率（分子）の構造'!I$51</f>
        <v>
19</v>
      </c>
      <c r="E57" s="181"/>
      <c r="F57" s="181"/>
      <c r="G57" s="181">
        <f>
'将来負担比率（分子）の構造'!J$51</f>
        <v>
11</v>
      </c>
      <c r="H57" s="181"/>
      <c r="I57" s="181"/>
      <c r="J57" s="181">
        <f>
'将来負担比率（分子）の構造'!K$51</f>
        <v>
8</v>
      </c>
      <c r="K57" s="181"/>
      <c r="L57" s="181"/>
      <c r="M57" s="181">
        <f>
'将来負担比率（分子）の構造'!L$51</f>
        <v>
4</v>
      </c>
      <c r="N57" s="181"/>
      <c r="O57" s="181"/>
      <c r="P57" s="181">
        <f>
'将来負担比率（分子）の構造'!M$51</f>
        <v>
4</v>
      </c>
    </row>
    <row r="58" spans="1:16" x14ac:dyDescent="0.15">
      <c r="A58" s="181" t="s">
        <v>
41</v>
      </c>
      <c r="B58" s="181"/>
      <c r="C58" s="181"/>
      <c r="D58" s="181">
        <f>
'将来負担比率（分子）の構造'!I$50</f>
        <v>
1964</v>
      </c>
      <c r="E58" s="181"/>
      <c r="F58" s="181"/>
      <c r="G58" s="181">
        <f>
'将来負担比率（分子）の構造'!J$50</f>
        <v>
2106</v>
      </c>
      <c r="H58" s="181"/>
      <c r="I58" s="181"/>
      <c r="J58" s="181">
        <f>
'将来負担比率（分子）の構造'!K$50</f>
        <v>
2108</v>
      </c>
      <c r="K58" s="181"/>
      <c r="L58" s="181"/>
      <c r="M58" s="181">
        <f>
'将来負担比率（分子）の構造'!L$50</f>
        <v>
2349</v>
      </c>
      <c r="N58" s="181"/>
      <c r="O58" s="181"/>
      <c r="P58" s="181">
        <f>
'将来負担比率（分子）の構造'!M$50</f>
        <v>
2226</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823</v>
      </c>
      <c r="C62" s="181"/>
      <c r="D62" s="181"/>
      <c r="E62" s="181">
        <f>
'将来負担比率（分子）の構造'!J$45</f>
        <v>
838</v>
      </c>
      <c r="F62" s="181"/>
      <c r="G62" s="181"/>
      <c r="H62" s="181">
        <f>
'将来負担比率（分子）の構造'!K$45</f>
        <v>
790</v>
      </c>
      <c r="I62" s="181"/>
      <c r="J62" s="181"/>
      <c r="K62" s="181">
        <f>
'将来負担比率（分子）の構造'!L$45</f>
        <v>
762</v>
      </c>
      <c r="L62" s="181"/>
      <c r="M62" s="181"/>
      <c r="N62" s="181">
        <f>
'将来負担比率（分子）の構造'!M$45</f>
        <v>
781</v>
      </c>
      <c r="O62" s="181"/>
      <c r="P62" s="181"/>
    </row>
    <row r="63" spans="1:16" x14ac:dyDescent="0.15">
      <c r="A63" s="181" t="s">
        <v>
34</v>
      </c>
      <c r="B63" s="181">
        <f>
'将来負担比率（分子）の構造'!I$44</f>
        <v>
173</v>
      </c>
      <c r="C63" s="181"/>
      <c r="D63" s="181"/>
      <c r="E63" s="181">
        <f>
'将来負担比率（分子）の構造'!J$44</f>
        <v>
153</v>
      </c>
      <c r="F63" s="181"/>
      <c r="G63" s="181"/>
      <c r="H63" s="181">
        <f>
'将来負担比率（分子）の構造'!K$44</f>
        <v>
132</v>
      </c>
      <c r="I63" s="181"/>
      <c r="J63" s="181"/>
      <c r="K63" s="181">
        <f>
'将来負担比率（分子）の構造'!L$44</f>
        <v>
112</v>
      </c>
      <c r="L63" s="181"/>
      <c r="M63" s="181"/>
      <c r="N63" s="181">
        <f>
'将来負担比率（分子）の構造'!M$44</f>
        <v>
91</v>
      </c>
      <c r="O63" s="181"/>
      <c r="P63" s="181"/>
    </row>
    <row r="64" spans="1:16" x14ac:dyDescent="0.15">
      <c r="A64" s="181" t="s">
        <v>
33</v>
      </c>
      <c r="B64" s="181">
        <f>
'将来負担比率（分子）の構造'!I$43</f>
        <v>
239</v>
      </c>
      <c r="C64" s="181"/>
      <c r="D64" s="181"/>
      <c r="E64" s="181">
        <f>
'将来負担比率（分子）の構造'!J$43</f>
        <v>
236</v>
      </c>
      <c r="F64" s="181"/>
      <c r="G64" s="181"/>
      <c r="H64" s="181">
        <f>
'将来負担比率（分子）の構造'!K$43</f>
        <v>
231</v>
      </c>
      <c r="I64" s="181"/>
      <c r="J64" s="181"/>
      <c r="K64" s="181">
        <f>
'将来負担比率（分子）の構造'!L$43</f>
        <v>
236</v>
      </c>
      <c r="L64" s="181"/>
      <c r="M64" s="181"/>
      <c r="N64" s="181">
        <f>
'将来負担比率（分子）の構造'!M$43</f>
        <v>
253</v>
      </c>
      <c r="O64" s="181"/>
      <c r="P64" s="181"/>
    </row>
    <row r="65" spans="1:16" x14ac:dyDescent="0.15">
      <c r="A65" s="181" t="s">
        <v>
32</v>
      </c>
      <c r="B65" s="181">
        <f>
'将来負担比率（分子）の構造'!I$42</f>
        <v>
40</v>
      </c>
      <c r="C65" s="181"/>
      <c r="D65" s="181"/>
      <c r="E65" s="181">
        <f>
'将来負担比率（分子）の構造'!J$42</f>
        <v>
55</v>
      </c>
      <c r="F65" s="181"/>
      <c r="G65" s="181"/>
      <c r="H65" s="181">
        <f>
'将来負担比率（分子）の構造'!K$42</f>
        <v>
50</v>
      </c>
      <c r="I65" s="181"/>
      <c r="J65" s="181"/>
      <c r="K65" s="181">
        <f>
'将来負担比率（分子）の構造'!L$42</f>
        <v>
45</v>
      </c>
      <c r="L65" s="181"/>
      <c r="M65" s="181"/>
      <c r="N65" s="181">
        <f>
'将来負担比率（分子）の構造'!M$42</f>
        <v>
39</v>
      </c>
      <c r="O65" s="181"/>
      <c r="P65" s="181"/>
    </row>
    <row r="66" spans="1:16" x14ac:dyDescent="0.15">
      <c r="A66" s="181" t="s">
        <v>
31</v>
      </c>
      <c r="B66" s="181">
        <f>
'将来負担比率（分子）の構造'!I$41</f>
        <v>
2400</v>
      </c>
      <c r="C66" s="181"/>
      <c r="D66" s="181"/>
      <c r="E66" s="181">
        <f>
'将来負担比率（分子）の構造'!J$41</f>
        <v>
2373</v>
      </c>
      <c r="F66" s="181"/>
      <c r="G66" s="181"/>
      <c r="H66" s="181">
        <f>
'将来負担比率（分子）の構造'!K$41</f>
        <v>
2487</v>
      </c>
      <c r="I66" s="181"/>
      <c r="J66" s="181"/>
      <c r="K66" s="181">
        <f>
'将来負担比率（分子）の構造'!L$41</f>
        <v>
3081</v>
      </c>
      <c r="L66" s="181"/>
      <c r="M66" s="181"/>
      <c r="N66" s="181">
        <f>
'将来負担比率（分子）の構造'!M$41</f>
        <v>
3363</v>
      </c>
      <c r="O66" s="181"/>
      <c r="P66" s="181"/>
    </row>
    <row r="67" spans="1:16" x14ac:dyDescent="0.15">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424</v>
      </c>
      <c r="C72" s="185">
        <f>
基金残高に係る経年分析!G55</f>
        <v>
424</v>
      </c>
      <c r="D72" s="185">
        <f>
基金残高に係る経年分析!H55</f>
        <v>
429</v>
      </c>
    </row>
    <row r="73" spans="1:16" x14ac:dyDescent="0.15">
      <c r="A73" s="184" t="s">
        <v>
78</v>
      </c>
      <c r="B73" s="185">
        <f>
基金残高に係る経年分析!F56</f>
        <v>
150</v>
      </c>
      <c r="C73" s="185">
        <f>
基金残高に係る経年分析!G56</f>
        <v>
274</v>
      </c>
      <c r="D73" s="185">
        <f>
基金残高に係る経年分析!H56</f>
        <v>
275</v>
      </c>
    </row>
    <row r="74" spans="1:16" x14ac:dyDescent="0.15">
      <c r="A74" s="184" t="s">
        <v>
79</v>
      </c>
      <c r="B74" s="185">
        <f>
基金残高に係る経年分析!F57</f>
        <v>
1570</v>
      </c>
      <c r="C74" s="185">
        <f>
基金残高に係る経年分析!G57</f>
        <v>
1686</v>
      </c>
      <c r="D74" s="185">
        <f>
基金残高に係る経年分析!H57</f>
        <v>
1532</v>
      </c>
    </row>
  </sheetData>
  <sheetProtection algorithmName="SHA-512" hashValue="qtmVDl0cqC2OLT3/kTmQrdQix+hzqe2TBvY2tQTjcrlp1rIksSxqjeqYAHFd2vt7uxNUuUbc06+zKO2B4WlFqg==" saltValue="Y3FuKoVxDDF3c9fMCZblm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5703125" style="226" customWidth="1"/>
    <col min="96" max="133" width="1.5703125" style="242"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212</v>
      </c>
      <c r="DI1" s="798"/>
      <c r="DJ1" s="798"/>
      <c r="DK1" s="798"/>
      <c r="DL1" s="798"/>
      <c r="DM1" s="798"/>
      <c r="DN1" s="799"/>
      <c r="DO1" s="226"/>
      <c r="DP1" s="797" t="s">
        <v>
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
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
1</v>
      </c>
      <c r="C4" s="740"/>
      <c r="D4" s="740"/>
      <c r="E4" s="740"/>
      <c r="F4" s="740"/>
      <c r="G4" s="740"/>
      <c r="H4" s="740"/>
      <c r="I4" s="740"/>
      <c r="J4" s="740"/>
      <c r="K4" s="740"/>
      <c r="L4" s="740"/>
      <c r="M4" s="740"/>
      <c r="N4" s="740"/>
      <c r="O4" s="740"/>
      <c r="P4" s="740"/>
      <c r="Q4" s="741"/>
      <c r="R4" s="739" t="s">
        <v>
218</v>
      </c>
      <c r="S4" s="740"/>
      <c r="T4" s="740"/>
      <c r="U4" s="740"/>
      <c r="V4" s="740"/>
      <c r="W4" s="740"/>
      <c r="X4" s="740"/>
      <c r="Y4" s="741"/>
      <c r="Z4" s="739" t="s">
        <v>
219</v>
      </c>
      <c r="AA4" s="740"/>
      <c r="AB4" s="740"/>
      <c r="AC4" s="741"/>
      <c r="AD4" s="739" t="s">
        <v>
220</v>
      </c>
      <c r="AE4" s="740"/>
      <c r="AF4" s="740"/>
      <c r="AG4" s="740"/>
      <c r="AH4" s="740"/>
      <c r="AI4" s="740"/>
      <c r="AJ4" s="740"/>
      <c r="AK4" s="741"/>
      <c r="AL4" s="739" t="s">
        <v>
219</v>
      </c>
      <c r="AM4" s="740"/>
      <c r="AN4" s="740"/>
      <c r="AO4" s="741"/>
      <c r="AP4" s="800" t="s">
        <v>
221</v>
      </c>
      <c r="AQ4" s="800"/>
      <c r="AR4" s="800"/>
      <c r="AS4" s="800"/>
      <c r="AT4" s="800"/>
      <c r="AU4" s="800"/>
      <c r="AV4" s="800"/>
      <c r="AW4" s="800"/>
      <c r="AX4" s="800"/>
      <c r="AY4" s="800"/>
      <c r="AZ4" s="800"/>
      <c r="BA4" s="800"/>
      <c r="BB4" s="800"/>
      <c r="BC4" s="800"/>
      <c r="BD4" s="800"/>
      <c r="BE4" s="800"/>
      <c r="BF4" s="800"/>
      <c r="BG4" s="800" t="s">
        <v>
222</v>
      </c>
      <c r="BH4" s="800"/>
      <c r="BI4" s="800"/>
      <c r="BJ4" s="800"/>
      <c r="BK4" s="800"/>
      <c r="BL4" s="800"/>
      <c r="BM4" s="800"/>
      <c r="BN4" s="800"/>
      <c r="BO4" s="800" t="s">
        <v>
219</v>
      </c>
      <c r="BP4" s="800"/>
      <c r="BQ4" s="800"/>
      <c r="BR4" s="800"/>
      <c r="BS4" s="800" t="s">
        <v>
223</v>
      </c>
      <c r="BT4" s="800"/>
      <c r="BU4" s="800"/>
      <c r="BV4" s="800"/>
      <c r="BW4" s="800"/>
      <c r="BX4" s="800"/>
      <c r="BY4" s="800"/>
      <c r="BZ4" s="800"/>
      <c r="CA4" s="800"/>
      <c r="CB4" s="800"/>
      <c r="CD4" s="782" t="s">
        <v>
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
225</v>
      </c>
      <c r="C5" s="745"/>
      <c r="D5" s="745"/>
      <c r="E5" s="745"/>
      <c r="F5" s="745"/>
      <c r="G5" s="745"/>
      <c r="H5" s="745"/>
      <c r="I5" s="745"/>
      <c r="J5" s="745"/>
      <c r="K5" s="745"/>
      <c r="L5" s="745"/>
      <c r="M5" s="745"/>
      <c r="N5" s="745"/>
      <c r="O5" s="745"/>
      <c r="P5" s="745"/>
      <c r="Q5" s="746"/>
      <c r="R5" s="733">
        <v>
362658</v>
      </c>
      <c r="S5" s="734"/>
      <c r="T5" s="734"/>
      <c r="U5" s="734"/>
      <c r="V5" s="734"/>
      <c r="W5" s="734"/>
      <c r="X5" s="734"/>
      <c r="Y5" s="777"/>
      <c r="Z5" s="795">
        <v>
8.5</v>
      </c>
      <c r="AA5" s="795"/>
      <c r="AB5" s="795"/>
      <c r="AC5" s="795"/>
      <c r="AD5" s="796">
        <v>
362658</v>
      </c>
      <c r="AE5" s="796"/>
      <c r="AF5" s="796"/>
      <c r="AG5" s="796"/>
      <c r="AH5" s="796"/>
      <c r="AI5" s="796"/>
      <c r="AJ5" s="796"/>
      <c r="AK5" s="796"/>
      <c r="AL5" s="778">
        <v>
23.5</v>
      </c>
      <c r="AM5" s="749"/>
      <c r="AN5" s="749"/>
      <c r="AO5" s="779"/>
      <c r="AP5" s="744" t="s">
        <v>
226</v>
      </c>
      <c r="AQ5" s="745"/>
      <c r="AR5" s="745"/>
      <c r="AS5" s="745"/>
      <c r="AT5" s="745"/>
      <c r="AU5" s="745"/>
      <c r="AV5" s="745"/>
      <c r="AW5" s="745"/>
      <c r="AX5" s="745"/>
      <c r="AY5" s="745"/>
      <c r="AZ5" s="745"/>
      <c r="BA5" s="745"/>
      <c r="BB5" s="745"/>
      <c r="BC5" s="745"/>
      <c r="BD5" s="745"/>
      <c r="BE5" s="745"/>
      <c r="BF5" s="746"/>
      <c r="BG5" s="678">
        <v>
359203</v>
      </c>
      <c r="BH5" s="679"/>
      <c r="BI5" s="679"/>
      <c r="BJ5" s="679"/>
      <c r="BK5" s="679"/>
      <c r="BL5" s="679"/>
      <c r="BM5" s="679"/>
      <c r="BN5" s="680"/>
      <c r="BO5" s="715">
        <v>
99</v>
      </c>
      <c r="BP5" s="715"/>
      <c r="BQ5" s="715"/>
      <c r="BR5" s="715"/>
      <c r="BS5" s="716" t="s">
        <v>
128</v>
      </c>
      <c r="BT5" s="716"/>
      <c r="BU5" s="716"/>
      <c r="BV5" s="716"/>
      <c r="BW5" s="716"/>
      <c r="BX5" s="716"/>
      <c r="BY5" s="716"/>
      <c r="BZ5" s="716"/>
      <c r="CA5" s="716"/>
      <c r="CB5" s="775"/>
      <c r="CD5" s="782" t="s">
        <v>
221</v>
      </c>
      <c r="CE5" s="783"/>
      <c r="CF5" s="783"/>
      <c r="CG5" s="783"/>
      <c r="CH5" s="783"/>
      <c r="CI5" s="783"/>
      <c r="CJ5" s="783"/>
      <c r="CK5" s="783"/>
      <c r="CL5" s="783"/>
      <c r="CM5" s="783"/>
      <c r="CN5" s="783"/>
      <c r="CO5" s="783"/>
      <c r="CP5" s="783"/>
      <c r="CQ5" s="784"/>
      <c r="CR5" s="782" t="s">
        <v>
227</v>
      </c>
      <c r="CS5" s="783"/>
      <c r="CT5" s="783"/>
      <c r="CU5" s="783"/>
      <c r="CV5" s="783"/>
      <c r="CW5" s="783"/>
      <c r="CX5" s="783"/>
      <c r="CY5" s="784"/>
      <c r="CZ5" s="782" t="s">
        <v>
219</v>
      </c>
      <c r="DA5" s="783"/>
      <c r="DB5" s="783"/>
      <c r="DC5" s="784"/>
      <c r="DD5" s="782" t="s">
        <v>
228</v>
      </c>
      <c r="DE5" s="783"/>
      <c r="DF5" s="783"/>
      <c r="DG5" s="783"/>
      <c r="DH5" s="783"/>
      <c r="DI5" s="783"/>
      <c r="DJ5" s="783"/>
      <c r="DK5" s="783"/>
      <c r="DL5" s="783"/>
      <c r="DM5" s="783"/>
      <c r="DN5" s="783"/>
      <c r="DO5" s="783"/>
      <c r="DP5" s="784"/>
      <c r="DQ5" s="782" t="s">
        <v>
229</v>
      </c>
      <c r="DR5" s="783"/>
      <c r="DS5" s="783"/>
      <c r="DT5" s="783"/>
      <c r="DU5" s="783"/>
      <c r="DV5" s="783"/>
      <c r="DW5" s="783"/>
      <c r="DX5" s="783"/>
      <c r="DY5" s="783"/>
      <c r="DZ5" s="783"/>
      <c r="EA5" s="783"/>
      <c r="EB5" s="783"/>
      <c r="EC5" s="784"/>
    </row>
    <row r="6" spans="2:143" ht="11.25" customHeight="1" x14ac:dyDescent="0.15">
      <c r="B6" s="675" t="s">
        <v>
230</v>
      </c>
      <c r="C6" s="676"/>
      <c r="D6" s="676"/>
      <c r="E6" s="676"/>
      <c r="F6" s="676"/>
      <c r="G6" s="676"/>
      <c r="H6" s="676"/>
      <c r="I6" s="676"/>
      <c r="J6" s="676"/>
      <c r="K6" s="676"/>
      <c r="L6" s="676"/>
      <c r="M6" s="676"/>
      <c r="N6" s="676"/>
      <c r="O6" s="676"/>
      <c r="P6" s="676"/>
      <c r="Q6" s="677"/>
      <c r="R6" s="678">
        <v>
20360</v>
      </c>
      <c r="S6" s="679"/>
      <c r="T6" s="679"/>
      <c r="U6" s="679"/>
      <c r="V6" s="679"/>
      <c r="W6" s="679"/>
      <c r="X6" s="679"/>
      <c r="Y6" s="680"/>
      <c r="Z6" s="715">
        <v>
0.5</v>
      </c>
      <c r="AA6" s="715"/>
      <c r="AB6" s="715"/>
      <c r="AC6" s="715"/>
      <c r="AD6" s="716">
        <v>
20360</v>
      </c>
      <c r="AE6" s="716"/>
      <c r="AF6" s="716"/>
      <c r="AG6" s="716"/>
      <c r="AH6" s="716"/>
      <c r="AI6" s="716"/>
      <c r="AJ6" s="716"/>
      <c r="AK6" s="716"/>
      <c r="AL6" s="681">
        <v>
1.3</v>
      </c>
      <c r="AM6" s="682"/>
      <c r="AN6" s="682"/>
      <c r="AO6" s="717"/>
      <c r="AP6" s="675" t="s">
        <v>
231</v>
      </c>
      <c r="AQ6" s="676"/>
      <c r="AR6" s="676"/>
      <c r="AS6" s="676"/>
      <c r="AT6" s="676"/>
      <c r="AU6" s="676"/>
      <c r="AV6" s="676"/>
      <c r="AW6" s="676"/>
      <c r="AX6" s="676"/>
      <c r="AY6" s="676"/>
      <c r="AZ6" s="676"/>
      <c r="BA6" s="676"/>
      <c r="BB6" s="676"/>
      <c r="BC6" s="676"/>
      <c r="BD6" s="676"/>
      <c r="BE6" s="676"/>
      <c r="BF6" s="677"/>
      <c r="BG6" s="678">
        <v>
359203</v>
      </c>
      <c r="BH6" s="679"/>
      <c r="BI6" s="679"/>
      <c r="BJ6" s="679"/>
      <c r="BK6" s="679"/>
      <c r="BL6" s="679"/>
      <c r="BM6" s="679"/>
      <c r="BN6" s="680"/>
      <c r="BO6" s="715">
        <v>
99</v>
      </c>
      <c r="BP6" s="715"/>
      <c r="BQ6" s="715"/>
      <c r="BR6" s="715"/>
      <c r="BS6" s="716" t="s">
        <v>
232</v>
      </c>
      <c r="BT6" s="716"/>
      <c r="BU6" s="716"/>
      <c r="BV6" s="716"/>
      <c r="BW6" s="716"/>
      <c r="BX6" s="716"/>
      <c r="BY6" s="716"/>
      <c r="BZ6" s="716"/>
      <c r="CA6" s="716"/>
      <c r="CB6" s="775"/>
      <c r="CD6" s="736" t="s">
        <v>
233</v>
      </c>
      <c r="CE6" s="737"/>
      <c r="CF6" s="737"/>
      <c r="CG6" s="737"/>
      <c r="CH6" s="737"/>
      <c r="CI6" s="737"/>
      <c r="CJ6" s="737"/>
      <c r="CK6" s="737"/>
      <c r="CL6" s="737"/>
      <c r="CM6" s="737"/>
      <c r="CN6" s="737"/>
      <c r="CO6" s="737"/>
      <c r="CP6" s="737"/>
      <c r="CQ6" s="738"/>
      <c r="CR6" s="678">
        <v>
52740</v>
      </c>
      <c r="CS6" s="679"/>
      <c r="CT6" s="679"/>
      <c r="CU6" s="679"/>
      <c r="CV6" s="679"/>
      <c r="CW6" s="679"/>
      <c r="CX6" s="679"/>
      <c r="CY6" s="680"/>
      <c r="CZ6" s="778">
        <v>
1.3</v>
      </c>
      <c r="DA6" s="749"/>
      <c r="DB6" s="749"/>
      <c r="DC6" s="781"/>
      <c r="DD6" s="684" t="s">
        <v>
232</v>
      </c>
      <c r="DE6" s="679"/>
      <c r="DF6" s="679"/>
      <c r="DG6" s="679"/>
      <c r="DH6" s="679"/>
      <c r="DI6" s="679"/>
      <c r="DJ6" s="679"/>
      <c r="DK6" s="679"/>
      <c r="DL6" s="679"/>
      <c r="DM6" s="679"/>
      <c r="DN6" s="679"/>
      <c r="DO6" s="679"/>
      <c r="DP6" s="680"/>
      <c r="DQ6" s="684">
        <v>
52740</v>
      </c>
      <c r="DR6" s="679"/>
      <c r="DS6" s="679"/>
      <c r="DT6" s="679"/>
      <c r="DU6" s="679"/>
      <c r="DV6" s="679"/>
      <c r="DW6" s="679"/>
      <c r="DX6" s="679"/>
      <c r="DY6" s="679"/>
      <c r="DZ6" s="679"/>
      <c r="EA6" s="679"/>
      <c r="EB6" s="679"/>
      <c r="EC6" s="722"/>
    </row>
    <row r="7" spans="2:143" ht="11.25" customHeight="1" x14ac:dyDescent="0.15">
      <c r="B7" s="675" t="s">
        <v>
234</v>
      </c>
      <c r="C7" s="676"/>
      <c r="D7" s="676"/>
      <c r="E7" s="676"/>
      <c r="F7" s="676"/>
      <c r="G7" s="676"/>
      <c r="H7" s="676"/>
      <c r="I7" s="676"/>
      <c r="J7" s="676"/>
      <c r="K7" s="676"/>
      <c r="L7" s="676"/>
      <c r="M7" s="676"/>
      <c r="N7" s="676"/>
      <c r="O7" s="676"/>
      <c r="P7" s="676"/>
      <c r="Q7" s="677"/>
      <c r="R7" s="678">
        <v>
521</v>
      </c>
      <c r="S7" s="679"/>
      <c r="T7" s="679"/>
      <c r="U7" s="679"/>
      <c r="V7" s="679"/>
      <c r="W7" s="679"/>
      <c r="X7" s="679"/>
      <c r="Y7" s="680"/>
      <c r="Z7" s="715">
        <v>
0</v>
      </c>
      <c r="AA7" s="715"/>
      <c r="AB7" s="715"/>
      <c r="AC7" s="715"/>
      <c r="AD7" s="716">
        <v>
521</v>
      </c>
      <c r="AE7" s="716"/>
      <c r="AF7" s="716"/>
      <c r="AG7" s="716"/>
      <c r="AH7" s="716"/>
      <c r="AI7" s="716"/>
      <c r="AJ7" s="716"/>
      <c r="AK7" s="716"/>
      <c r="AL7" s="681">
        <v>
0</v>
      </c>
      <c r="AM7" s="682"/>
      <c r="AN7" s="682"/>
      <c r="AO7" s="717"/>
      <c r="AP7" s="675" t="s">
        <v>
235</v>
      </c>
      <c r="AQ7" s="676"/>
      <c r="AR7" s="676"/>
      <c r="AS7" s="676"/>
      <c r="AT7" s="676"/>
      <c r="AU7" s="676"/>
      <c r="AV7" s="676"/>
      <c r="AW7" s="676"/>
      <c r="AX7" s="676"/>
      <c r="AY7" s="676"/>
      <c r="AZ7" s="676"/>
      <c r="BA7" s="676"/>
      <c r="BB7" s="676"/>
      <c r="BC7" s="676"/>
      <c r="BD7" s="676"/>
      <c r="BE7" s="676"/>
      <c r="BF7" s="677"/>
      <c r="BG7" s="678">
        <v>
165797</v>
      </c>
      <c r="BH7" s="679"/>
      <c r="BI7" s="679"/>
      <c r="BJ7" s="679"/>
      <c r="BK7" s="679"/>
      <c r="BL7" s="679"/>
      <c r="BM7" s="679"/>
      <c r="BN7" s="680"/>
      <c r="BO7" s="715">
        <v>
45.7</v>
      </c>
      <c r="BP7" s="715"/>
      <c r="BQ7" s="715"/>
      <c r="BR7" s="715"/>
      <c r="BS7" s="716" t="s">
        <v>
232</v>
      </c>
      <c r="BT7" s="716"/>
      <c r="BU7" s="716"/>
      <c r="BV7" s="716"/>
      <c r="BW7" s="716"/>
      <c r="BX7" s="716"/>
      <c r="BY7" s="716"/>
      <c r="BZ7" s="716"/>
      <c r="CA7" s="716"/>
      <c r="CB7" s="775"/>
      <c r="CD7" s="711" t="s">
        <v>
236</v>
      </c>
      <c r="CE7" s="712"/>
      <c r="CF7" s="712"/>
      <c r="CG7" s="712"/>
      <c r="CH7" s="712"/>
      <c r="CI7" s="712"/>
      <c r="CJ7" s="712"/>
      <c r="CK7" s="712"/>
      <c r="CL7" s="712"/>
      <c r="CM7" s="712"/>
      <c r="CN7" s="712"/>
      <c r="CO7" s="712"/>
      <c r="CP7" s="712"/>
      <c r="CQ7" s="713"/>
      <c r="CR7" s="678">
        <v>
677630</v>
      </c>
      <c r="CS7" s="679"/>
      <c r="CT7" s="679"/>
      <c r="CU7" s="679"/>
      <c r="CV7" s="679"/>
      <c r="CW7" s="679"/>
      <c r="CX7" s="679"/>
      <c r="CY7" s="680"/>
      <c r="CZ7" s="715">
        <v>
16.5</v>
      </c>
      <c r="DA7" s="715"/>
      <c r="DB7" s="715"/>
      <c r="DC7" s="715"/>
      <c r="DD7" s="684">
        <v>
60792</v>
      </c>
      <c r="DE7" s="679"/>
      <c r="DF7" s="679"/>
      <c r="DG7" s="679"/>
      <c r="DH7" s="679"/>
      <c r="DI7" s="679"/>
      <c r="DJ7" s="679"/>
      <c r="DK7" s="679"/>
      <c r="DL7" s="679"/>
      <c r="DM7" s="679"/>
      <c r="DN7" s="679"/>
      <c r="DO7" s="679"/>
      <c r="DP7" s="680"/>
      <c r="DQ7" s="684">
        <v>
468254</v>
      </c>
      <c r="DR7" s="679"/>
      <c r="DS7" s="679"/>
      <c r="DT7" s="679"/>
      <c r="DU7" s="679"/>
      <c r="DV7" s="679"/>
      <c r="DW7" s="679"/>
      <c r="DX7" s="679"/>
      <c r="DY7" s="679"/>
      <c r="DZ7" s="679"/>
      <c r="EA7" s="679"/>
      <c r="EB7" s="679"/>
      <c r="EC7" s="722"/>
    </row>
    <row r="8" spans="2:143" ht="11.25" customHeight="1" x14ac:dyDescent="0.15">
      <c r="B8" s="675" t="s">
        <v>
237</v>
      </c>
      <c r="C8" s="676"/>
      <c r="D8" s="676"/>
      <c r="E8" s="676"/>
      <c r="F8" s="676"/>
      <c r="G8" s="676"/>
      <c r="H8" s="676"/>
      <c r="I8" s="676"/>
      <c r="J8" s="676"/>
      <c r="K8" s="676"/>
      <c r="L8" s="676"/>
      <c r="M8" s="676"/>
      <c r="N8" s="676"/>
      <c r="O8" s="676"/>
      <c r="P8" s="676"/>
      <c r="Q8" s="677"/>
      <c r="R8" s="678">
        <v>
2590</v>
      </c>
      <c r="S8" s="679"/>
      <c r="T8" s="679"/>
      <c r="U8" s="679"/>
      <c r="V8" s="679"/>
      <c r="W8" s="679"/>
      <c r="X8" s="679"/>
      <c r="Y8" s="680"/>
      <c r="Z8" s="715">
        <v>
0.1</v>
      </c>
      <c r="AA8" s="715"/>
      <c r="AB8" s="715"/>
      <c r="AC8" s="715"/>
      <c r="AD8" s="716">
        <v>
2590</v>
      </c>
      <c r="AE8" s="716"/>
      <c r="AF8" s="716"/>
      <c r="AG8" s="716"/>
      <c r="AH8" s="716"/>
      <c r="AI8" s="716"/>
      <c r="AJ8" s="716"/>
      <c r="AK8" s="716"/>
      <c r="AL8" s="681">
        <v>
0.2</v>
      </c>
      <c r="AM8" s="682"/>
      <c r="AN8" s="682"/>
      <c r="AO8" s="717"/>
      <c r="AP8" s="675" t="s">
        <v>
238</v>
      </c>
      <c r="AQ8" s="676"/>
      <c r="AR8" s="676"/>
      <c r="AS8" s="676"/>
      <c r="AT8" s="676"/>
      <c r="AU8" s="676"/>
      <c r="AV8" s="676"/>
      <c r="AW8" s="676"/>
      <c r="AX8" s="676"/>
      <c r="AY8" s="676"/>
      <c r="AZ8" s="676"/>
      <c r="BA8" s="676"/>
      <c r="BB8" s="676"/>
      <c r="BC8" s="676"/>
      <c r="BD8" s="676"/>
      <c r="BE8" s="676"/>
      <c r="BF8" s="677"/>
      <c r="BG8" s="678">
        <v>
4454</v>
      </c>
      <c r="BH8" s="679"/>
      <c r="BI8" s="679"/>
      <c r="BJ8" s="679"/>
      <c r="BK8" s="679"/>
      <c r="BL8" s="679"/>
      <c r="BM8" s="679"/>
      <c r="BN8" s="680"/>
      <c r="BO8" s="715">
        <v>
1.2</v>
      </c>
      <c r="BP8" s="715"/>
      <c r="BQ8" s="715"/>
      <c r="BR8" s="715"/>
      <c r="BS8" s="684" t="s">
        <v>
128</v>
      </c>
      <c r="BT8" s="679"/>
      <c r="BU8" s="679"/>
      <c r="BV8" s="679"/>
      <c r="BW8" s="679"/>
      <c r="BX8" s="679"/>
      <c r="BY8" s="679"/>
      <c r="BZ8" s="679"/>
      <c r="CA8" s="679"/>
      <c r="CB8" s="722"/>
      <c r="CD8" s="711" t="s">
        <v>
239</v>
      </c>
      <c r="CE8" s="712"/>
      <c r="CF8" s="712"/>
      <c r="CG8" s="712"/>
      <c r="CH8" s="712"/>
      <c r="CI8" s="712"/>
      <c r="CJ8" s="712"/>
      <c r="CK8" s="712"/>
      <c r="CL8" s="712"/>
      <c r="CM8" s="712"/>
      <c r="CN8" s="712"/>
      <c r="CO8" s="712"/>
      <c r="CP8" s="712"/>
      <c r="CQ8" s="713"/>
      <c r="CR8" s="678">
        <v>
484124</v>
      </c>
      <c r="CS8" s="679"/>
      <c r="CT8" s="679"/>
      <c r="CU8" s="679"/>
      <c r="CV8" s="679"/>
      <c r="CW8" s="679"/>
      <c r="CX8" s="679"/>
      <c r="CY8" s="680"/>
      <c r="CZ8" s="715">
        <v>
11.8</v>
      </c>
      <c r="DA8" s="715"/>
      <c r="DB8" s="715"/>
      <c r="DC8" s="715"/>
      <c r="DD8" s="684">
        <v>
22687</v>
      </c>
      <c r="DE8" s="679"/>
      <c r="DF8" s="679"/>
      <c r="DG8" s="679"/>
      <c r="DH8" s="679"/>
      <c r="DI8" s="679"/>
      <c r="DJ8" s="679"/>
      <c r="DK8" s="679"/>
      <c r="DL8" s="679"/>
      <c r="DM8" s="679"/>
      <c r="DN8" s="679"/>
      <c r="DO8" s="679"/>
      <c r="DP8" s="680"/>
      <c r="DQ8" s="684">
        <v>
207592</v>
      </c>
      <c r="DR8" s="679"/>
      <c r="DS8" s="679"/>
      <c r="DT8" s="679"/>
      <c r="DU8" s="679"/>
      <c r="DV8" s="679"/>
      <c r="DW8" s="679"/>
      <c r="DX8" s="679"/>
      <c r="DY8" s="679"/>
      <c r="DZ8" s="679"/>
      <c r="EA8" s="679"/>
      <c r="EB8" s="679"/>
      <c r="EC8" s="722"/>
    </row>
    <row r="9" spans="2:143" ht="11.25" customHeight="1" x14ac:dyDescent="0.15">
      <c r="B9" s="675" t="s">
        <v>
240</v>
      </c>
      <c r="C9" s="676"/>
      <c r="D9" s="676"/>
      <c r="E9" s="676"/>
      <c r="F9" s="676"/>
      <c r="G9" s="676"/>
      <c r="H9" s="676"/>
      <c r="I9" s="676"/>
      <c r="J9" s="676"/>
      <c r="K9" s="676"/>
      <c r="L9" s="676"/>
      <c r="M9" s="676"/>
      <c r="N9" s="676"/>
      <c r="O9" s="676"/>
      <c r="P9" s="676"/>
      <c r="Q9" s="677"/>
      <c r="R9" s="678">
        <v>
1593</v>
      </c>
      <c r="S9" s="679"/>
      <c r="T9" s="679"/>
      <c r="U9" s="679"/>
      <c r="V9" s="679"/>
      <c r="W9" s="679"/>
      <c r="X9" s="679"/>
      <c r="Y9" s="680"/>
      <c r="Z9" s="715">
        <v>
0</v>
      </c>
      <c r="AA9" s="715"/>
      <c r="AB9" s="715"/>
      <c r="AC9" s="715"/>
      <c r="AD9" s="716">
        <v>
1593</v>
      </c>
      <c r="AE9" s="716"/>
      <c r="AF9" s="716"/>
      <c r="AG9" s="716"/>
      <c r="AH9" s="716"/>
      <c r="AI9" s="716"/>
      <c r="AJ9" s="716"/>
      <c r="AK9" s="716"/>
      <c r="AL9" s="681">
        <v>
0.1</v>
      </c>
      <c r="AM9" s="682"/>
      <c r="AN9" s="682"/>
      <c r="AO9" s="717"/>
      <c r="AP9" s="675" t="s">
        <v>
241</v>
      </c>
      <c r="AQ9" s="676"/>
      <c r="AR9" s="676"/>
      <c r="AS9" s="676"/>
      <c r="AT9" s="676"/>
      <c r="AU9" s="676"/>
      <c r="AV9" s="676"/>
      <c r="AW9" s="676"/>
      <c r="AX9" s="676"/>
      <c r="AY9" s="676"/>
      <c r="AZ9" s="676"/>
      <c r="BA9" s="676"/>
      <c r="BB9" s="676"/>
      <c r="BC9" s="676"/>
      <c r="BD9" s="676"/>
      <c r="BE9" s="676"/>
      <c r="BF9" s="677"/>
      <c r="BG9" s="678">
        <v>
148296</v>
      </c>
      <c r="BH9" s="679"/>
      <c r="BI9" s="679"/>
      <c r="BJ9" s="679"/>
      <c r="BK9" s="679"/>
      <c r="BL9" s="679"/>
      <c r="BM9" s="679"/>
      <c r="BN9" s="680"/>
      <c r="BO9" s="715">
        <v>
40.9</v>
      </c>
      <c r="BP9" s="715"/>
      <c r="BQ9" s="715"/>
      <c r="BR9" s="715"/>
      <c r="BS9" s="684" t="s">
        <v>
232</v>
      </c>
      <c r="BT9" s="679"/>
      <c r="BU9" s="679"/>
      <c r="BV9" s="679"/>
      <c r="BW9" s="679"/>
      <c r="BX9" s="679"/>
      <c r="BY9" s="679"/>
      <c r="BZ9" s="679"/>
      <c r="CA9" s="679"/>
      <c r="CB9" s="722"/>
      <c r="CD9" s="711" t="s">
        <v>
242</v>
      </c>
      <c r="CE9" s="712"/>
      <c r="CF9" s="712"/>
      <c r="CG9" s="712"/>
      <c r="CH9" s="712"/>
      <c r="CI9" s="712"/>
      <c r="CJ9" s="712"/>
      <c r="CK9" s="712"/>
      <c r="CL9" s="712"/>
      <c r="CM9" s="712"/>
      <c r="CN9" s="712"/>
      <c r="CO9" s="712"/>
      <c r="CP9" s="712"/>
      <c r="CQ9" s="713"/>
      <c r="CR9" s="678">
        <v>
822586</v>
      </c>
      <c r="CS9" s="679"/>
      <c r="CT9" s="679"/>
      <c r="CU9" s="679"/>
      <c r="CV9" s="679"/>
      <c r="CW9" s="679"/>
      <c r="CX9" s="679"/>
      <c r="CY9" s="680"/>
      <c r="CZ9" s="715">
        <v>
20</v>
      </c>
      <c r="DA9" s="715"/>
      <c r="DB9" s="715"/>
      <c r="DC9" s="715"/>
      <c r="DD9" s="684">
        <v>
350299</v>
      </c>
      <c r="DE9" s="679"/>
      <c r="DF9" s="679"/>
      <c r="DG9" s="679"/>
      <c r="DH9" s="679"/>
      <c r="DI9" s="679"/>
      <c r="DJ9" s="679"/>
      <c r="DK9" s="679"/>
      <c r="DL9" s="679"/>
      <c r="DM9" s="679"/>
      <c r="DN9" s="679"/>
      <c r="DO9" s="679"/>
      <c r="DP9" s="680"/>
      <c r="DQ9" s="684">
        <v>
293419</v>
      </c>
      <c r="DR9" s="679"/>
      <c r="DS9" s="679"/>
      <c r="DT9" s="679"/>
      <c r="DU9" s="679"/>
      <c r="DV9" s="679"/>
      <c r="DW9" s="679"/>
      <c r="DX9" s="679"/>
      <c r="DY9" s="679"/>
      <c r="DZ9" s="679"/>
      <c r="EA9" s="679"/>
      <c r="EB9" s="679"/>
      <c r="EC9" s="722"/>
    </row>
    <row r="10" spans="2:143" ht="11.25" customHeight="1" x14ac:dyDescent="0.15">
      <c r="B10" s="675" t="s">
        <v>
243</v>
      </c>
      <c r="C10" s="676"/>
      <c r="D10" s="676"/>
      <c r="E10" s="676"/>
      <c r="F10" s="676"/>
      <c r="G10" s="676"/>
      <c r="H10" s="676"/>
      <c r="I10" s="676"/>
      <c r="J10" s="676"/>
      <c r="K10" s="676"/>
      <c r="L10" s="676"/>
      <c r="M10" s="676"/>
      <c r="N10" s="676"/>
      <c r="O10" s="676"/>
      <c r="P10" s="676"/>
      <c r="Q10" s="677"/>
      <c r="R10" s="678" t="s">
        <v>
232</v>
      </c>
      <c r="S10" s="679"/>
      <c r="T10" s="679"/>
      <c r="U10" s="679"/>
      <c r="V10" s="679"/>
      <c r="W10" s="679"/>
      <c r="X10" s="679"/>
      <c r="Y10" s="680"/>
      <c r="Z10" s="715" t="s">
        <v>
232</v>
      </c>
      <c r="AA10" s="715"/>
      <c r="AB10" s="715"/>
      <c r="AC10" s="715"/>
      <c r="AD10" s="716" t="s">
        <v>
128</v>
      </c>
      <c r="AE10" s="716"/>
      <c r="AF10" s="716"/>
      <c r="AG10" s="716"/>
      <c r="AH10" s="716"/>
      <c r="AI10" s="716"/>
      <c r="AJ10" s="716"/>
      <c r="AK10" s="716"/>
      <c r="AL10" s="681" t="s">
        <v>
232</v>
      </c>
      <c r="AM10" s="682"/>
      <c r="AN10" s="682"/>
      <c r="AO10" s="717"/>
      <c r="AP10" s="675" t="s">
        <v>
244</v>
      </c>
      <c r="AQ10" s="676"/>
      <c r="AR10" s="676"/>
      <c r="AS10" s="676"/>
      <c r="AT10" s="676"/>
      <c r="AU10" s="676"/>
      <c r="AV10" s="676"/>
      <c r="AW10" s="676"/>
      <c r="AX10" s="676"/>
      <c r="AY10" s="676"/>
      <c r="AZ10" s="676"/>
      <c r="BA10" s="676"/>
      <c r="BB10" s="676"/>
      <c r="BC10" s="676"/>
      <c r="BD10" s="676"/>
      <c r="BE10" s="676"/>
      <c r="BF10" s="677"/>
      <c r="BG10" s="678">
        <v>
6585</v>
      </c>
      <c r="BH10" s="679"/>
      <c r="BI10" s="679"/>
      <c r="BJ10" s="679"/>
      <c r="BK10" s="679"/>
      <c r="BL10" s="679"/>
      <c r="BM10" s="679"/>
      <c r="BN10" s="680"/>
      <c r="BO10" s="715">
        <v>
1.8</v>
      </c>
      <c r="BP10" s="715"/>
      <c r="BQ10" s="715"/>
      <c r="BR10" s="715"/>
      <c r="BS10" s="684" t="s">
        <v>
128</v>
      </c>
      <c r="BT10" s="679"/>
      <c r="BU10" s="679"/>
      <c r="BV10" s="679"/>
      <c r="BW10" s="679"/>
      <c r="BX10" s="679"/>
      <c r="BY10" s="679"/>
      <c r="BZ10" s="679"/>
      <c r="CA10" s="679"/>
      <c r="CB10" s="722"/>
      <c r="CD10" s="711" t="s">
        <v>
245</v>
      </c>
      <c r="CE10" s="712"/>
      <c r="CF10" s="712"/>
      <c r="CG10" s="712"/>
      <c r="CH10" s="712"/>
      <c r="CI10" s="712"/>
      <c r="CJ10" s="712"/>
      <c r="CK10" s="712"/>
      <c r="CL10" s="712"/>
      <c r="CM10" s="712"/>
      <c r="CN10" s="712"/>
      <c r="CO10" s="712"/>
      <c r="CP10" s="712"/>
      <c r="CQ10" s="713"/>
      <c r="CR10" s="678">
        <v>
53245</v>
      </c>
      <c r="CS10" s="679"/>
      <c r="CT10" s="679"/>
      <c r="CU10" s="679"/>
      <c r="CV10" s="679"/>
      <c r="CW10" s="679"/>
      <c r="CX10" s="679"/>
      <c r="CY10" s="680"/>
      <c r="CZ10" s="715">
        <v>
1.3</v>
      </c>
      <c r="DA10" s="715"/>
      <c r="DB10" s="715"/>
      <c r="DC10" s="715"/>
      <c r="DD10" s="684" t="s">
        <v>
232</v>
      </c>
      <c r="DE10" s="679"/>
      <c r="DF10" s="679"/>
      <c r="DG10" s="679"/>
      <c r="DH10" s="679"/>
      <c r="DI10" s="679"/>
      <c r="DJ10" s="679"/>
      <c r="DK10" s="679"/>
      <c r="DL10" s="679"/>
      <c r="DM10" s="679"/>
      <c r="DN10" s="679"/>
      <c r="DO10" s="679"/>
      <c r="DP10" s="680"/>
      <c r="DQ10" s="684">
        <v>
39276</v>
      </c>
      <c r="DR10" s="679"/>
      <c r="DS10" s="679"/>
      <c r="DT10" s="679"/>
      <c r="DU10" s="679"/>
      <c r="DV10" s="679"/>
      <c r="DW10" s="679"/>
      <c r="DX10" s="679"/>
      <c r="DY10" s="679"/>
      <c r="DZ10" s="679"/>
      <c r="EA10" s="679"/>
      <c r="EB10" s="679"/>
      <c r="EC10" s="722"/>
    </row>
    <row r="11" spans="2:143" ht="11.25" customHeight="1" x14ac:dyDescent="0.15">
      <c r="B11" s="675" t="s">
        <v>
246</v>
      </c>
      <c r="C11" s="676"/>
      <c r="D11" s="676"/>
      <c r="E11" s="676"/>
      <c r="F11" s="676"/>
      <c r="G11" s="676"/>
      <c r="H11" s="676"/>
      <c r="I11" s="676"/>
      <c r="J11" s="676"/>
      <c r="K11" s="676"/>
      <c r="L11" s="676"/>
      <c r="M11" s="676"/>
      <c r="N11" s="676"/>
      <c r="O11" s="676"/>
      <c r="P11" s="676"/>
      <c r="Q11" s="677"/>
      <c r="R11" s="678">
        <v>
45662</v>
      </c>
      <c r="S11" s="679"/>
      <c r="T11" s="679"/>
      <c r="U11" s="679"/>
      <c r="V11" s="679"/>
      <c r="W11" s="679"/>
      <c r="X11" s="679"/>
      <c r="Y11" s="680"/>
      <c r="Z11" s="681">
        <v>
1.1000000000000001</v>
      </c>
      <c r="AA11" s="682"/>
      <c r="AB11" s="682"/>
      <c r="AC11" s="683"/>
      <c r="AD11" s="684">
        <v>
45662</v>
      </c>
      <c r="AE11" s="679"/>
      <c r="AF11" s="679"/>
      <c r="AG11" s="679"/>
      <c r="AH11" s="679"/>
      <c r="AI11" s="679"/>
      <c r="AJ11" s="679"/>
      <c r="AK11" s="680"/>
      <c r="AL11" s="681">
        <v>
3</v>
      </c>
      <c r="AM11" s="682"/>
      <c r="AN11" s="682"/>
      <c r="AO11" s="717"/>
      <c r="AP11" s="675" t="s">
        <v>
247</v>
      </c>
      <c r="AQ11" s="676"/>
      <c r="AR11" s="676"/>
      <c r="AS11" s="676"/>
      <c r="AT11" s="676"/>
      <c r="AU11" s="676"/>
      <c r="AV11" s="676"/>
      <c r="AW11" s="676"/>
      <c r="AX11" s="676"/>
      <c r="AY11" s="676"/>
      <c r="AZ11" s="676"/>
      <c r="BA11" s="676"/>
      <c r="BB11" s="676"/>
      <c r="BC11" s="676"/>
      <c r="BD11" s="676"/>
      <c r="BE11" s="676"/>
      <c r="BF11" s="677"/>
      <c r="BG11" s="678">
        <v>
6462</v>
      </c>
      <c r="BH11" s="679"/>
      <c r="BI11" s="679"/>
      <c r="BJ11" s="679"/>
      <c r="BK11" s="679"/>
      <c r="BL11" s="679"/>
      <c r="BM11" s="679"/>
      <c r="BN11" s="680"/>
      <c r="BO11" s="715">
        <v>
1.8</v>
      </c>
      <c r="BP11" s="715"/>
      <c r="BQ11" s="715"/>
      <c r="BR11" s="715"/>
      <c r="BS11" s="684" t="s">
        <v>
128</v>
      </c>
      <c r="BT11" s="679"/>
      <c r="BU11" s="679"/>
      <c r="BV11" s="679"/>
      <c r="BW11" s="679"/>
      <c r="BX11" s="679"/>
      <c r="BY11" s="679"/>
      <c r="BZ11" s="679"/>
      <c r="CA11" s="679"/>
      <c r="CB11" s="722"/>
      <c r="CD11" s="711" t="s">
        <v>
248</v>
      </c>
      <c r="CE11" s="712"/>
      <c r="CF11" s="712"/>
      <c r="CG11" s="712"/>
      <c r="CH11" s="712"/>
      <c r="CI11" s="712"/>
      <c r="CJ11" s="712"/>
      <c r="CK11" s="712"/>
      <c r="CL11" s="712"/>
      <c r="CM11" s="712"/>
      <c r="CN11" s="712"/>
      <c r="CO11" s="712"/>
      <c r="CP11" s="712"/>
      <c r="CQ11" s="713"/>
      <c r="CR11" s="678">
        <v>
208236</v>
      </c>
      <c r="CS11" s="679"/>
      <c r="CT11" s="679"/>
      <c r="CU11" s="679"/>
      <c r="CV11" s="679"/>
      <c r="CW11" s="679"/>
      <c r="CX11" s="679"/>
      <c r="CY11" s="680"/>
      <c r="CZ11" s="715">
        <v>
5.0999999999999996</v>
      </c>
      <c r="DA11" s="715"/>
      <c r="DB11" s="715"/>
      <c r="DC11" s="715"/>
      <c r="DD11" s="684">
        <v>
137697</v>
      </c>
      <c r="DE11" s="679"/>
      <c r="DF11" s="679"/>
      <c r="DG11" s="679"/>
      <c r="DH11" s="679"/>
      <c r="DI11" s="679"/>
      <c r="DJ11" s="679"/>
      <c r="DK11" s="679"/>
      <c r="DL11" s="679"/>
      <c r="DM11" s="679"/>
      <c r="DN11" s="679"/>
      <c r="DO11" s="679"/>
      <c r="DP11" s="680"/>
      <c r="DQ11" s="684">
        <v>
69033</v>
      </c>
      <c r="DR11" s="679"/>
      <c r="DS11" s="679"/>
      <c r="DT11" s="679"/>
      <c r="DU11" s="679"/>
      <c r="DV11" s="679"/>
      <c r="DW11" s="679"/>
      <c r="DX11" s="679"/>
      <c r="DY11" s="679"/>
      <c r="DZ11" s="679"/>
      <c r="EA11" s="679"/>
      <c r="EB11" s="679"/>
      <c r="EC11" s="722"/>
    </row>
    <row r="12" spans="2:143" ht="11.25" customHeight="1" x14ac:dyDescent="0.15">
      <c r="B12" s="675" t="s">
        <v>
249</v>
      </c>
      <c r="C12" s="676"/>
      <c r="D12" s="676"/>
      <c r="E12" s="676"/>
      <c r="F12" s="676"/>
      <c r="G12" s="676"/>
      <c r="H12" s="676"/>
      <c r="I12" s="676"/>
      <c r="J12" s="676"/>
      <c r="K12" s="676"/>
      <c r="L12" s="676"/>
      <c r="M12" s="676"/>
      <c r="N12" s="676"/>
      <c r="O12" s="676"/>
      <c r="P12" s="676"/>
      <c r="Q12" s="677"/>
      <c r="R12" s="678" t="s">
        <v>
128</v>
      </c>
      <c r="S12" s="679"/>
      <c r="T12" s="679"/>
      <c r="U12" s="679"/>
      <c r="V12" s="679"/>
      <c r="W12" s="679"/>
      <c r="X12" s="679"/>
      <c r="Y12" s="680"/>
      <c r="Z12" s="715" t="s">
        <v>
232</v>
      </c>
      <c r="AA12" s="715"/>
      <c r="AB12" s="715"/>
      <c r="AC12" s="715"/>
      <c r="AD12" s="716" t="s">
        <v>
128</v>
      </c>
      <c r="AE12" s="716"/>
      <c r="AF12" s="716"/>
      <c r="AG12" s="716"/>
      <c r="AH12" s="716"/>
      <c r="AI12" s="716"/>
      <c r="AJ12" s="716"/>
      <c r="AK12" s="716"/>
      <c r="AL12" s="681" t="s">
        <v>
232</v>
      </c>
      <c r="AM12" s="682"/>
      <c r="AN12" s="682"/>
      <c r="AO12" s="717"/>
      <c r="AP12" s="675" t="s">
        <v>
250</v>
      </c>
      <c r="AQ12" s="676"/>
      <c r="AR12" s="676"/>
      <c r="AS12" s="676"/>
      <c r="AT12" s="676"/>
      <c r="AU12" s="676"/>
      <c r="AV12" s="676"/>
      <c r="AW12" s="676"/>
      <c r="AX12" s="676"/>
      <c r="AY12" s="676"/>
      <c r="AZ12" s="676"/>
      <c r="BA12" s="676"/>
      <c r="BB12" s="676"/>
      <c r="BC12" s="676"/>
      <c r="BD12" s="676"/>
      <c r="BE12" s="676"/>
      <c r="BF12" s="677"/>
      <c r="BG12" s="678">
        <v>
151051</v>
      </c>
      <c r="BH12" s="679"/>
      <c r="BI12" s="679"/>
      <c r="BJ12" s="679"/>
      <c r="BK12" s="679"/>
      <c r="BL12" s="679"/>
      <c r="BM12" s="679"/>
      <c r="BN12" s="680"/>
      <c r="BO12" s="715">
        <v>
41.7</v>
      </c>
      <c r="BP12" s="715"/>
      <c r="BQ12" s="715"/>
      <c r="BR12" s="715"/>
      <c r="BS12" s="684" t="s">
        <v>
232</v>
      </c>
      <c r="BT12" s="679"/>
      <c r="BU12" s="679"/>
      <c r="BV12" s="679"/>
      <c r="BW12" s="679"/>
      <c r="BX12" s="679"/>
      <c r="BY12" s="679"/>
      <c r="BZ12" s="679"/>
      <c r="CA12" s="679"/>
      <c r="CB12" s="722"/>
      <c r="CD12" s="711" t="s">
        <v>
251</v>
      </c>
      <c r="CE12" s="712"/>
      <c r="CF12" s="712"/>
      <c r="CG12" s="712"/>
      <c r="CH12" s="712"/>
      <c r="CI12" s="712"/>
      <c r="CJ12" s="712"/>
      <c r="CK12" s="712"/>
      <c r="CL12" s="712"/>
      <c r="CM12" s="712"/>
      <c r="CN12" s="712"/>
      <c r="CO12" s="712"/>
      <c r="CP12" s="712"/>
      <c r="CQ12" s="713"/>
      <c r="CR12" s="678">
        <v>
253293</v>
      </c>
      <c r="CS12" s="679"/>
      <c r="CT12" s="679"/>
      <c r="CU12" s="679"/>
      <c r="CV12" s="679"/>
      <c r="CW12" s="679"/>
      <c r="CX12" s="679"/>
      <c r="CY12" s="680"/>
      <c r="CZ12" s="715">
        <v>
6.2</v>
      </c>
      <c r="DA12" s="715"/>
      <c r="DB12" s="715"/>
      <c r="DC12" s="715"/>
      <c r="DD12" s="684">
        <v>
23938</v>
      </c>
      <c r="DE12" s="679"/>
      <c r="DF12" s="679"/>
      <c r="DG12" s="679"/>
      <c r="DH12" s="679"/>
      <c r="DI12" s="679"/>
      <c r="DJ12" s="679"/>
      <c r="DK12" s="679"/>
      <c r="DL12" s="679"/>
      <c r="DM12" s="679"/>
      <c r="DN12" s="679"/>
      <c r="DO12" s="679"/>
      <c r="DP12" s="680"/>
      <c r="DQ12" s="684">
        <v>
70654</v>
      </c>
      <c r="DR12" s="679"/>
      <c r="DS12" s="679"/>
      <c r="DT12" s="679"/>
      <c r="DU12" s="679"/>
      <c r="DV12" s="679"/>
      <c r="DW12" s="679"/>
      <c r="DX12" s="679"/>
      <c r="DY12" s="679"/>
      <c r="DZ12" s="679"/>
      <c r="EA12" s="679"/>
      <c r="EB12" s="679"/>
      <c r="EC12" s="722"/>
    </row>
    <row r="13" spans="2:143" ht="11.25" customHeight="1" x14ac:dyDescent="0.15">
      <c r="B13" s="675" t="s">
        <v>
252</v>
      </c>
      <c r="C13" s="676"/>
      <c r="D13" s="676"/>
      <c r="E13" s="676"/>
      <c r="F13" s="676"/>
      <c r="G13" s="676"/>
      <c r="H13" s="676"/>
      <c r="I13" s="676"/>
      <c r="J13" s="676"/>
      <c r="K13" s="676"/>
      <c r="L13" s="676"/>
      <c r="M13" s="676"/>
      <c r="N13" s="676"/>
      <c r="O13" s="676"/>
      <c r="P13" s="676"/>
      <c r="Q13" s="677"/>
      <c r="R13" s="678" t="s">
        <v>
128</v>
      </c>
      <c r="S13" s="679"/>
      <c r="T13" s="679"/>
      <c r="U13" s="679"/>
      <c r="V13" s="679"/>
      <c r="W13" s="679"/>
      <c r="X13" s="679"/>
      <c r="Y13" s="680"/>
      <c r="Z13" s="715" t="s">
        <v>
128</v>
      </c>
      <c r="AA13" s="715"/>
      <c r="AB13" s="715"/>
      <c r="AC13" s="715"/>
      <c r="AD13" s="716" t="s">
        <v>
128</v>
      </c>
      <c r="AE13" s="716"/>
      <c r="AF13" s="716"/>
      <c r="AG13" s="716"/>
      <c r="AH13" s="716"/>
      <c r="AI13" s="716"/>
      <c r="AJ13" s="716"/>
      <c r="AK13" s="716"/>
      <c r="AL13" s="681" t="s">
        <v>
232</v>
      </c>
      <c r="AM13" s="682"/>
      <c r="AN13" s="682"/>
      <c r="AO13" s="717"/>
      <c r="AP13" s="675" t="s">
        <v>
253</v>
      </c>
      <c r="AQ13" s="676"/>
      <c r="AR13" s="676"/>
      <c r="AS13" s="676"/>
      <c r="AT13" s="676"/>
      <c r="AU13" s="676"/>
      <c r="AV13" s="676"/>
      <c r="AW13" s="676"/>
      <c r="AX13" s="676"/>
      <c r="AY13" s="676"/>
      <c r="AZ13" s="676"/>
      <c r="BA13" s="676"/>
      <c r="BB13" s="676"/>
      <c r="BC13" s="676"/>
      <c r="BD13" s="676"/>
      <c r="BE13" s="676"/>
      <c r="BF13" s="677"/>
      <c r="BG13" s="678">
        <v>
126122</v>
      </c>
      <c r="BH13" s="679"/>
      <c r="BI13" s="679"/>
      <c r="BJ13" s="679"/>
      <c r="BK13" s="679"/>
      <c r="BL13" s="679"/>
      <c r="BM13" s="679"/>
      <c r="BN13" s="680"/>
      <c r="BO13" s="715">
        <v>
34.799999999999997</v>
      </c>
      <c r="BP13" s="715"/>
      <c r="BQ13" s="715"/>
      <c r="BR13" s="715"/>
      <c r="BS13" s="684" t="s">
        <v>
232</v>
      </c>
      <c r="BT13" s="679"/>
      <c r="BU13" s="679"/>
      <c r="BV13" s="679"/>
      <c r="BW13" s="679"/>
      <c r="BX13" s="679"/>
      <c r="BY13" s="679"/>
      <c r="BZ13" s="679"/>
      <c r="CA13" s="679"/>
      <c r="CB13" s="722"/>
      <c r="CD13" s="711" t="s">
        <v>
254</v>
      </c>
      <c r="CE13" s="712"/>
      <c r="CF13" s="712"/>
      <c r="CG13" s="712"/>
      <c r="CH13" s="712"/>
      <c r="CI13" s="712"/>
      <c r="CJ13" s="712"/>
      <c r="CK13" s="712"/>
      <c r="CL13" s="712"/>
      <c r="CM13" s="712"/>
      <c r="CN13" s="712"/>
      <c r="CO13" s="712"/>
      <c r="CP13" s="712"/>
      <c r="CQ13" s="713"/>
      <c r="CR13" s="678">
        <v>
511420</v>
      </c>
      <c r="CS13" s="679"/>
      <c r="CT13" s="679"/>
      <c r="CU13" s="679"/>
      <c r="CV13" s="679"/>
      <c r="CW13" s="679"/>
      <c r="CX13" s="679"/>
      <c r="CY13" s="680"/>
      <c r="CZ13" s="715">
        <v>
12.4</v>
      </c>
      <c r="DA13" s="715"/>
      <c r="DB13" s="715"/>
      <c r="DC13" s="715"/>
      <c r="DD13" s="684">
        <v>
405221</v>
      </c>
      <c r="DE13" s="679"/>
      <c r="DF13" s="679"/>
      <c r="DG13" s="679"/>
      <c r="DH13" s="679"/>
      <c r="DI13" s="679"/>
      <c r="DJ13" s="679"/>
      <c r="DK13" s="679"/>
      <c r="DL13" s="679"/>
      <c r="DM13" s="679"/>
      <c r="DN13" s="679"/>
      <c r="DO13" s="679"/>
      <c r="DP13" s="680"/>
      <c r="DQ13" s="684">
        <v>
137824</v>
      </c>
      <c r="DR13" s="679"/>
      <c r="DS13" s="679"/>
      <c r="DT13" s="679"/>
      <c r="DU13" s="679"/>
      <c r="DV13" s="679"/>
      <c r="DW13" s="679"/>
      <c r="DX13" s="679"/>
      <c r="DY13" s="679"/>
      <c r="DZ13" s="679"/>
      <c r="EA13" s="679"/>
      <c r="EB13" s="679"/>
      <c r="EC13" s="722"/>
    </row>
    <row r="14" spans="2:143" ht="11.25" customHeight="1" x14ac:dyDescent="0.15">
      <c r="B14" s="675" t="s">
        <v>
255</v>
      </c>
      <c r="C14" s="676"/>
      <c r="D14" s="676"/>
      <c r="E14" s="676"/>
      <c r="F14" s="676"/>
      <c r="G14" s="676"/>
      <c r="H14" s="676"/>
      <c r="I14" s="676"/>
      <c r="J14" s="676"/>
      <c r="K14" s="676"/>
      <c r="L14" s="676"/>
      <c r="M14" s="676"/>
      <c r="N14" s="676"/>
      <c r="O14" s="676"/>
      <c r="P14" s="676"/>
      <c r="Q14" s="677"/>
      <c r="R14" s="678">
        <v>
5624</v>
      </c>
      <c r="S14" s="679"/>
      <c r="T14" s="679"/>
      <c r="U14" s="679"/>
      <c r="V14" s="679"/>
      <c r="W14" s="679"/>
      <c r="X14" s="679"/>
      <c r="Y14" s="680"/>
      <c r="Z14" s="715">
        <v>
0.1</v>
      </c>
      <c r="AA14" s="715"/>
      <c r="AB14" s="715"/>
      <c r="AC14" s="715"/>
      <c r="AD14" s="716">
        <v>
5624</v>
      </c>
      <c r="AE14" s="716"/>
      <c r="AF14" s="716"/>
      <c r="AG14" s="716"/>
      <c r="AH14" s="716"/>
      <c r="AI14" s="716"/>
      <c r="AJ14" s="716"/>
      <c r="AK14" s="716"/>
      <c r="AL14" s="681">
        <v>
0.4</v>
      </c>
      <c r="AM14" s="682"/>
      <c r="AN14" s="682"/>
      <c r="AO14" s="717"/>
      <c r="AP14" s="675" t="s">
        <v>
256</v>
      </c>
      <c r="AQ14" s="676"/>
      <c r="AR14" s="676"/>
      <c r="AS14" s="676"/>
      <c r="AT14" s="676"/>
      <c r="AU14" s="676"/>
      <c r="AV14" s="676"/>
      <c r="AW14" s="676"/>
      <c r="AX14" s="676"/>
      <c r="AY14" s="676"/>
      <c r="AZ14" s="676"/>
      <c r="BA14" s="676"/>
      <c r="BB14" s="676"/>
      <c r="BC14" s="676"/>
      <c r="BD14" s="676"/>
      <c r="BE14" s="676"/>
      <c r="BF14" s="677"/>
      <c r="BG14" s="678">
        <v>
13590</v>
      </c>
      <c r="BH14" s="679"/>
      <c r="BI14" s="679"/>
      <c r="BJ14" s="679"/>
      <c r="BK14" s="679"/>
      <c r="BL14" s="679"/>
      <c r="BM14" s="679"/>
      <c r="BN14" s="680"/>
      <c r="BO14" s="715">
        <v>
3.7</v>
      </c>
      <c r="BP14" s="715"/>
      <c r="BQ14" s="715"/>
      <c r="BR14" s="715"/>
      <c r="BS14" s="684" t="s">
        <v>
128</v>
      </c>
      <c r="BT14" s="679"/>
      <c r="BU14" s="679"/>
      <c r="BV14" s="679"/>
      <c r="BW14" s="679"/>
      <c r="BX14" s="679"/>
      <c r="BY14" s="679"/>
      <c r="BZ14" s="679"/>
      <c r="CA14" s="679"/>
      <c r="CB14" s="722"/>
      <c r="CD14" s="711" t="s">
        <v>
257</v>
      </c>
      <c r="CE14" s="712"/>
      <c r="CF14" s="712"/>
      <c r="CG14" s="712"/>
      <c r="CH14" s="712"/>
      <c r="CI14" s="712"/>
      <c r="CJ14" s="712"/>
      <c r="CK14" s="712"/>
      <c r="CL14" s="712"/>
      <c r="CM14" s="712"/>
      <c r="CN14" s="712"/>
      <c r="CO14" s="712"/>
      <c r="CP14" s="712"/>
      <c r="CQ14" s="713"/>
      <c r="CR14" s="678">
        <v>
323817</v>
      </c>
      <c r="CS14" s="679"/>
      <c r="CT14" s="679"/>
      <c r="CU14" s="679"/>
      <c r="CV14" s="679"/>
      <c r="CW14" s="679"/>
      <c r="CX14" s="679"/>
      <c r="CY14" s="680"/>
      <c r="CZ14" s="715">
        <v>
7.9</v>
      </c>
      <c r="DA14" s="715"/>
      <c r="DB14" s="715"/>
      <c r="DC14" s="715"/>
      <c r="DD14" s="684">
        <v>
120175</v>
      </c>
      <c r="DE14" s="679"/>
      <c r="DF14" s="679"/>
      <c r="DG14" s="679"/>
      <c r="DH14" s="679"/>
      <c r="DI14" s="679"/>
      <c r="DJ14" s="679"/>
      <c r="DK14" s="679"/>
      <c r="DL14" s="679"/>
      <c r="DM14" s="679"/>
      <c r="DN14" s="679"/>
      <c r="DO14" s="679"/>
      <c r="DP14" s="680"/>
      <c r="DQ14" s="684">
        <v>
135386</v>
      </c>
      <c r="DR14" s="679"/>
      <c r="DS14" s="679"/>
      <c r="DT14" s="679"/>
      <c r="DU14" s="679"/>
      <c r="DV14" s="679"/>
      <c r="DW14" s="679"/>
      <c r="DX14" s="679"/>
      <c r="DY14" s="679"/>
      <c r="DZ14" s="679"/>
      <c r="EA14" s="679"/>
      <c r="EB14" s="679"/>
      <c r="EC14" s="722"/>
    </row>
    <row r="15" spans="2:143" ht="11.25" customHeight="1" x14ac:dyDescent="0.15">
      <c r="B15" s="675" t="s">
        <v>
258</v>
      </c>
      <c r="C15" s="676"/>
      <c r="D15" s="676"/>
      <c r="E15" s="676"/>
      <c r="F15" s="676"/>
      <c r="G15" s="676"/>
      <c r="H15" s="676"/>
      <c r="I15" s="676"/>
      <c r="J15" s="676"/>
      <c r="K15" s="676"/>
      <c r="L15" s="676"/>
      <c r="M15" s="676"/>
      <c r="N15" s="676"/>
      <c r="O15" s="676"/>
      <c r="P15" s="676"/>
      <c r="Q15" s="677"/>
      <c r="R15" s="678" t="s">
        <v>
128</v>
      </c>
      <c r="S15" s="679"/>
      <c r="T15" s="679"/>
      <c r="U15" s="679"/>
      <c r="V15" s="679"/>
      <c r="W15" s="679"/>
      <c r="X15" s="679"/>
      <c r="Y15" s="680"/>
      <c r="Z15" s="715" t="s">
        <v>
232</v>
      </c>
      <c r="AA15" s="715"/>
      <c r="AB15" s="715"/>
      <c r="AC15" s="715"/>
      <c r="AD15" s="716" t="s">
        <v>
128</v>
      </c>
      <c r="AE15" s="716"/>
      <c r="AF15" s="716"/>
      <c r="AG15" s="716"/>
      <c r="AH15" s="716"/>
      <c r="AI15" s="716"/>
      <c r="AJ15" s="716"/>
      <c r="AK15" s="716"/>
      <c r="AL15" s="681" t="s">
        <v>
128</v>
      </c>
      <c r="AM15" s="682"/>
      <c r="AN15" s="682"/>
      <c r="AO15" s="717"/>
      <c r="AP15" s="675" t="s">
        <v>
259</v>
      </c>
      <c r="AQ15" s="676"/>
      <c r="AR15" s="676"/>
      <c r="AS15" s="676"/>
      <c r="AT15" s="676"/>
      <c r="AU15" s="676"/>
      <c r="AV15" s="676"/>
      <c r="AW15" s="676"/>
      <c r="AX15" s="676"/>
      <c r="AY15" s="676"/>
      <c r="AZ15" s="676"/>
      <c r="BA15" s="676"/>
      <c r="BB15" s="676"/>
      <c r="BC15" s="676"/>
      <c r="BD15" s="676"/>
      <c r="BE15" s="676"/>
      <c r="BF15" s="677"/>
      <c r="BG15" s="678">
        <v>
28765</v>
      </c>
      <c r="BH15" s="679"/>
      <c r="BI15" s="679"/>
      <c r="BJ15" s="679"/>
      <c r="BK15" s="679"/>
      <c r="BL15" s="679"/>
      <c r="BM15" s="679"/>
      <c r="BN15" s="680"/>
      <c r="BO15" s="715">
        <v>
7.9</v>
      </c>
      <c r="BP15" s="715"/>
      <c r="BQ15" s="715"/>
      <c r="BR15" s="715"/>
      <c r="BS15" s="684" t="s">
        <v>
260</v>
      </c>
      <c r="BT15" s="679"/>
      <c r="BU15" s="679"/>
      <c r="BV15" s="679"/>
      <c r="BW15" s="679"/>
      <c r="BX15" s="679"/>
      <c r="BY15" s="679"/>
      <c r="BZ15" s="679"/>
      <c r="CA15" s="679"/>
      <c r="CB15" s="722"/>
      <c r="CD15" s="711" t="s">
        <v>
261</v>
      </c>
      <c r="CE15" s="712"/>
      <c r="CF15" s="712"/>
      <c r="CG15" s="712"/>
      <c r="CH15" s="712"/>
      <c r="CI15" s="712"/>
      <c r="CJ15" s="712"/>
      <c r="CK15" s="712"/>
      <c r="CL15" s="712"/>
      <c r="CM15" s="712"/>
      <c r="CN15" s="712"/>
      <c r="CO15" s="712"/>
      <c r="CP15" s="712"/>
      <c r="CQ15" s="713"/>
      <c r="CR15" s="678">
        <v>
369230</v>
      </c>
      <c r="CS15" s="679"/>
      <c r="CT15" s="679"/>
      <c r="CU15" s="679"/>
      <c r="CV15" s="679"/>
      <c r="CW15" s="679"/>
      <c r="CX15" s="679"/>
      <c r="CY15" s="680"/>
      <c r="CZ15" s="715">
        <v>
9</v>
      </c>
      <c r="DA15" s="715"/>
      <c r="DB15" s="715"/>
      <c r="DC15" s="715"/>
      <c r="DD15" s="684">
        <v>
140136</v>
      </c>
      <c r="DE15" s="679"/>
      <c r="DF15" s="679"/>
      <c r="DG15" s="679"/>
      <c r="DH15" s="679"/>
      <c r="DI15" s="679"/>
      <c r="DJ15" s="679"/>
      <c r="DK15" s="679"/>
      <c r="DL15" s="679"/>
      <c r="DM15" s="679"/>
      <c r="DN15" s="679"/>
      <c r="DO15" s="679"/>
      <c r="DP15" s="680"/>
      <c r="DQ15" s="684">
        <v>
164692</v>
      </c>
      <c r="DR15" s="679"/>
      <c r="DS15" s="679"/>
      <c r="DT15" s="679"/>
      <c r="DU15" s="679"/>
      <c r="DV15" s="679"/>
      <c r="DW15" s="679"/>
      <c r="DX15" s="679"/>
      <c r="DY15" s="679"/>
      <c r="DZ15" s="679"/>
      <c r="EA15" s="679"/>
      <c r="EB15" s="679"/>
      <c r="EC15" s="722"/>
    </row>
    <row r="16" spans="2:143" ht="11.25" customHeight="1" x14ac:dyDescent="0.15">
      <c r="B16" s="675" t="s">
        <v>
262</v>
      </c>
      <c r="C16" s="676"/>
      <c r="D16" s="676"/>
      <c r="E16" s="676"/>
      <c r="F16" s="676"/>
      <c r="G16" s="676"/>
      <c r="H16" s="676"/>
      <c r="I16" s="676"/>
      <c r="J16" s="676"/>
      <c r="K16" s="676"/>
      <c r="L16" s="676"/>
      <c r="M16" s="676"/>
      <c r="N16" s="676"/>
      <c r="O16" s="676"/>
      <c r="P16" s="676"/>
      <c r="Q16" s="677"/>
      <c r="R16" s="678">
        <v>
1987</v>
      </c>
      <c r="S16" s="679"/>
      <c r="T16" s="679"/>
      <c r="U16" s="679"/>
      <c r="V16" s="679"/>
      <c r="W16" s="679"/>
      <c r="X16" s="679"/>
      <c r="Y16" s="680"/>
      <c r="Z16" s="715">
        <v>
0</v>
      </c>
      <c r="AA16" s="715"/>
      <c r="AB16" s="715"/>
      <c r="AC16" s="715"/>
      <c r="AD16" s="716">
        <v>
1987</v>
      </c>
      <c r="AE16" s="716"/>
      <c r="AF16" s="716"/>
      <c r="AG16" s="716"/>
      <c r="AH16" s="716"/>
      <c r="AI16" s="716"/>
      <c r="AJ16" s="716"/>
      <c r="AK16" s="716"/>
      <c r="AL16" s="681">
        <v>
0.1</v>
      </c>
      <c r="AM16" s="682"/>
      <c r="AN16" s="682"/>
      <c r="AO16" s="717"/>
      <c r="AP16" s="675" t="s">
        <v>
263</v>
      </c>
      <c r="AQ16" s="676"/>
      <c r="AR16" s="676"/>
      <c r="AS16" s="676"/>
      <c r="AT16" s="676"/>
      <c r="AU16" s="676"/>
      <c r="AV16" s="676"/>
      <c r="AW16" s="676"/>
      <c r="AX16" s="676"/>
      <c r="AY16" s="676"/>
      <c r="AZ16" s="676"/>
      <c r="BA16" s="676"/>
      <c r="BB16" s="676"/>
      <c r="BC16" s="676"/>
      <c r="BD16" s="676"/>
      <c r="BE16" s="676"/>
      <c r="BF16" s="677"/>
      <c r="BG16" s="678" t="s">
        <v>
232</v>
      </c>
      <c r="BH16" s="679"/>
      <c r="BI16" s="679"/>
      <c r="BJ16" s="679"/>
      <c r="BK16" s="679"/>
      <c r="BL16" s="679"/>
      <c r="BM16" s="679"/>
      <c r="BN16" s="680"/>
      <c r="BO16" s="715" t="s">
        <v>
128</v>
      </c>
      <c r="BP16" s="715"/>
      <c r="BQ16" s="715"/>
      <c r="BR16" s="715"/>
      <c r="BS16" s="684" t="s">
        <v>
232</v>
      </c>
      <c r="BT16" s="679"/>
      <c r="BU16" s="679"/>
      <c r="BV16" s="679"/>
      <c r="BW16" s="679"/>
      <c r="BX16" s="679"/>
      <c r="BY16" s="679"/>
      <c r="BZ16" s="679"/>
      <c r="CA16" s="679"/>
      <c r="CB16" s="722"/>
      <c r="CD16" s="711" t="s">
        <v>
264</v>
      </c>
      <c r="CE16" s="712"/>
      <c r="CF16" s="712"/>
      <c r="CG16" s="712"/>
      <c r="CH16" s="712"/>
      <c r="CI16" s="712"/>
      <c r="CJ16" s="712"/>
      <c r="CK16" s="712"/>
      <c r="CL16" s="712"/>
      <c r="CM16" s="712"/>
      <c r="CN16" s="712"/>
      <c r="CO16" s="712"/>
      <c r="CP16" s="712"/>
      <c r="CQ16" s="713"/>
      <c r="CR16" s="678">
        <v>
81089</v>
      </c>
      <c r="CS16" s="679"/>
      <c r="CT16" s="679"/>
      <c r="CU16" s="679"/>
      <c r="CV16" s="679"/>
      <c r="CW16" s="679"/>
      <c r="CX16" s="679"/>
      <c r="CY16" s="680"/>
      <c r="CZ16" s="715">
        <v>
2</v>
      </c>
      <c r="DA16" s="715"/>
      <c r="DB16" s="715"/>
      <c r="DC16" s="715"/>
      <c r="DD16" s="684" t="s">
        <v>
232</v>
      </c>
      <c r="DE16" s="679"/>
      <c r="DF16" s="679"/>
      <c r="DG16" s="679"/>
      <c r="DH16" s="679"/>
      <c r="DI16" s="679"/>
      <c r="DJ16" s="679"/>
      <c r="DK16" s="679"/>
      <c r="DL16" s="679"/>
      <c r="DM16" s="679"/>
      <c r="DN16" s="679"/>
      <c r="DO16" s="679"/>
      <c r="DP16" s="680"/>
      <c r="DQ16" s="684">
        <v>
13705</v>
      </c>
      <c r="DR16" s="679"/>
      <c r="DS16" s="679"/>
      <c r="DT16" s="679"/>
      <c r="DU16" s="679"/>
      <c r="DV16" s="679"/>
      <c r="DW16" s="679"/>
      <c r="DX16" s="679"/>
      <c r="DY16" s="679"/>
      <c r="DZ16" s="679"/>
      <c r="EA16" s="679"/>
      <c r="EB16" s="679"/>
      <c r="EC16" s="722"/>
    </row>
    <row r="17" spans="2:133" ht="11.25" customHeight="1" x14ac:dyDescent="0.15">
      <c r="B17" s="675" t="s">
        <v>
265</v>
      </c>
      <c r="C17" s="676"/>
      <c r="D17" s="676"/>
      <c r="E17" s="676"/>
      <c r="F17" s="676"/>
      <c r="G17" s="676"/>
      <c r="H17" s="676"/>
      <c r="I17" s="676"/>
      <c r="J17" s="676"/>
      <c r="K17" s="676"/>
      <c r="L17" s="676"/>
      <c r="M17" s="676"/>
      <c r="N17" s="676"/>
      <c r="O17" s="676"/>
      <c r="P17" s="676"/>
      <c r="Q17" s="677"/>
      <c r="R17" s="678">
        <v>
10491</v>
      </c>
      <c r="S17" s="679"/>
      <c r="T17" s="679"/>
      <c r="U17" s="679"/>
      <c r="V17" s="679"/>
      <c r="W17" s="679"/>
      <c r="X17" s="679"/>
      <c r="Y17" s="680"/>
      <c r="Z17" s="715">
        <v>
0.2</v>
      </c>
      <c r="AA17" s="715"/>
      <c r="AB17" s="715"/>
      <c r="AC17" s="715"/>
      <c r="AD17" s="716">
        <v>
10491</v>
      </c>
      <c r="AE17" s="716"/>
      <c r="AF17" s="716"/>
      <c r="AG17" s="716"/>
      <c r="AH17" s="716"/>
      <c r="AI17" s="716"/>
      <c r="AJ17" s="716"/>
      <c r="AK17" s="716"/>
      <c r="AL17" s="681">
        <v>
0.7</v>
      </c>
      <c r="AM17" s="682"/>
      <c r="AN17" s="682"/>
      <c r="AO17" s="717"/>
      <c r="AP17" s="675" t="s">
        <v>
266</v>
      </c>
      <c r="AQ17" s="676"/>
      <c r="AR17" s="676"/>
      <c r="AS17" s="676"/>
      <c r="AT17" s="676"/>
      <c r="AU17" s="676"/>
      <c r="AV17" s="676"/>
      <c r="AW17" s="676"/>
      <c r="AX17" s="676"/>
      <c r="AY17" s="676"/>
      <c r="AZ17" s="676"/>
      <c r="BA17" s="676"/>
      <c r="BB17" s="676"/>
      <c r="BC17" s="676"/>
      <c r="BD17" s="676"/>
      <c r="BE17" s="676"/>
      <c r="BF17" s="677"/>
      <c r="BG17" s="678" t="s">
        <v>
128</v>
      </c>
      <c r="BH17" s="679"/>
      <c r="BI17" s="679"/>
      <c r="BJ17" s="679"/>
      <c r="BK17" s="679"/>
      <c r="BL17" s="679"/>
      <c r="BM17" s="679"/>
      <c r="BN17" s="680"/>
      <c r="BO17" s="715" t="s">
        <v>
232</v>
      </c>
      <c r="BP17" s="715"/>
      <c r="BQ17" s="715"/>
      <c r="BR17" s="715"/>
      <c r="BS17" s="684" t="s">
        <v>
128</v>
      </c>
      <c r="BT17" s="679"/>
      <c r="BU17" s="679"/>
      <c r="BV17" s="679"/>
      <c r="BW17" s="679"/>
      <c r="BX17" s="679"/>
      <c r="BY17" s="679"/>
      <c r="BZ17" s="679"/>
      <c r="CA17" s="679"/>
      <c r="CB17" s="722"/>
      <c r="CD17" s="711" t="s">
        <v>
267</v>
      </c>
      <c r="CE17" s="712"/>
      <c r="CF17" s="712"/>
      <c r="CG17" s="712"/>
      <c r="CH17" s="712"/>
      <c r="CI17" s="712"/>
      <c r="CJ17" s="712"/>
      <c r="CK17" s="712"/>
      <c r="CL17" s="712"/>
      <c r="CM17" s="712"/>
      <c r="CN17" s="712"/>
      <c r="CO17" s="712"/>
      <c r="CP17" s="712"/>
      <c r="CQ17" s="713"/>
      <c r="CR17" s="678">
        <v>
242263</v>
      </c>
      <c r="CS17" s="679"/>
      <c r="CT17" s="679"/>
      <c r="CU17" s="679"/>
      <c r="CV17" s="679"/>
      <c r="CW17" s="679"/>
      <c r="CX17" s="679"/>
      <c r="CY17" s="680"/>
      <c r="CZ17" s="715">
        <v>
5.9</v>
      </c>
      <c r="DA17" s="715"/>
      <c r="DB17" s="715"/>
      <c r="DC17" s="715"/>
      <c r="DD17" s="684" t="s">
        <v>
128</v>
      </c>
      <c r="DE17" s="679"/>
      <c r="DF17" s="679"/>
      <c r="DG17" s="679"/>
      <c r="DH17" s="679"/>
      <c r="DI17" s="679"/>
      <c r="DJ17" s="679"/>
      <c r="DK17" s="679"/>
      <c r="DL17" s="679"/>
      <c r="DM17" s="679"/>
      <c r="DN17" s="679"/>
      <c r="DO17" s="679"/>
      <c r="DP17" s="680"/>
      <c r="DQ17" s="684">
        <v>
242263</v>
      </c>
      <c r="DR17" s="679"/>
      <c r="DS17" s="679"/>
      <c r="DT17" s="679"/>
      <c r="DU17" s="679"/>
      <c r="DV17" s="679"/>
      <c r="DW17" s="679"/>
      <c r="DX17" s="679"/>
      <c r="DY17" s="679"/>
      <c r="DZ17" s="679"/>
      <c r="EA17" s="679"/>
      <c r="EB17" s="679"/>
      <c r="EC17" s="722"/>
    </row>
    <row r="18" spans="2:133" ht="11.25" customHeight="1" x14ac:dyDescent="0.15">
      <c r="B18" s="675" t="s">
        <v>
268</v>
      </c>
      <c r="C18" s="676"/>
      <c r="D18" s="676"/>
      <c r="E18" s="676"/>
      <c r="F18" s="676"/>
      <c r="G18" s="676"/>
      <c r="H18" s="676"/>
      <c r="I18" s="676"/>
      <c r="J18" s="676"/>
      <c r="K18" s="676"/>
      <c r="L18" s="676"/>
      <c r="M18" s="676"/>
      <c r="N18" s="676"/>
      <c r="O18" s="676"/>
      <c r="P18" s="676"/>
      <c r="Q18" s="677"/>
      <c r="R18" s="678">
        <v>
263</v>
      </c>
      <c r="S18" s="679"/>
      <c r="T18" s="679"/>
      <c r="U18" s="679"/>
      <c r="V18" s="679"/>
      <c r="W18" s="679"/>
      <c r="X18" s="679"/>
      <c r="Y18" s="680"/>
      <c r="Z18" s="715">
        <v>
0</v>
      </c>
      <c r="AA18" s="715"/>
      <c r="AB18" s="715"/>
      <c r="AC18" s="715"/>
      <c r="AD18" s="716">
        <v>
263</v>
      </c>
      <c r="AE18" s="716"/>
      <c r="AF18" s="716"/>
      <c r="AG18" s="716"/>
      <c r="AH18" s="716"/>
      <c r="AI18" s="716"/>
      <c r="AJ18" s="716"/>
      <c r="AK18" s="716"/>
      <c r="AL18" s="681">
        <v>
0</v>
      </c>
      <c r="AM18" s="682"/>
      <c r="AN18" s="682"/>
      <c r="AO18" s="717"/>
      <c r="AP18" s="675" t="s">
        <v>
269</v>
      </c>
      <c r="AQ18" s="676"/>
      <c r="AR18" s="676"/>
      <c r="AS18" s="676"/>
      <c r="AT18" s="676"/>
      <c r="AU18" s="676"/>
      <c r="AV18" s="676"/>
      <c r="AW18" s="676"/>
      <c r="AX18" s="676"/>
      <c r="AY18" s="676"/>
      <c r="AZ18" s="676"/>
      <c r="BA18" s="676"/>
      <c r="BB18" s="676"/>
      <c r="BC18" s="676"/>
      <c r="BD18" s="676"/>
      <c r="BE18" s="676"/>
      <c r="BF18" s="677"/>
      <c r="BG18" s="678" t="s">
        <v>
232</v>
      </c>
      <c r="BH18" s="679"/>
      <c r="BI18" s="679"/>
      <c r="BJ18" s="679"/>
      <c r="BK18" s="679"/>
      <c r="BL18" s="679"/>
      <c r="BM18" s="679"/>
      <c r="BN18" s="680"/>
      <c r="BO18" s="715" t="s">
        <v>
128</v>
      </c>
      <c r="BP18" s="715"/>
      <c r="BQ18" s="715"/>
      <c r="BR18" s="715"/>
      <c r="BS18" s="684" t="s">
        <v>
128</v>
      </c>
      <c r="BT18" s="679"/>
      <c r="BU18" s="679"/>
      <c r="BV18" s="679"/>
      <c r="BW18" s="679"/>
      <c r="BX18" s="679"/>
      <c r="BY18" s="679"/>
      <c r="BZ18" s="679"/>
      <c r="CA18" s="679"/>
      <c r="CB18" s="722"/>
      <c r="CD18" s="711" t="s">
        <v>
270</v>
      </c>
      <c r="CE18" s="712"/>
      <c r="CF18" s="712"/>
      <c r="CG18" s="712"/>
      <c r="CH18" s="712"/>
      <c r="CI18" s="712"/>
      <c r="CJ18" s="712"/>
      <c r="CK18" s="712"/>
      <c r="CL18" s="712"/>
      <c r="CM18" s="712"/>
      <c r="CN18" s="712"/>
      <c r="CO18" s="712"/>
      <c r="CP18" s="712"/>
      <c r="CQ18" s="713"/>
      <c r="CR18" s="678">
        <v>
36900</v>
      </c>
      <c r="CS18" s="679"/>
      <c r="CT18" s="679"/>
      <c r="CU18" s="679"/>
      <c r="CV18" s="679"/>
      <c r="CW18" s="679"/>
      <c r="CX18" s="679"/>
      <c r="CY18" s="680"/>
      <c r="CZ18" s="715">
        <v>
0.9</v>
      </c>
      <c r="DA18" s="715"/>
      <c r="DB18" s="715"/>
      <c r="DC18" s="715"/>
      <c r="DD18" s="684" t="s">
        <v>
232</v>
      </c>
      <c r="DE18" s="679"/>
      <c r="DF18" s="679"/>
      <c r="DG18" s="679"/>
      <c r="DH18" s="679"/>
      <c r="DI18" s="679"/>
      <c r="DJ18" s="679"/>
      <c r="DK18" s="679"/>
      <c r="DL18" s="679"/>
      <c r="DM18" s="679"/>
      <c r="DN18" s="679"/>
      <c r="DO18" s="679"/>
      <c r="DP18" s="680"/>
      <c r="DQ18" s="684">
        <v>
31200</v>
      </c>
      <c r="DR18" s="679"/>
      <c r="DS18" s="679"/>
      <c r="DT18" s="679"/>
      <c r="DU18" s="679"/>
      <c r="DV18" s="679"/>
      <c r="DW18" s="679"/>
      <c r="DX18" s="679"/>
      <c r="DY18" s="679"/>
      <c r="DZ18" s="679"/>
      <c r="EA18" s="679"/>
      <c r="EB18" s="679"/>
      <c r="EC18" s="722"/>
    </row>
    <row r="19" spans="2:133" ht="11.25" customHeight="1" x14ac:dyDescent="0.15">
      <c r="B19" s="675" t="s">
        <v>
271</v>
      </c>
      <c r="C19" s="676"/>
      <c r="D19" s="676"/>
      <c r="E19" s="676"/>
      <c r="F19" s="676"/>
      <c r="G19" s="676"/>
      <c r="H19" s="676"/>
      <c r="I19" s="676"/>
      <c r="J19" s="676"/>
      <c r="K19" s="676"/>
      <c r="L19" s="676"/>
      <c r="M19" s="676"/>
      <c r="N19" s="676"/>
      <c r="O19" s="676"/>
      <c r="P19" s="676"/>
      <c r="Q19" s="677"/>
      <c r="R19" s="678">
        <v>
955</v>
      </c>
      <c r="S19" s="679"/>
      <c r="T19" s="679"/>
      <c r="U19" s="679"/>
      <c r="V19" s="679"/>
      <c r="W19" s="679"/>
      <c r="X19" s="679"/>
      <c r="Y19" s="680"/>
      <c r="Z19" s="715">
        <v>
0</v>
      </c>
      <c r="AA19" s="715"/>
      <c r="AB19" s="715"/>
      <c r="AC19" s="715"/>
      <c r="AD19" s="716">
        <v>
955</v>
      </c>
      <c r="AE19" s="716"/>
      <c r="AF19" s="716"/>
      <c r="AG19" s="716"/>
      <c r="AH19" s="716"/>
      <c r="AI19" s="716"/>
      <c r="AJ19" s="716"/>
      <c r="AK19" s="716"/>
      <c r="AL19" s="681">
        <v>
0.1</v>
      </c>
      <c r="AM19" s="682"/>
      <c r="AN19" s="682"/>
      <c r="AO19" s="717"/>
      <c r="AP19" s="675" t="s">
        <v>
272</v>
      </c>
      <c r="AQ19" s="676"/>
      <c r="AR19" s="676"/>
      <c r="AS19" s="676"/>
      <c r="AT19" s="676"/>
      <c r="AU19" s="676"/>
      <c r="AV19" s="676"/>
      <c r="AW19" s="676"/>
      <c r="AX19" s="676"/>
      <c r="AY19" s="676"/>
      <c r="AZ19" s="676"/>
      <c r="BA19" s="676"/>
      <c r="BB19" s="676"/>
      <c r="BC19" s="676"/>
      <c r="BD19" s="676"/>
      <c r="BE19" s="676"/>
      <c r="BF19" s="677"/>
      <c r="BG19" s="678">
        <v>
3455</v>
      </c>
      <c r="BH19" s="679"/>
      <c r="BI19" s="679"/>
      <c r="BJ19" s="679"/>
      <c r="BK19" s="679"/>
      <c r="BL19" s="679"/>
      <c r="BM19" s="679"/>
      <c r="BN19" s="680"/>
      <c r="BO19" s="715">
        <v>
1</v>
      </c>
      <c r="BP19" s="715"/>
      <c r="BQ19" s="715"/>
      <c r="BR19" s="715"/>
      <c r="BS19" s="684" t="s">
        <v>
232</v>
      </c>
      <c r="BT19" s="679"/>
      <c r="BU19" s="679"/>
      <c r="BV19" s="679"/>
      <c r="BW19" s="679"/>
      <c r="BX19" s="679"/>
      <c r="BY19" s="679"/>
      <c r="BZ19" s="679"/>
      <c r="CA19" s="679"/>
      <c r="CB19" s="722"/>
      <c r="CD19" s="711" t="s">
        <v>
273</v>
      </c>
      <c r="CE19" s="712"/>
      <c r="CF19" s="712"/>
      <c r="CG19" s="712"/>
      <c r="CH19" s="712"/>
      <c r="CI19" s="712"/>
      <c r="CJ19" s="712"/>
      <c r="CK19" s="712"/>
      <c r="CL19" s="712"/>
      <c r="CM19" s="712"/>
      <c r="CN19" s="712"/>
      <c r="CO19" s="712"/>
      <c r="CP19" s="712"/>
      <c r="CQ19" s="713"/>
      <c r="CR19" s="678" t="s">
        <v>
128</v>
      </c>
      <c r="CS19" s="679"/>
      <c r="CT19" s="679"/>
      <c r="CU19" s="679"/>
      <c r="CV19" s="679"/>
      <c r="CW19" s="679"/>
      <c r="CX19" s="679"/>
      <c r="CY19" s="680"/>
      <c r="CZ19" s="715" t="s">
        <v>
128</v>
      </c>
      <c r="DA19" s="715"/>
      <c r="DB19" s="715"/>
      <c r="DC19" s="715"/>
      <c r="DD19" s="684" t="s">
        <v>
128</v>
      </c>
      <c r="DE19" s="679"/>
      <c r="DF19" s="679"/>
      <c r="DG19" s="679"/>
      <c r="DH19" s="679"/>
      <c r="DI19" s="679"/>
      <c r="DJ19" s="679"/>
      <c r="DK19" s="679"/>
      <c r="DL19" s="679"/>
      <c r="DM19" s="679"/>
      <c r="DN19" s="679"/>
      <c r="DO19" s="679"/>
      <c r="DP19" s="680"/>
      <c r="DQ19" s="684" t="s">
        <v>
128</v>
      </c>
      <c r="DR19" s="679"/>
      <c r="DS19" s="679"/>
      <c r="DT19" s="679"/>
      <c r="DU19" s="679"/>
      <c r="DV19" s="679"/>
      <c r="DW19" s="679"/>
      <c r="DX19" s="679"/>
      <c r="DY19" s="679"/>
      <c r="DZ19" s="679"/>
      <c r="EA19" s="679"/>
      <c r="EB19" s="679"/>
      <c r="EC19" s="722"/>
    </row>
    <row r="20" spans="2:133" ht="11.25" customHeight="1" x14ac:dyDescent="0.15">
      <c r="B20" s="675" t="s">
        <v>
274</v>
      </c>
      <c r="C20" s="676"/>
      <c r="D20" s="676"/>
      <c r="E20" s="676"/>
      <c r="F20" s="676"/>
      <c r="G20" s="676"/>
      <c r="H20" s="676"/>
      <c r="I20" s="676"/>
      <c r="J20" s="676"/>
      <c r="K20" s="676"/>
      <c r="L20" s="676"/>
      <c r="M20" s="676"/>
      <c r="N20" s="676"/>
      <c r="O20" s="676"/>
      <c r="P20" s="676"/>
      <c r="Q20" s="677"/>
      <c r="R20" s="678">
        <v>
192</v>
      </c>
      <c r="S20" s="679"/>
      <c r="T20" s="679"/>
      <c r="U20" s="679"/>
      <c r="V20" s="679"/>
      <c r="W20" s="679"/>
      <c r="X20" s="679"/>
      <c r="Y20" s="680"/>
      <c r="Z20" s="715">
        <v>
0</v>
      </c>
      <c r="AA20" s="715"/>
      <c r="AB20" s="715"/>
      <c r="AC20" s="715"/>
      <c r="AD20" s="716">
        <v>
192</v>
      </c>
      <c r="AE20" s="716"/>
      <c r="AF20" s="716"/>
      <c r="AG20" s="716"/>
      <c r="AH20" s="716"/>
      <c r="AI20" s="716"/>
      <c r="AJ20" s="716"/>
      <c r="AK20" s="716"/>
      <c r="AL20" s="681">
        <v>
0</v>
      </c>
      <c r="AM20" s="682"/>
      <c r="AN20" s="682"/>
      <c r="AO20" s="717"/>
      <c r="AP20" s="675" t="s">
        <v>
275</v>
      </c>
      <c r="AQ20" s="676"/>
      <c r="AR20" s="676"/>
      <c r="AS20" s="676"/>
      <c r="AT20" s="676"/>
      <c r="AU20" s="676"/>
      <c r="AV20" s="676"/>
      <c r="AW20" s="676"/>
      <c r="AX20" s="676"/>
      <c r="AY20" s="676"/>
      <c r="AZ20" s="676"/>
      <c r="BA20" s="676"/>
      <c r="BB20" s="676"/>
      <c r="BC20" s="676"/>
      <c r="BD20" s="676"/>
      <c r="BE20" s="676"/>
      <c r="BF20" s="677"/>
      <c r="BG20" s="678">
        <v>
3455</v>
      </c>
      <c r="BH20" s="679"/>
      <c r="BI20" s="679"/>
      <c r="BJ20" s="679"/>
      <c r="BK20" s="679"/>
      <c r="BL20" s="679"/>
      <c r="BM20" s="679"/>
      <c r="BN20" s="680"/>
      <c r="BO20" s="715">
        <v>
1</v>
      </c>
      <c r="BP20" s="715"/>
      <c r="BQ20" s="715"/>
      <c r="BR20" s="715"/>
      <c r="BS20" s="684" t="s">
        <v>
128</v>
      </c>
      <c r="BT20" s="679"/>
      <c r="BU20" s="679"/>
      <c r="BV20" s="679"/>
      <c r="BW20" s="679"/>
      <c r="BX20" s="679"/>
      <c r="BY20" s="679"/>
      <c r="BZ20" s="679"/>
      <c r="CA20" s="679"/>
      <c r="CB20" s="722"/>
      <c r="CD20" s="711" t="s">
        <v>
276</v>
      </c>
      <c r="CE20" s="712"/>
      <c r="CF20" s="712"/>
      <c r="CG20" s="712"/>
      <c r="CH20" s="712"/>
      <c r="CI20" s="712"/>
      <c r="CJ20" s="712"/>
      <c r="CK20" s="712"/>
      <c r="CL20" s="712"/>
      <c r="CM20" s="712"/>
      <c r="CN20" s="712"/>
      <c r="CO20" s="712"/>
      <c r="CP20" s="712"/>
      <c r="CQ20" s="713"/>
      <c r="CR20" s="678">
        <v>
4116573</v>
      </c>
      <c r="CS20" s="679"/>
      <c r="CT20" s="679"/>
      <c r="CU20" s="679"/>
      <c r="CV20" s="679"/>
      <c r="CW20" s="679"/>
      <c r="CX20" s="679"/>
      <c r="CY20" s="680"/>
      <c r="CZ20" s="715">
        <v>
100</v>
      </c>
      <c r="DA20" s="715"/>
      <c r="DB20" s="715"/>
      <c r="DC20" s="715"/>
      <c r="DD20" s="684">
        <v>
1260945</v>
      </c>
      <c r="DE20" s="679"/>
      <c r="DF20" s="679"/>
      <c r="DG20" s="679"/>
      <c r="DH20" s="679"/>
      <c r="DI20" s="679"/>
      <c r="DJ20" s="679"/>
      <c r="DK20" s="679"/>
      <c r="DL20" s="679"/>
      <c r="DM20" s="679"/>
      <c r="DN20" s="679"/>
      <c r="DO20" s="679"/>
      <c r="DP20" s="680"/>
      <c r="DQ20" s="684">
        <v>
1926038</v>
      </c>
      <c r="DR20" s="679"/>
      <c r="DS20" s="679"/>
      <c r="DT20" s="679"/>
      <c r="DU20" s="679"/>
      <c r="DV20" s="679"/>
      <c r="DW20" s="679"/>
      <c r="DX20" s="679"/>
      <c r="DY20" s="679"/>
      <c r="DZ20" s="679"/>
      <c r="EA20" s="679"/>
      <c r="EB20" s="679"/>
      <c r="EC20" s="722"/>
    </row>
    <row r="21" spans="2:133" ht="11.25" customHeight="1" x14ac:dyDescent="0.15">
      <c r="B21" s="675" t="s">
        <v>
277</v>
      </c>
      <c r="C21" s="676"/>
      <c r="D21" s="676"/>
      <c r="E21" s="676"/>
      <c r="F21" s="676"/>
      <c r="G21" s="676"/>
      <c r="H21" s="676"/>
      <c r="I21" s="676"/>
      <c r="J21" s="676"/>
      <c r="K21" s="676"/>
      <c r="L21" s="676"/>
      <c r="M21" s="676"/>
      <c r="N21" s="676"/>
      <c r="O21" s="676"/>
      <c r="P21" s="676"/>
      <c r="Q21" s="677"/>
      <c r="R21" s="678">
        <v>
9081</v>
      </c>
      <c r="S21" s="679"/>
      <c r="T21" s="679"/>
      <c r="U21" s="679"/>
      <c r="V21" s="679"/>
      <c r="W21" s="679"/>
      <c r="X21" s="679"/>
      <c r="Y21" s="680"/>
      <c r="Z21" s="715">
        <v>
0.2</v>
      </c>
      <c r="AA21" s="715"/>
      <c r="AB21" s="715"/>
      <c r="AC21" s="715"/>
      <c r="AD21" s="716">
        <v>
9081</v>
      </c>
      <c r="AE21" s="716"/>
      <c r="AF21" s="716"/>
      <c r="AG21" s="716"/>
      <c r="AH21" s="716"/>
      <c r="AI21" s="716"/>
      <c r="AJ21" s="716"/>
      <c r="AK21" s="716"/>
      <c r="AL21" s="681">
        <v>
0.6</v>
      </c>
      <c r="AM21" s="682"/>
      <c r="AN21" s="682"/>
      <c r="AO21" s="717"/>
      <c r="AP21" s="772" t="s">
        <v>
278</v>
      </c>
      <c r="AQ21" s="780"/>
      <c r="AR21" s="780"/>
      <c r="AS21" s="780"/>
      <c r="AT21" s="780"/>
      <c r="AU21" s="780"/>
      <c r="AV21" s="780"/>
      <c r="AW21" s="780"/>
      <c r="AX21" s="780"/>
      <c r="AY21" s="780"/>
      <c r="AZ21" s="780"/>
      <c r="BA21" s="780"/>
      <c r="BB21" s="780"/>
      <c r="BC21" s="780"/>
      <c r="BD21" s="780"/>
      <c r="BE21" s="780"/>
      <c r="BF21" s="774"/>
      <c r="BG21" s="678">
        <v>
3455</v>
      </c>
      <c r="BH21" s="679"/>
      <c r="BI21" s="679"/>
      <c r="BJ21" s="679"/>
      <c r="BK21" s="679"/>
      <c r="BL21" s="679"/>
      <c r="BM21" s="679"/>
      <c r="BN21" s="680"/>
      <c r="BO21" s="715">
        <v>
1</v>
      </c>
      <c r="BP21" s="715"/>
      <c r="BQ21" s="715"/>
      <c r="BR21" s="715"/>
      <c r="BS21" s="684" t="s">
        <v>
232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
279</v>
      </c>
      <c r="C22" s="676"/>
      <c r="D22" s="676"/>
      <c r="E22" s="676"/>
      <c r="F22" s="676"/>
      <c r="G22" s="676"/>
      <c r="H22" s="676"/>
      <c r="I22" s="676"/>
      <c r="J22" s="676"/>
      <c r="K22" s="676"/>
      <c r="L22" s="676"/>
      <c r="M22" s="676"/>
      <c r="N22" s="676"/>
      <c r="O22" s="676"/>
      <c r="P22" s="676"/>
      <c r="Q22" s="677"/>
      <c r="R22" s="678">
        <v>
1345063</v>
      </c>
      <c r="S22" s="679"/>
      <c r="T22" s="679"/>
      <c r="U22" s="679"/>
      <c r="V22" s="679"/>
      <c r="W22" s="679"/>
      <c r="X22" s="679"/>
      <c r="Y22" s="680"/>
      <c r="Z22" s="715">
        <v>
31.5</v>
      </c>
      <c r="AA22" s="715"/>
      <c r="AB22" s="715"/>
      <c r="AC22" s="715"/>
      <c r="AD22" s="716">
        <v>
1088340</v>
      </c>
      <c r="AE22" s="716"/>
      <c r="AF22" s="716"/>
      <c r="AG22" s="716"/>
      <c r="AH22" s="716"/>
      <c r="AI22" s="716"/>
      <c r="AJ22" s="716"/>
      <c r="AK22" s="716"/>
      <c r="AL22" s="681">
        <v>
70.599999999999994</v>
      </c>
      <c r="AM22" s="682"/>
      <c r="AN22" s="682"/>
      <c r="AO22" s="717"/>
      <c r="AP22" s="772" t="s">
        <v>
280</v>
      </c>
      <c r="AQ22" s="780"/>
      <c r="AR22" s="780"/>
      <c r="AS22" s="780"/>
      <c r="AT22" s="780"/>
      <c r="AU22" s="780"/>
      <c r="AV22" s="780"/>
      <c r="AW22" s="780"/>
      <c r="AX22" s="780"/>
      <c r="AY22" s="780"/>
      <c r="AZ22" s="780"/>
      <c r="BA22" s="780"/>
      <c r="BB22" s="780"/>
      <c r="BC22" s="780"/>
      <c r="BD22" s="780"/>
      <c r="BE22" s="780"/>
      <c r="BF22" s="774"/>
      <c r="BG22" s="678" t="s">
        <v>
128</v>
      </c>
      <c r="BH22" s="679"/>
      <c r="BI22" s="679"/>
      <c r="BJ22" s="679"/>
      <c r="BK22" s="679"/>
      <c r="BL22" s="679"/>
      <c r="BM22" s="679"/>
      <c r="BN22" s="680"/>
      <c r="BO22" s="715" t="s">
        <v>
232</v>
      </c>
      <c r="BP22" s="715"/>
      <c r="BQ22" s="715"/>
      <c r="BR22" s="715"/>
      <c r="BS22" s="684" t="s">
        <v>
128</v>
      </c>
      <c r="BT22" s="679"/>
      <c r="BU22" s="679"/>
      <c r="BV22" s="679"/>
      <c r="BW22" s="679"/>
      <c r="BX22" s="679"/>
      <c r="BY22" s="679"/>
      <c r="BZ22" s="679"/>
      <c r="CA22" s="679"/>
      <c r="CB22" s="722"/>
      <c r="CD22" s="782" t="s">
        <v>
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
282</v>
      </c>
      <c r="C23" s="676"/>
      <c r="D23" s="676"/>
      <c r="E23" s="676"/>
      <c r="F23" s="676"/>
      <c r="G23" s="676"/>
      <c r="H23" s="676"/>
      <c r="I23" s="676"/>
      <c r="J23" s="676"/>
      <c r="K23" s="676"/>
      <c r="L23" s="676"/>
      <c r="M23" s="676"/>
      <c r="N23" s="676"/>
      <c r="O23" s="676"/>
      <c r="P23" s="676"/>
      <c r="Q23" s="677"/>
      <c r="R23" s="678">
        <v>
1088340</v>
      </c>
      <c r="S23" s="679"/>
      <c r="T23" s="679"/>
      <c r="U23" s="679"/>
      <c r="V23" s="679"/>
      <c r="W23" s="679"/>
      <c r="X23" s="679"/>
      <c r="Y23" s="680"/>
      <c r="Z23" s="715">
        <v>
25.5</v>
      </c>
      <c r="AA23" s="715"/>
      <c r="AB23" s="715"/>
      <c r="AC23" s="715"/>
      <c r="AD23" s="716">
        <v>
1088340</v>
      </c>
      <c r="AE23" s="716"/>
      <c r="AF23" s="716"/>
      <c r="AG23" s="716"/>
      <c r="AH23" s="716"/>
      <c r="AI23" s="716"/>
      <c r="AJ23" s="716"/>
      <c r="AK23" s="716"/>
      <c r="AL23" s="681">
        <v>
70.599999999999994</v>
      </c>
      <c r="AM23" s="682"/>
      <c r="AN23" s="682"/>
      <c r="AO23" s="717"/>
      <c r="AP23" s="772" t="s">
        <v>
283</v>
      </c>
      <c r="AQ23" s="780"/>
      <c r="AR23" s="780"/>
      <c r="AS23" s="780"/>
      <c r="AT23" s="780"/>
      <c r="AU23" s="780"/>
      <c r="AV23" s="780"/>
      <c r="AW23" s="780"/>
      <c r="AX23" s="780"/>
      <c r="AY23" s="780"/>
      <c r="AZ23" s="780"/>
      <c r="BA23" s="780"/>
      <c r="BB23" s="780"/>
      <c r="BC23" s="780"/>
      <c r="BD23" s="780"/>
      <c r="BE23" s="780"/>
      <c r="BF23" s="774"/>
      <c r="BG23" s="678" t="s">
        <v>
128</v>
      </c>
      <c r="BH23" s="679"/>
      <c r="BI23" s="679"/>
      <c r="BJ23" s="679"/>
      <c r="BK23" s="679"/>
      <c r="BL23" s="679"/>
      <c r="BM23" s="679"/>
      <c r="BN23" s="680"/>
      <c r="BO23" s="715" t="s">
        <v>
128</v>
      </c>
      <c r="BP23" s="715"/>
      <c r="BQ23" s="715"/>
      <c r="BR23" s="715"/>
      <c r="BS23" s="684" t="s">
        <v>
128</v>
      </c>
      <c r="BT23" s="679"/>
      <c r="BU23" s="679"/>
      <c r="BV23" s="679"/>
      <c r="BW23" s="679"/>
      <c r="BX23" s="679"/>
      <c r="BY23" s="679"/>
      <c r="BZ23" s="679"/>
      <c r="CA23" s="679"/>
      <c r="CB23" s="722"/>
      <c r="CD23" s="782" t="s">
        <v>
221</v>
      </c>
      <c r="CE23" s="783"/>
      <c r="CF23" s="783"/>
      <c r="CG23" s="783"/>
      <c r="CH23" s="783"/>
      <c r="CI23" s="783"/>
      <c r="CJ23" s="783"/>
      <c r="CK23" s="783"/>
      <c r="CL23" s="783"/>
      <c r="CM23" s="783"/>
      <c r="CN23" s="783"/>
      <c r="CO23" s="783"/>
      <c r="CP23" s="783"/>
      <c r="CQ23" s="784"/>
      <c r="CR23" s="782" t="s">
        <v>
284</v>
      </c>
      <c r="CS23" s="783"/>
      <c r="CT23" s="783"/>
      <c r="CU23" s="783"/>
      <c r="CV23" s="783"/>
      <c r="CW23" s="783"/>
      <c r="CX23" s="783"/>
      <c r="CY23" s="784"/>
      <c r="CZ23" s="782" t="s">
        <v>
285</v>
      </c>
      <c r="DA23" s="783"/>
      <c r="DB23" s="783"/>
      <c r="DC23" s="784"/>
      <c r="DD23" s="782" t="s">
        <v>
286</v>
      </c>
      <c r="DE23" s="783"/>
      <c r="DF23" s="783"/>
      <c r="DG23" s="783"/>
      <c r="DH23" s="783"/>
      <c r="DI23" s="783"/>
      <c r="DJ23" s="783"/>
      <c r="DK23" s="784"/>
      <c r="DL23" s="791" t="s">
        <v>
287</v>
      </c>
      <c r="DM23" s="792"/>
      <c r="DN23" s="792"/>
      <c r="DO23" s="792"/>
      <c r="DP23" s="792"/>
      <c r="DQ23" s="792"/>
      <c r="DR23" s="792"/>
      <c r="DS23" s="792"/>
      <c r="DT23" s="792"/>
      <c r="DU23" s="792"/>
      <c r="DV23" s="793"/>
      <c r="DW23" s="782" t="s">
        <v>
288</v>
      </c>
      <c r="DX23" s="783"/>
      <c r="DY23" s="783"/>
      <c r="DZ23" s="783"/>
      <c r="EA23" s="783"/>
      <c r="EB23" s="783"/>
      <c r="EC23" s="784"/>
    </row>
    <row r="24" spans="2:133" ht="11.25" customHeight="1" x14ac:dyDescent="0.15">
      <c r="B24" s="675" t="s">
        <v>
289</v>
      </c>
      <c r="C24" s="676"/>
      <c r="D24" s="676"/>
      <c r="E24" s="676"/>
      <c r="F24" s="676"/>
      <c r="G24" s="676"/>
      <c r="H24" s="676"/>
      <c r="I24" s="676"/>
      <c r="J24" s="676"/>
      <c r="K24" s="676"/>
      <c r="L24" s="676"/>
      <c r="M24" s="676"/>
      <c r="N24" s="676"/>
      <c r="O24" s="676"/>
      <c r="P24" s="676"/>
      <c r="Q24" s="677"/>
      <c r="R24" s="678">
        <v>
256723</v>
      </c>
      <c r="S24" s="679"/>
      <c r="T24" s="679"/>
      <c r="U24" s="679"/>
      <c r="V24" s="679"/>
      <c r="W24" s="679"/>
      <c r="X24" s="679"/>
      <c r="Y24" s="680"/>
      <c r="Z24" s="715">
        <v>
6</v>
      </c>
      <c r="AA24" s="715"/>
      <c r="AB24" s="715"/>
      <c r="AC24" s="715"/>
      <c r="AD24" s="716" t="s">
        <v>
128</v>
      </c>
      <c r="AE24" s="716"/>
      <c r="AF24" s="716"/>
      <c r="AG24" s="716"/>
      <c r="AH24" s="716"/>
      <c r="AI24" s="716"/>
      <c r="AJ24" s="716"/>
      <c r="AK24" s="716"/>
      <c r="AL24" s="681" t="s">
        <v>
232</v>
      </c>
      <c r="AM24" s="682"/>
      <c r="AN24" s="682"/>
      <c r="AO24" s="717"/>
      <c r="AP24" s="772" t="s">
        <v>
290</v>
      </c>
      <c r="AQ24" s="780"/>
      <c r="AR24" s="780"/>
      <c r="AS24" s="780"/>
      <c r="AT24" s="780"/>
      <c r="AU24" s="780"/>
      <c r="AV24" s="780"/>
      <c r="AW24" s="780"/>
      <c r="AX24" s="780"/>
      <c r="AY24" s="780"/>
      <c r="AZ24" s="780"/>
      <c r="BA24" s="780"/>
      <c r="BB24" s="780"/>
      <c r="BC24" s="780"/>
      <c r="BD24" s="780"/>
      <c r="BE24" s="780"/>
      <c r="BF24" s="774"/>
      <c r="BG24" s="678" t="s">
        <v>
232</v>
      </c>
      <c r="BH24" s="679"/>
      <c r="BI24" s="679"/>
      <c r="BJ24" s="679"/>
      <c r="BK24" s="679"/>
      <c r="BL24" s="679"/>
      <c r="BM24" s="679"/>
      <c r="BN24" s="680"/>
      <c r="BO24" s="715" t="s">
        <v>
128</v>
      </c>
      <c r="BP24" s="715"/>
      <c r="BQ24" s="715"/>
      <c r="BR24" s="715"/>
      <c r="BS24" s="684" t="s">
        <v>
260</v>
      </c>
      <c r="BT24" s="679"/>
      <c r="BU24" s="679"/>
      <c r="BV24" s="679"/>
      <c r="BW24" s="679"/>
      <c r="BX24" s="679"/>
      <c r="BY24" s="679"/>
      <c r="BZ24" s="679"/>
      <c r="CA24" s="679"/>
      <c r="CB24" s="722"/>
      <c r="CD24" s="736" t="s">
        <v>
291</v>
      </c>
      <c r="CE24" s="737"/>
      <c r="CF24" s="737"/>
      <c r="CG24" s="737"/>
      <c r="CH24" s="737"/>
      <c r="CI24" s="737"/>
      <c r="CJ24" s="737"/>
      <c r="CK24" s="737"/>
      <c r="CL24" s="737"/>
      <c r="CM24" s="737"/>
      <c r="CN24" s="737"/>
      <c r="CO24" s="737"/>
      <c r="CP24" s="737"/>
      <c r="CQ24" s="738"/>
      <c r="CR24" s="733">
        <v>
959763</v>
      </c>
      <c r="CS24" s="734"/>
      <c r="CT24" s="734"/>
      <c r="CU24" s="734"/>
      <c r="CV24" s="734"/>
      <c r="CW24" s="734"/>
      <c r="CX24" s="734"/>
      <c r="CY24" s="777"/>
      <c r="CZ24" s="778">
        <v>
23.3</v>
      </c>
      <c r="DA24" s="749"/>
      <c r="DB24" s="749"/>
      <c r="DC24" s="781"/>
      <c r="DD24" s="776">
        <v>
777624</v>
      </c>
      <c r="DE24" s="734"/>
      <c r="DF24" s="734"/>
      <c r="DG24" s="734"/>
      <c r="DH24" s="734"/>
      <c r="DI24" s="734"/>
      <c r="DJ24" s="734"/>
      <c r="DK24" s="777"/>
      <c r="DL24" s="776">
        <v>
765785</v>
      </c>
      <c r="DM24" s="734"/>
      <c r="DN24" s="734"/>
      <c r="DO24" s="734"/>
      <c r="DP24" s="734"/>
      <c r="DQ24" s="734"/>
      <c r="DR24" s="734"/>
      <c r="DS24" s="734"/>
      <c r="DT24" s="734"/>
      <c r="DU24" s="734"/>
      <c r="DV24" s="777"/>
      <c r="DW24" s="778">
        <v>
48.1</v>
      </c>
      <c r="DX24" s="749"/>
      <c r="DY24" s="749"/>
      <c r="DZ24" s="749"/>
      <c r="EA24" s="749"/>
      <c r="EB24" s="749"/>
      <c r="EC24" s="779"/>
    </row>
    <row r="25" spans="2:133" ht="11.25" customHeight="1" x14ac:dyDescent="0.15">
      <c r="B25" s="675" t="s">
        <v>
292</v>
      </c>
      <c r="C25" s="676"/>
      <c r="D25" s="676"/>
      <c r="E25" s="676"/>
      <c r="F25" s="676"/>
      <c r="G25" s="676"/>
      <c r="H25" s="676"/>
      <c r="I25" s="676"/>
      <c r="J25" s="676"/>
      <c r="K25" s="676"/>
      <c r="L25" s="676"/>
      <c r="M25" s="676"/>
      <c r="N25" s="676"/>
      <c r="O25" s="676"/>
      <c r="P25" s="676"/>
      <c r="Q25" s="677"/>
      <c r="R25" s="678" t="s">
        <v>
232</v>
      </c>
      <c r="S25" s="679"/>
      <c r="T25" s="679"/>
      <c r="U25" s="679"/>
      <c r="V25" s="679"/>
      <c r="W25" s="679"/>
      <c r="X25" s="679"/>
      <c r="Y25" s="680"/>
      <c r="Z25" s="715" t="s">
        <v>
128</v>
      </c>
      <c r="AA25" s="715"/>
      <c r="AB25" s="715"/>
      <c r="AC25" s="715"/>
      <c r="AD25" s="716" t="s">
        <v>
232</v>
      </c>
      <c r="AE25" s="716"/>
      <c r="AF25" s="716"/>
      <c r="AG25" s="716"/>
      <c r="AH25" s="716"/>
      <c r="AI25" s="716"/>
      <c r="AJ25" s="716"/>
      <c r="AK25" s="716"/>
      <c r="AL25" s="681" t="s">
        <v>
128</v>
      </c>
      <c r="AM25" s="682"/>
      <c r="AN25" s="682"/>
      <c r="AO25" s="717"/>
      <c r="AP25" s="772" t="s">
        <v>
293</v>
      </c>
      <c r="AQ25" s="780"/>
      <c r="AR25" s="780"/>
      <c r="AS25" s="780"/>
      <c r="AT25" s="780"/>
      <c r="AU25" s="780"/>
      <c r="AV25" s="780"/>
      <c r="AW25" s="780"/>
      <c r="AX25" s="780"/>
      <c r="AY25" s="780"/>
      <c r="AZ25" s="780"/>
      <c r="BA25" s="780"/>
      <c r="BB25" s="780"/>
      <c r="BC25" s="780"/>
      <c r="BD25" s="780"/>
      <c r="BE25" s="780"/>
      <c r="BF25" s="774"/>
      <c r="BG25" s="678" t="s">
        <v>
128</v>
      </c>
      <c r="BH25" s="679"/>
      <c r="BI25" s="679"/>
      <c r="BJ25" s="679"/>
      <c r="BK25" s="679"/>
      <c r="BL25" s="679"/>
      <c r="BM25" s="679"/>
      <c r="BN25" s="680"/>
      <c r="BO25" s="715" t="s">
        <v>
232</v>
      </c>
      <c r="BP25" s="715"/>
      <c r="BQ25" s="715"/>
      <c r="BR25" s="715"/>
      <c r="BS25" s="684" t="s">
        <v>
128</v>
      </c>
      <c r="BT25" s="679"/>
      <c r="BU25" s="679"/>
      <c r="BV25" s="679"/>
      <c r="BW25" s="679"/>
      <c r="BX25" s="679"/>
      <c r="BY25" s="679"/>
      <c r="BZ25" s="679"/>
      <c r="CA25" s="679"/>
      <c r="CB25" s="722"/>
      <c r="CD25" s="711" t="s">
        <v>
294</v>
      </c>
      <c r="CE25" s="712"/>
      <c r="CF25" s="712"/>
      <c r="CG25" s="712"/>
      <c r="CH25" s="712"/>
      <c r="CI25" s="712"/>
      <c r="CJ25" s="712"/>
      <c r="CK25" s="712"/>
      <c r="CL25" s="712"/>
      <c r="CM25" s="712"/>
      <c r="CN25" s="712"/>
      <c r="CO25" s="712"/>
      <c r="CP25" s="712"/>
      <c r="CQ25" s="713"/>
      <c r="CR25" s="678">
        <v>
597280</v>
      </c>
      <c r="CS25" s="697"/>
      <c r="CT25" s="697"/>
      <c r="CU25" s="697"/>
      <c r="CV25" s="697"/>
      <c r="CW25" s="697"/>
      <c r="CX25" s="697"/>
      <c r="CY25" s="698"/>
      <c r="CZ25" s="681">
        <v>
14.5</v>
      </c>
      <c r="DA25" s="699"/>
      <c r="DB25" s="699"/>
      <c r="DC25" s="700"/>
      <c r="DD25" s="684">
        <v>
504675</v>
      </c>
      <c r="DE25" s="697"/>
      <c r="DF25" s="697"/>
      <c r="DG25" s="697"/>
      <c r="DH25" s="697"/>
      <c r="DI25" s="697"/>
      <c r="DJ25" s="697"/>
      <c r="DK25" s="698"/>
      <c r="DL25" s="684">
        <v>
492836</v>
      </c>
      <c r="DM25" s="697"/>
      <c r="DN25" s="697"/>
      <c r="DO25" s="697"/>
      <c r="DP25" s="697"/>
      <c r="DQ25" s="697"/>
      <c r="DR25" s="697"/>
      <c r="DS25" s="697"/>
      <c r="DT25" s="697"/>
      <c r="DU25" s="697"/>
      <c r="DV25" s="698"/>
      <c r="DW25" s="681">
        <v>
31</v>
      </c>
      <c r="DX25" s="699"/>
      <c r="DY25" s="699"/>
      <c r="DZ25" s="699"/>
      <c r="EA25" s="699"/>
      <c r="EB25" s="699"/>
      <c r="EC25" s="714"/>
    </row>
    <row r="26" spans="2:133" ht="11.25" customHeight="1" x14ac:dyDescent="0.15">
      <c r="B26" s="675" t="s">
        <v>
295</v>
      </c>
      <c r="C26" s="676"/>
      <c r="D26" s="676"/>
      <c r="E26" s="676"/>
      <c r="F26" s="676"/>
      <c r="G26" s="676"/>
      <c r="H26" s="676"/>
      <c r="I26" s="676"/>
      <c r="J26" s="676"/>
      <c r="K26" s="676"/>
      <c r="L26" s="676"/>
      <c r="M26" s="676"/>
      <c r="N26" s="676"/>
      <c r="O26" s="676"/>
      <c r="P26" s="676"/>
      <c r="Q26" s="677"/>
      <c r="R26" s="678">
        <v>
1796549</v>
      </c>
      <c r="S26" s="679"/>
      <c r="T26" s="679"/>
      <c r="U26" s="679"/>
      <c r="V26" s="679"/>
      <c r="W26" s="679"/>
      <c r="X26" s="679"/>
      <c r="Y26" s="680"/>
      <c r="Z26" s="715">
        <v>
42.1</v>
      </c>
      <c r="AA26" s="715"/>
      <c r="AB26" s="715"/>
      <c r="AC26" s="715"/>
      <c r="AD26" s="716">
        <v>
1539826</v>
      </c>
      <c r="AE26" s="716"/>
      <c r="AF26" s="716"/>
      <c r="AG26" s="716"/>
      <c r="AH26" s="716"/>
      <c r="AI26" s="716"/>
      <c r="AJ26" s="716"/>
      <c r="AK26" s="716"/>
      <c r="AL26" s="681">
        <v>
99.9</v>
      </c>
      <c r="AM26" s="682"/>
      <c r="AN26" s="682"/>
      <c r="AO26" s="717"/>
      <c r="AP26" s="772" t="s">
        <v>
296</v>
      </c>
      <c r="AQ26" s="773"/>
      <c r="AR26" s="773"/>
      <c r="AS26" s="773"/>
      <c r="AT26" s="773"/>
      <c r="AU26" s="773"/>
      <c r="AV26" s="773"/>
      <c r="AW26" s="773"/>
      <c r="AX26" s="773"/>
      <c r="AY26" s="773"/>
      <c r="AZ26" s="773"/>
      <c r="BA26" s="773"/>
      <c r="BB26" s="773"/>
      <c r="BC26" s="773"/>
      <c r="BD26" s="773"/>
      <c r="BE26" s="773"/>
      <c r="BF26" s="774"/>
      <c r="BG26" s="678" t="s">
        <v>
232</v>
      </c>
      <c r="BH26" s="679"/>
      <c r="BI26" s="679"/>
      <c r="BJ26" s="679"/>
      <c r="BK26" s="679"/>
      <c r="BL26" s="679"/>
      <c r="BM26" s="679"/>
      <c r="BN26" s="680"/>
      <c r="BO26" s="715" t="s">
        <v>
232</v>
      </c>
      <c r="BP26" s="715"/>
      <c r="BQ26" s="715"/>
      <c r="BR26" s="715"/>
      <c r="BS26" s="684" t="s">
        <v>
232</v>
      </c>
      <c r="BT26" s="679"/>
      <c r="BU26" s="679"/>
      <c r="BV26" s="679"/>
      <c r="BW26" s="679"/>
      <c r="BX26" s="679"/>
      <c r="BY26" s="679"/>
      <c r="BZ26" s="679"/>
      <c r="CA26" s="679"/>
      <c r="CB26" s="722"/>
      <c r="CD26" s="711" t="s">
        <v>
297</v>
      </c>
      <c r="CE26" s="712"/>
      <c r="CF26" s="712"/>
      <c r="CG26" s="712"/>
      <c r="CH26" s="712"/>
      <c r="CI26" s="712"/>
      <c r="CJ26" s="712"/>
      <c r="CK26" s="712"/>
      <c r="CL26" s="712"/>
      <c r="CM26" s="712"/>
      <c r="CN26" s="712"/>
      <c r="CO26" s="712"/>
      <c r="CP26" s="712"/>
      <c r="CQ26" s="713"/>
      <c r="CR26" s="678">
        <v>
387707</v>
      </c>
      <c r="CS26" s="679"/>
      <c r="CT26" s="679"/>
      <c r="CU26" s="679"/>
      <c r="CV26" s="679"/>
      <c r="CW26" s="679"/>
      <c r="CX26" s="679"/>
      <c r="CY26" s="680"/>
      <c r="CZ26" s="681">
        <v>
9.4</v>
      </c>
      <c r="DA26" s="699"/>
      <c r="DB26" s="699"/>
      <c r="DC26" s="700"/>
      <c r="DD26" s="684">
        <v>
383981</v>
      </c>
      <c r="DE26" s="679"/>
      <c r="DF26" s="679"/>
      <c r="DG26" s="679"/>
      <c r="DH26" s="679"/>
      <c r="DI26" s="679"/>
      <c r="DJ26" s="679"/>
      <c r="DK26" s="680"/>
      <c r="DL26" s="684" t="s">
        <v>
128</v>
      </c>
      <c r="DM26" s="679"/>
      <c r="DN26" s="679"/>
      <c r="DO26" s="679"/>
      <c r="DP26" s="679"/>
      <c r="DQ26" s="679"/>
      <c r="DR26" s="679"/>
      <c r="DS26" s="679"/>
      <c r="DT26" s="679"/>
      <c r="DU26" s="679"/>
      <c r="DV26" s="680"/>
      <c r="DW26" s="681" t="s">
        <v>
128</v>
      </c>
      <c r="DX26" s="699"/>
      <c r="DY26" s="699"/>
      <c r="DZ26" s="699"/>
      <c r="EA26" s="699"/>
      <c r="EB26" s="699"/>
      <c r="EC26" s="714"/>
    </row>
    <row r="27" spans="2:133" ht="11.25" customHeight="1" x14ac:dyDescent="0.15">
      <c r="B27" s="675" t="s">
        <v>
298</v>
      </c>
      <c r="C27" s="676"/>
      <c r="D27" s="676"/>
      <c r="E27" s="676"/>
      <c r="F27" s="676"/>
      <c r="G27" s="676"/>
      <c r="H27" s="676"/>
      <c r="I27" s="676"/>
      <c r="J27" s="676"/>
      <c r="K27" s="676"/>
      <c r="L27" s="676"/>
      <c r="M27" s="676"/>
      <c r="N27" s="676"/>
      <c r="O27" s="676"/>
      <c r="P27" s="676"/>
      <c r="Q27" s="677"/>
      <c r="R27" s="678">
        <v>
1092</v>
      </c>
      <c r="S27" s="679"/>
      <c r="T27" s="679"/>
      <c r="U27" s="679"/>
      <c r="V27" s="679"/>
      <c r="W27" s="679"/>
      <c r="X27" s="679"/>
      <c r="Y27" s="680"/>
      <c r="Z27" s="715">
        <v>
0</v>
      </c>
      <c r="AA27" s="715"/>
      <c r="AB27" s="715"/>
      <c r="AC27" s="715"/>
      <c r="AD27" s="716">
        <v>
1092</v>
      </c>
      <c r="AE27" s="716"/>
      <c r="AF27" s="716"/>
      <c r="AG27" s="716"/>
      <c r="AH27" s="716"/>
      <c r="AI27" s="716"/>
      <c r="AJ27" s="716"/>
      <c r="AK27" s="716"/>
      <c r="AL27" s="681">
        <v>
0.1</v>
      </c>
      <c r="AM27" s="682"/>
      <c r="AN27" s="682"/>
      <c r="AO27" s="717"/>
      <c r="AP27" s="675" t="s">
        <v>
299</v>
      </c>
      <c r="AQ27" s="676"/>
      <c r="AR27" s="676"/>
      <c r="AS27" s="676"/>
      <c r="AT27" s="676"/>
      <c r="AU27" s="676"/>
      <c r="AV27" s="676"/>
      <c r="AW27" s="676"/>
      <c r="AX27" s="676"/>
      <c r="AY27" s="676"/>
      <c r="AZ27" s="676"/>
      <c r="BA27" s="676"/>
      <c r="BB27" s="676"/>
      <c r="BC27" s="676"/>
      <c r="BD27" s="676"/>
      <c r="BE27" s="676"/>
      <c r="BF27" s="677"/>
      <c r="BG27" s="678">
        <v>
362658</v>
      </c>
      <c r="BH27" s="679"/>
      <c r="BI27" s="679"/>
      <c r="BJ27" s="679"/>
      <c r="BK27" s="679"/>
      <c r="BL27" s="679"/>
      <c r="BM27" s="679"/>
      <c r="BN27" s="680"/>
      <c r="BO27" s="715">
        <v>
100</v>
      </c>
      <c r="BP27" s="715"/>
      <c r="BQ27" s="715"/>
      <c r="BR27" s="715"/>
      <c r="BS27" s="684" t="s">
        <v>
232</v>
      </c>
      <c r="BT27" s="679"/>
      <c r="BU27" s="679"/>
      <c r="BV27" s="679"/>
      <c r="BW27" s="679"/>
      <c r="BX27" s="679"/>
      <c r="BY27" s="679"/>
      <c r="BZ27" s="679"/>
      <c r="CA27" s="679"/>
      <c r="CB27" s="722"/>
      <c r="CD27" s="711" t="s">
        <v>
300</v>
      </c>
      <c r="CE27" s="712"/>
      <c r="CF27" s="712"/>
      <c r="CG27" s="712"/>
      <c r="CH27" s="712"/>
      <c r="CI27" s="712"/>
      <c r="CJ27" s="712"/>
      <c r="CK27" s="712"/>
      <c r="CL27" s="712"/>
      <c r="CM27" s="712"/>
      <c r="CN27" s="712"/>
      <c r="CO27" s="712"/>
      <c r="CP27" s="712"/>
      <c r="CQ27" s="713"/>
      <c r="CR27" s="678">
        <v>
120220</v>
      </c>
      <c r="CS27" s="697"/>
      <c r="CT27" s="697"/>
      <c r="CU27" s="697"/>
      <c r="CV27" s="697"/>
      <c r="CW27" s="697"/>
      <c r="CX27" s="697"/>
      <c r="CY27" s="698"/>
      <c r="CZ27" s="681">
        <v>
2.9</v>
      </c>
      <c r="DA27" s="699"/>
      <c r="DB27" s="699"/>
      <c r="DC27" s="700"/>
      <c r="DD27" s="684">
        <v>
30686</v>
      </c>
      <c r="DE27" s="697"/>
      <c r="DF27" s="697"/>
      <c r="DG27" s="697"/>
      <c r="DH27" s="697"/>
      <c r="DI27" s="697"/>
      <c r="DJ27" s="697"/>
      <c r="DK27" s="698"/>
      <c r="DL27" s="684">
        <v>
30686</v>
      </c>
      <c r="DM27" s="697"/>
      <c r="DN27" s="697"/>
      <c r="DO27" s="697"/>
      <c r="DP27" s="697"/>
      <c r="DQ27" s="697"/>
      <c r="DR27" s="697"/>
      <c r="DS27" s="697"/>
      <c r="DT27" s="697"/>
      <c r="DU27" s="697"/>
      <c r="DV27" s="698"/>
      <c r="DW27" s="681">
        <v>
1.9</v>
      </c>
      <c r="DX27" s="699"/>
      <c r="DY27" s="699"/>
      <c r="DZ27" s="699"/>
      <c r="EA27" s="699"/>
      <c r="EB27" s="699"/>
      <c r="EC27" s="714"/>
    </row>
    <row r="28" spans="2:133" ht="11.25" customHeight="1" x14ac:dyDescent="0.15">
      <c r="B28" s="675" t="s">
        <v>
301</v>
      </c>
      <c r="C28" s="676"/>
      <c r="D28" s="676"/>
      <c r="E28" s="676"/>
      <c r="F28" s="676"/>
      <c r="G28" s="676"/>
      <c r="H28" s="676"/>
      <c r="I28" s="676"/>
      <c r="J28" s="676"/>
      <c r="K28" s="676"/>
      <c r="L28" s="676"/>
      <c r="M28" s="676"/>
      <c r="N28" s="676"/>
      <c r="O28" s="676"/>
      <c r="P28" s="676"/>
      <c r="Q28" s="677"/>
      <c r="R28" s="678">
        <v>
1064</v>
      </c>
      <c r="S28" s="679"/>
      <c r="T28" s="679"/>
      <c r="U28" s="679"/>
      <c r="V28" s="679"/>
      <c r="W28" s="679"/>
      <c r="X28" s="679"/>
      <c r="Y28" s="680"/>
      <c r="Z28" s="715">
        <v>
0</v>
      </c>
      <c r="AA28" s="715"/>
      <c r="AB28" s="715"/>
      <c r="AC28" s="715"/>
      <c r="AD28" s="716" t="s">
        <v>
232</v>
      </c>
      <c r="AE28" s="716"/>
      <c r="AF28" s="716"/>
      <c r="AG28" s="716"/>
      <c r="AH28" s="716"/>
      <c r="AI28" s="716"/>
      <c r="AJ28" s="716"/>
      <c r="AK28" s="716"/>
      <c r="AL28" s="681" t="s">
        <v>
232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302</v>
      </c>
      <c r="CE28" s="712"/>
      <c r="CF28" s="712"/>
      <c r="CG28" s="712"/>
      <c r="CH28" s="712"/>
      <c r="CI28" s="712"/>
      <c r="CJ28" s="712"/>
      <c r="CK28" s="712"/>
      <c r="CL28" s="712"/>
      <c r="CM28" s="712"/>
      <c r="CN28" s="712"/>
      <c r="CO28" s="712"/>
      <c r="CP28" s="712"/>
      <c r="CQ28" s="713"/>
      <c r="CR28" s="678">
        <v>
242263</v>
      </c>
      <c r="CS28" s="679"/>
      <c r="CT28" s="679"/>
      <c r="CU28" s="679"/>
      <c r="CV28" s="679"/>
      <c r="CW28" s="679"/>
      <c r="CX28" s="679"/>
      <c r="CY28" s="680"/>
      <c r="CZ28" s="681">
        <v>
5.9</v>
      </c>
      <c r="DA28" s="699"/>
      <c r="DB28" s="699"/>
      <c r="DC28" s="700"/>
      <c r="DD28" s="684">
        <v>
242263</v>
      </c>
      <c r="DE28" s="679"/>
      <c r="DF28" s="679"/>
      <c r="DG28" s="679"/>
      <c r="DH28" s="679"/>
      <c r="DI28" s="679"/>
      <c r="DJ28" s="679"/>
      <c r="DK28" s="680"/>
      <c r="DL28" s="684">
        <v>
242263</v>
      </c>
      <c r="DM28" s="679"/>
      <c r="DN28" s="679"/>
      <c r="DO28" s="679"/>
      <c r="DP28" s="679"/>
      <c r="DQ28" s="679"/>
      <c r="DR28" s="679"/>
      <c r="DS28" s="679"/>
      <c r="DT28" s="679"/>
      <c r="DU28" s="679"/>
      <c r="DV28" s="680"/>
      <c r="DW28" s="681">
        <v>
15.2</v>
      </c>
      <c r="DX28" s="699"/>
      <c r="DY28" s="699"/>
      <c r="DZ28" s="699"/>
      <c r="EA28" s="699"/>
      <c r="EB28" s="699"/>
      <c r="EC28" s="714"/>
    </row>
    <row r="29" spans="2:133" ht="11.25" customHeight="1" x14ac:dyDescent="0.15">
      <c r="B29" s="675" t="s">
        <v>
303</v>
      </c>
      <c r="C29" s="676"/>
      <c r="D29" s="676"/>
      <c r="E29" s="676"/>
      <c r="F29" s="676"/>
      <c r="G29" s="676"/>
      <c r="H29" s="676"/>
      <c r="I29" s="676"/>
      <c r="J29" s="676"/>
      <c r="K29" s="676"/>
      <c r="L29" s="676"/>
      <c r="M29" s="676"/>
      <c r="N29" s="676"/>
      <c r="O29" s="676"/>
      <c r="P29" s="676"/>
      <c r="Q29" s="677"/>
      <c r="R29" s="678">
        <v>
66299</v>
      </c>
      <c r="S29" s="679"/>
      <c r="T29" s="679"/>
      <c r="U29" s="679"/>
      <c r="V29" s="679"/>
      <c r="W29" s="679"/>
      <c r="X29" s="679"/>
      <c r="Y29" s="680"/>
      <c r="Z29" s="715">
        <v>
1.6</v>
      </c>
      <c r="AA29" s="715"/>
      <c r="AB29" s="715"/>
      <c r="AC29" s="715"/>
      <c r="AD29" s="716" t="s">
        <v>
232</v>
      </c>
      <c r="AE29" s="716"/>
      <c r="AF29" s="716"/>
      <c r="AG29" s="716"/>
      <c r="AH29" s="716"/>
      <c r="AI29" s="716"/>
      <c r="AJ29" s="716"/>
      <c r="AK29" s="716"/>
      <c r="AL29" s="681" t="s">
        <v>
232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304</v>
      </c>
      <c r="CE29" s="764"/>
      <c r="CF29" s="711" t="s">
        <v>
305</v>
      </c>
      <c r="CG29" s="712"/>
      <c r="CH29" s="712"/>
      <c r="CI29" s="712"/>
      <c r="CJ29" s="712"/>
      <c r="CK29" s="712"/>
      <c r="CL29" s="712"/>
      <c r="CM29" s="712"/>
      <c r="CN29" s="712"/>
      <c r="CO29" s="712"/>
      <c r="CP29" s="712"/>
      <c r="CQ29" s="713"/>
      <c r="CR29" s="678">
        <v>
241999</v>
      </c>
      <c r="CS29" s="697"/>
      <c r="CT29" s="697"/>
      <c r="CU29" s="697"/>
      <c r="CV29" s="697"/>
      <c r="CW29" s="697"/>
      <c r="CX29" s="697"/>
      <c r="CY29" s="698"/>
      <c r="CZ29" s="681">
        <v>
5.9</v>
      </c>
      <c r="DA29" s="699"/>
      <c r="DB29" s="699"/>
      <c r="DC29" s="700"/>
      <c r="DD29" s="684">
        <v>
241999</v>
      </c>
      <c r="DE29" s="697"/>
      <c r="DF29" s="697"/>
      <c r="DG29" s="697"/>
      <c r="DH29" s="697"/>
      <c r="DI29" s="697"/>
      <c r="DJ29" s="697"/>
      <c r="DK29" s="698"/>
      <c r="DL29" s="684">
        <v>
241999</v>
      </c>
      <c r="DM29" s="697"/>
      <c r="DN29" s="697"/>
      <c r="DO29" s="697"/>
      <c r="DP29" s="697"/>
      <c r="DQ29" s="697"/>
      <c r="DR29" s="697"/>
      <c r="DS29" s="697"/>
      <c r="DT29" s="697"/>
      <c r="DU29" s="697"/>
      <c r="DV29" s="698"/>
      <c r="DW29" s="681">
        <v>
15.2</v>
      </c>
      <c r="DX29" s="699"/>
      <c r="DY29" s="699"/>
      <c r="DZ29" s="699"/>
      <c r="EA29" s="699"/>
      <c r="EB29" s="699"/>
      <c r="EC29" s="714"/>
    </row>
    <row r="30" spans="2:133" ht="11.25" customHeight="1" x14ac:dyDescent="0.15">
      <c r="B30" s="675" t="s">
        <v>
306</v>
      </c>
      <c r="C30" s="676"/>
      <c r="D30" s="676"/>
      <c r="E30" s="676"/>
      <c r="F30" s="676"/>
      <c r="G30" s="676"/>
      <c r="H30" s="676"/>
      <c r="I30" s="676"/>
      <c r="J30" s="676"/>
      <c r="K30" s="676"/>
      <c r="L30" s="676"/>
      <c r="M30" s="676"/>
      <c r="N30" s="676"/>
      <c r="O30" s="676"/>
      <c r="P30" s="676"/>
      <c r="Q30" s="677"/>
      <c r="R30" s="678">
        <v>
24957</v>
      </c>
      <c r="S30" s="679"/>
      <c r="T30" s="679"/>
      <c r="U30" s="679"/>
      <c r="V30" s="679"/>
      <c r="W30" s="679"/>
      <c r="X30" s="679"/>
      <c r="Y30" s="680"/>
      <c r="Z30" s="715">
        <v>
0.6</v>
      </c>
      <c r="AA30" s="715"/>
      <c r="AB30" s="715"/>
      <c r="AC30" s="715"/>
      <c r="AD30" s="716" t="s">
        <v>
232</v>
      </c>
      <c r="AE30" s="716"/>
      <c r="AF30" s="716"/>
      <c r="AG30" s="716"/>
      <c r="AH30" s="716"/>
      <c r="AI30" s="716"/>
      <c r="AJ30" s="716"/>
      <c r="AK30" s="716"/>
      <c r="AL30" s="681" t="s">
        <v>
232</v>
      </c>
      <c r="AM30" s="682"/>
      <c r="AN30" s="682"/>
      <c r="AO30" s="717"/>
      <c r="AP30" s="739" t="s">
        <v>
221</v>
      </c>
      <c r="AQ30" s="740"/>
      <c r="AR30" s="740"/>
      <c r="AS30" s="740"/>
      <c r="AT30" s="740"/>
      <c r="AU30" s="740"/>
      <c r="AV30" s="740"/>
      <c r="AW30" s="740"/>
      <c r="AX30" s="740"/>
      <c r="AY30" s="740"/>
      <c r="AZ30" s="740"/>
      <c r="BA30" s="740"/>
      <c r="BB30" s="740"/>
      <c r="BC30" s="740"/>
      <c r="BD30" s="740"/>
      <c r="BE30" s="740"/>
      <c r="BF30" s="741"/>
      <c r="BG30" s="739" t="s">
        <v>
307</v>
      </c>
      <c r="BH30" s="752"/>
      <c r="BI30" s="752"/>
      <c r="BJ30" s="752"/>
      <c r="BK30" s="752"/>
      <c r="BL30" s="752"/>
      <c r="BM30" s="752"/>
      <c r="BN30" s="752"/>
      <c r="BO30" s="752"/>
      <c r="BP30" s="752"/>
      <c r="BQ30" s="753"/>
      <c r="BR30" s="739" t="s">
        <v>
308</v>
      </c>
      <c r="BS30" s="752"/>
      <c r="BT30" s="752"/>
      <c r="BU30" s="752"/>
      <c r="BV30" s="752"/>
      <c r="BW30" s="752"/>
      <c r="BX30" s="752"/>
      <c r="BY30" s="752"/>
      <c r="BZ30" s="752"/>
      <c r="CA30" s="752"/>
      <c r="CB30" s="753"/>
      <c r="CD30" s="765"/>
      <c r="CE30" s="766"/>
      <c r="CF30" s="711" t="s">
        <v>
309</v>
      </c>
      <c r="CG30" s="712"/>
      <c r="CH30" s="712"/>
      <c r="CI30" s="712"/>
      <c r="CJ30" s="712"/>
      <c r="CK30" s="712"/>
      <c r="CL30" s="712"/>
      <c r="CM30" s="712"/>
      <c r="CN30" s="712"/>
      <c r="CO30" s="712"/>
      <c r="CP30" s="712"/>
      <c r="CQ30" s="713"/>
      <c r="CR30" s="678">
        <v>
232163</v>
      </c>
      <c r="CS30" s="679"/>
      <c r="CT30" s="679"/>
      <c r="CU30" s="679"/>
      <c r="CV30" s="679"/>
      <c r="CW30" s="679"/>
      <c r="CX30" s="679"/>
      <c r="CY30" s="680"/>
      <c r="CZ30" s="681">
        <v>
5.6</v>
      </c>
      <c r="DA30" s="699"/>
      <c r="DB30" s="699"/>
      <c r="DC30" s="700"/>
      <c r="DD30" s="684">
        <v>
232163</v>
      </c>
      <c r="DE30" s="679"/>
      <c r="DF30" s="679"/>
      <c r="DG30" s="679"/>
      <c r="DH30" s="679"/>
      <c r="DI30" s="679"/>
      <c r="DJ30" s="679"/>
      <c r="DK30" s="680"/>
      <c r="DL30" s="684">
        <v>
232163</v>
      </c>
      <c r="DM30" s="679"/>
      <c r="DN30" s="679"/>
      <c r="DO30" s="679"/>
      <c r="DP30" s="679"/>
      <c r="DQ30" s="679"/>
      <c r="DR30" s="679"/>
      <c r="DS30" s="679"/>
      <c r="DT30" s="679"/>
      <c r="DU30" s="679"/>
      <c r="DV30" s="680"/>
      <c r="DW30" s="681">
        <v>
14.6</v>
      </c>
      <c r="DX30" s="699"/>
      <c r="DY30" s="699"/>
      <c r="DZ30" s="699"/>
      <c r="EA30" s="699"/>
      <c r="EB30" s="699"/>
      <c r="EC30" s="714"/>
    </row>
    <row r="31" spans="2:133" ht="11.25" customHeight="1" x14ac:dyDescent="0.15">
      <c r="B31" s="675" t="s">
        <v>
310</v>
      </c>
      <c r="C31" s="676"/>
      <c r="D31" s="676"/>
      <c r="E31" s="676"/>
      <c r="F31" s="676"/>
      <c r="G31" s="676"/>
      <c r="H31" s="676"/>
      <c r="I31" s="676"/>
      <c r="J31" s="676"/>
      <c r="K31" s="676"/>
      <c r="L31" s="676"/>
      <c r="M31" s="676"/>
      <c r="N31" s="676"/>
      <c r="O31" s="676"/>
      <c r="P31" s="676"/>
      <c r="Q31" s="677"/>
      <c r="R31" s="678">
        <v>
85607</v>
      </c>
      <c r="S31" s="679"/>
      <c r="T31" s="679"/>
      <c r="U31" s="679"/>
      <c r="V31" s="679"/>
      <c r="W31" s="679"/>
      <c r="X31" s="679"/>
      <c r="Y31" s="680"/>
      <c r="Z31" s="715">
        <v>
2</v>
      </c>
      <c r="AA31" s="715"/>
      <c r="AB31" s="715"/>
      <c r="AC31" s="715"/>
      <c r="AD31" s="716" t="s">
        <v>
232</v>
      </c>
      <c r="AE31" s="716"/>
      <c r="AF31" s="716"/>
      <c r="AG31" s="716"/>
      <c r="AH31" s="716"/>
      <c r="AI31" s="716"/>
      <c r="AJ31" s="716"/>
      <c r="AK31" s="716"/>
      <c r="AL31" s="681" t="s">
        <v>
128</v>
      </c>
      <c r="AM31" s="682"/>
      <c r="AN31" s="682"/>
      <c r="AO31" s="717"/>
      <c r="AP31" s="754" t="s">
        <v>
311</v>
      </c>
      <c r="AQ31" s="755"/>
      <c r="AR31" s="755"/>
      <c r="AS31" s="755"/>
      <c r="AT31" s="760" t="s">
        <v>
312</v>
      </c>
      <c r="AU31" s="231"/>
      <c r="AV31" s="231"/>
      <c r="AW31" s="231"/>
      <c r="AX31" s="744" t="s">
        <v>
187</v>
      </c>
      <c r="AY31" s="745"/>
      <c r="AZ31" s="745"/>
      <c r="BA31" s="745"/>
      <c r="BB31" s="745"/>
      <c r="BC31" s="745"/>
      <c r="BD31" s="745"/>
      <c r="BE31" s="745"/>
      <c r="BF31" s="746"/>
      <c r="BG31" s="747">
        <v>
98.6</v>
      </c>
      <c r="BH31" s="748"/>
      <c r="BI31" s="748"/>
      <c r="BJ31" s="748"/>
      <c r="BK31" s="748"/>
      <c r="BL31" s="748"/>
      <c r="BM31" s="749">
        <v>
95.8</v>
      </c>
      <c r="BN31" s="748"/>
      <c r="BO31" s="748"/>
      <c r="BP31" s="748"/>
      <c r="BQ31" s="750"/>
      <c r="BR31" s="747">
        <v>
98.4</v>
      </c>
      <c r="BS31" s="748"/>
      <c r="BT31" s="748"/>
      <c r="BU31" s="748"/>
      <c r="BV31" s="748"/>
      <c r="BW31" s="748"/>
      <c r="BX31" s="749">
        <v>
94.9</v>
      </c>
      <c r="BY31" s="748"/>
      <c r="BZ31" s="748"/>
      <c r="CA31" s="748"/>
      <c r="CB31" s="750"/>
      <c r="CD31" s="765"/>
      <c r="CE31" s="766"/>
      <c r="CF31" s="711" t="s">
        <v>
313</v>
      </c>
      <c r="CG31" s="712"/>
      <c r="CH31" s="712"/>
      <c r="CI31" s="712"/>
      <c r="CJ31" s="712"/>
      <c r="CK31" s="712"/>
      <c r="CL31" s="712"/>
      <c r="CM31" s="712"/>
      <c r="CN31" s="712"/>
      <c r="CO31" s="712"/>
      <c r="CP31" s="712"/>
      <c r="CQ31" s="713"/>
      <c r="CR31" s="678">
        <v>
9836</v>
      </c>
      <c r="CS31" s="697"/>
      <c r="CT31" s="697"/>
      <c r="CU31" s="697"/>
      <c r="CV31" s="697"/>
      <c r="CW31" s="697"/>
      <c r="CX31" s="697"/>
      <c r="CY31" s="698"/>
      <c r="CZ31" s="681">
        <v>
0.2</v>
      </c>
      <c r="DA31" s="699"/>
      <c r="DB31" s="699"/>
      <c r="DC31" s="700"/>
      <c r="DD31" s="684">
        <v>
9836</v>
      </c>
      <c r="DE31" s="697"/>
      <c r="DF31" s="697"/>
      <c r="DG31" s="697"/>
      <c r="DH31" s="697"/>
      <c r="DI31" s="697"/>
      <c r="DJ31" s="697"/>
      <c r="DK31" s="698"/>
      <c r="DL31" s="684">
        <v>
9836</v>
      </c>
      <c r="DM31" s="697"/>
      <c r="DN31" s="697"/>
      <c r="DO31" s="697"/>
      <c r="DP31" s="697"/>
      <c r="DQ31" s="697"/>
      <c r="DR31" s="697"/>
      <c r="DS31" s="697"/>
      <c r="DT31" s="697"/>
      <c r="DU31" s="697"/>
      <c r="DV31" s="698"/>
      <c r="DW31" s="681">
        <v>
0.6</v>
      </c>
      <c r="DX31" s="699"/>
      <c r="DY31" s="699"/>
      <c r="DZ31" s="699"/>
      <c r="EA31" s="699"/>
      <c r="EB31" s="699"/>
      <c r="EC31" s="714"/>
    </row>
    <row r="32" spans="2:133" ht="11.25" customHeight="1" x14ac:dyDescent="0.15">
      <c r="B32" s="769" t="s">
        <v>
314</v>
      </c>
      <c r="C32" s="770"/>
      <c r="D32" s="770"/>
      <c r="E32" s="770"/>
      <c r="F32" s="770"/>
      <c r="G32" s="770"/>
      <c r="H32" s="770"/>
      <c r="I32" s="770"/>
      <c r="J32" s="770"/>
      <c r="K32" s="770"/>
      <c r="L32" s="770"/>
      <c r="M32" s="770"/>
      <c r="N32" s="770"/>
      <c r="O32" s="770"/>
      <c r="P32" s="770"/>
      <c r="Q32" s="771"/>
      <c r="R32" s="678" t="s">
        <v>
232</v>
      </c>
      <c r="S32" s="679"/>
      <c r="T32" s="679"/>
      <c r="U32" s="679"/>
      <c r="V32" s="679"/>
      <c r="W32" s="679"/>
      <c r="X32" s="679"/>
      <c r="Y32" s="680"/>
      <c r="Z32" s="715" t="s">
        <v>
232</v>
      </c>
      <c r="AA32" s="715"/>
      <c r="AB32" s="715"/>
      <c r="AC32" s="715"/>
      <c r="AD32" s="716" t="s">
        <v>
232</v>
      </c>
      <c r="AE32" s="716"/>
      <c r="AF32" s="716"/>
      <c r="AG32" s="716"/>
      <c r="AH32" s="716"/>
      <c r="AI32" s="716"/>
      <c r="AJ32" s="716"/>
      <c r="AK32" s="716"/>
      <c r="AL32" s="681" t="s">
        <v>
128</v>
      </c>
      <c r="AM32" s="682"/>
      <c r="AN32" s="682"/>
      <c r="AO32" s="717"/>
      <c r="AP32" s="756"/>
      <c r="AQ32" s="757"/>
      <c r="AR32" s="757"/>
      <c r="AS32" s="757"/>
      <c r="AT32" s="761"/>
      <c r="AU32" s="230" t="s">
        <v>
315</v>
      </c>
      <c r="AV32" s="230"/>
      <c r="AW32" s="230"/>
      <c r="AX32" s="675" t="s">
        <v>
316</v>
      </c>
      <c r="AY32" s="676"/>
      <c r="AZ32" s="676"/>
      <c r="BA32" s="676"/>
      <c r="BB32" s="676"/>
      <c r="BC32" s="676"/>
      <c r="BD32" s="676"/>
      <c r="BE32" s="676"/>
      <c r="BF32" s="677"/>
      <c r="BG32" s="751">
        <v>
98.5</v>
      </c>
      <c r="BH32" s="697"/>
      <c r="BI32" s="697"/>
      <c r="BJ32" s="697"/>
      <c r="BK32" s="697"/>
      <c r="BL32" s="697"/>
      <c r="BM32" s="682">
        <v>
96.7</v>
      </c>
      <c r="BN32" s="743"/>
      <c r="BO32" s="743"/>
      <c r="BP32" s="743"/>
      <c r="BQ32" s="721"/>
      <c r="BR32" s="751">
        <v>
98.3</v>
      </c>
      <c r="BS32" s="697"/>
      <c r="BT32" s="697"/>
      <c r="BU32" s="697"/>
      <c r="BV32" s="697"/>
      <c r="BW32" s="697"/>
      <c r="BX32" s="682">
        <v>
95.1</v>
      </c>
      <c r="BY32" s="743"/>
      <c r="BZ32" s="743"/>
      <c r="CA32" s="743"/>
      <c r="CB32" s="721"/>
      <c r="CD32" s="767"/>
      <c r="CE32" s="768"/>
      <c r="CF32" s="711" t="s">
        <v>
317</v>
      </c>
      <c r="CG32" s="712"/>
      <c r="CH32" s="712"/>
      <c r="CI32" s="712"/>
      <c r="CJ32" s="712"/>
      <c r="CK32" s="712"/>
      <c r="CL32" s="712"/>
      <c r="CM32" s="712"/>
      <c r="CN32" s="712"/>
      <c r="CO32" s="712"/>
      <c r="CP32" s="712"/>
      <c r="CQ32" s="713"/>
      <c r="CR32" s="678">
        <v>
264</v>
      </c>
      <c r="CS32" s="679"/>
      <c r="CT32" s="679"/>
      <c r="CU32" s="679"/>
      <c r="CV32" s="679"/>
      <c r="CW32" s="679"/>
      <c r="CX32" s="679"/>
      <c r="CY32" s="680"/>
      <c r="CZ32" s="681">
        <v>
0</v>
      </c>
      <c r="DA32" s="699"/>
      <c r="DB32" s="699"/>
      <c r="DC32" s="700"/>
      <c r="DD32" s="684">
        <v>
264</v>
      </c>
      <c r="DE32" s="679"/>
      <c r="DF32" s="679"/>
      <c r="DG32" s="679"/>
      <c r="DH32" s="679"/>
      <c r="DI32" s="679"/>
      <c r="DJ32" s="679"/>
      <c r="DK32" s="680"/>
      <c r="DL32" s="684">
        <v>
264</v>
      </c>
      <c r="DM32" s="679"/>
      <c r="DN32" s="679"/>
      <c r="DO32" s="679"/>
      <c r="DP32" s="679"/>
      <c r="DQ32" s="679"/>
      <c r="DR32" s="679"/>
      <c r="DS32" s="679"/>
      <c r="DT32" s="679"/>
      <c r="DU32" s="679"/>
      <c r="DV32" s="680"/>
      <c r="DW32" s="681">
        <v>
0</v>
      </c>
      <c r="DX32" s="699"/>
      <c r="DY32" s="699"/>
      <c r="DZ32" s="699"/>
      <c r="EA32" s="699"/>
      <c r="EB32" s="699"/>
      <c r="EC32" s="714"/>
    </row>
    <row r="33" spans="2:133" ht="11.25" customHeight="1" x14ac:dyDescent="0.15">
      <c r="B33" s="675" t="s">
        <v>
318</v>
      </c>
      <c r="C33" s="676"/>
      <c r="D33" s="676"/>
      <c r="E33" s="676"/>
      <c r="F33" s="676"/>
      <c r="G33" s="676"/>
      <c r="H33" s="676"/>
      <c r="I33" s="676"/>
      <c r="J33" s="676"/>
      <c r="K33" s="676"/>
      <c r="L33" s="676"/>
      <c r="M33" s="676"/>
      <c r="N33" s="676"/>
      <c r="O33" s="676"/>
      <c r="P33" s="676"/>
      <c r="Q33" s="677"/>
      <c r="R33" s="678">
        <v>
1356716</v>
      </c>
      <c r="S33" s="679"/>
      <c r="T33" s="679"/>
      <c r="U33" s="679"/>
      <c r="V33" s="679"/>
      <c r="W33" s="679"/>
      <c r="X33" s="679"/>
      <c r="Y33" s="680"/>
      <c r="Z33" s="715">
        <v>
31.8</v>
      </c>
      <c r="AA33" s="715"/>
      <c r="AB33" s="715"/>
      <c r="AC33" s="715"/>
      <c r="AD33" s="716" t="s">
        <v>
232</v>
      </c>
      <c r="AE33" s="716"/>
      <c r="AF33" s="716"/>
      <c r="AG33" s="716"/>
      <c r="AH33" s="716"/>
      <c r="AI33" s="716"/>
      <c r="AJ33" s="716"/>
      <c r="AK33" s="716"/>
      <c r="AL33" s="681" t="s">
        <v>
128</v>
      </c>
      <c r="AM33" s="682"/>
      <c r="AN33" s="682"/>
      <c r="AO33" s="717"/>
      <c r="AP33" s="758"/>
      <c r="AQ33" s="759"/>
      <c r="AR33" s="759"/>
      <c r="AS33" s="759"/>
      <c r="AT33" s="762"/>
      <c r="AU33" s="232"/>
      <c r="AV33" s="232"/>
      <c r="AW33" s="232"/>
      <c r="AX33" s="659" t="s">
        <v>
319</v>
      </c>
      <c r="AY33" s="660"/>
      <c r="AZ33" s="660"/>
      <c r="BA33" s="660"/>
      <c r="BB33" s="660"/>
      <c r="BC33" s="660"/>
      <c r="BD33" s="660"/>
      <c r="BE33" s="660"/>
      <c r="BF33" s="661"/>
      <c r="BG33" s="742">
        <v>
98</v>
      </c>
      <c r="BH33" s="663"/>
      <c r="BI33" s="663"/>
      <c r="BJ33" s="663"/>
      <c r="BK33" s="663"/>
      <c r="BL33" s="663"/>
      <c r="BM33" s="706">
        <v>
93.3</v>
      </c>
      <c r="BN33" s="663"/>
      <c r="BO33" s="663"/>
      <c r="BP33" s="663"/>
      <c r="BQ33" s="727"/>
      <c r="BR33" s="742">
        <v>
98</v>
      </c>
      <c r="BS33" s="663"/>
      <c r="BT33" s="663"/>
      <c r="BU33" s="663"/>
      <c r="BV33" s="663"/>
      <c r="BW33" s="663"/>
      <c r="BX33" s="706">
        <v>
92.9</v>
      </c>
      <c r="BY33" s="663"/>
      <c r="BZ33" s="663"/>
      <c r="CA33" s="663"/>
      <c r="CB33" s="727"/>
      <c r="CD33" s="711" t="s">
        <v>
320</v>
      </c>
      <c r="CE33" s="712"/>
      <c r="CF33" s="712"/>
      <c r="CG33" s="712"/>
      <c r="CH33" s="712"/>
      <c r="CI33" s="712"/>
      <c r="CJ33" s="712"/>
      <c r="CK33" s="712"/>
      <c r="CL33" s="712"/>
      <c r="CM33" s="712"/>
      <c r="CN33" s="712"/>
      <c r="CO33" s="712"/>
      <c r="CP33" s="712"/>
      <c r="CQ33" s="713"/>
      <c r="CR33" s="678">
        <v>
1814776</v>
      </c>
      <c r="CS33" s="697"/>
      <c r="CT33" s="697"/>
      <c r="CU33" s="697"/>
      <c r="CV33" s="697"/>
      <c r="CW33" s="697"/>
      <c r="CX33" s="697"/>
      <c r="CY33" s="698"/>
      <c r="CZ33" s="681">
        <v>
44.1</v>
      </c>
      <c r="DA33" s="699"/>
      <c r="DB33" s="699"/>
      <c r="DC33" s="700"/>
      <c r="DD33" s="684">
        <v>
973265</v>
      </c>
      <c r="DE33" s="697"/>
      <c r="DF33" s="697"/>
      <c r="DG33" s="697"/>
      <c r="DH33" s="697"/>
      <c r="DI33" s="697"/>
      <c r="DJ33" s="697"/>
      <c r="DK33" s="698"/>
      <c r="DL33" s="684">
        <v>
683566</v>
      </c>
      <c r="DM33" s="697"/>
      <c r="DN33" s="697"/>
      <c r="DO33" s="697"/>
      <c r="DP33" s="697"/>
      <c r="DQ33" s="697"/>
      <c r="DR33" s="697"/>
      <c r="DS33" s="697"/>
      <c r="DT33" s="697"/>
      <c r="DU33" s="697"/>
      <c r="DV33" s="698"/>
      <c r="DW33" s="681">
        <v>
43</v>
      </c>
      <c r="DX33" s="699"/>
      <c r="DY33" s="699"/>
      <c r="DZ33" s="699"/>
      <c r="EA33" s="699"/>
      <c r="EB33" s="699"/>
      <c r="EC33" s="714"/>
    </row>
    <row r="34" spans="2:133" ht="11.25" customHeight="1" x14ac:dyDescent="0.15">
      <c r="B34" s="675" t="s">
        <v>
321</v>
      </c>
      <c r="C34" s="676"/>
      <c r="D34" s="676"/>
      <c r="E34" s="676"/>
      <c r="F34" s="676"/>
      <c r="G34" s="676"/>
      <c r="H34" s="676"/>
      <c r="I34" s="676"/>
      <c r="J34" s="676"/>
      <c r="K34" s="676"/>
      <c r="L34" s="676"/>
      <c r="M34" s="676"/>
      <c r="N34" s="676"/>
      <c r="O34" s="676"/>
      <c r="P34" s="676"/>
      <c r="Q34" s="677"/>
      <c r="R34" s="678">
        <v>
17719</v>
      </c>
      <c r="S34" s="679"/>
      <c r="T34" s="679"/>
      <c r="U34" s="679"/>
      <c r="V34" s="679"/>
      <c r="W34" s="679"/>
      <c r="X34" s="679"/>
      <c r="Y34" s="680"/>
      <c r="Z34" s="715">
        <v>
0.4</v>
      </c>
      <c r="AA34" s="715"/>
      <c r="AB34" s="715"/>
      <c r="AC34" s="715"/>
      <c r="AD34" s="716" t="s">
        <v>
232</v>
      </c>
      <c r="AE34" s="716"/>
      <c r="AF34" s="716"/>
      <c r="AG34" s="716"/>
      <c r="AH34" s="716"/>
      <c r="AI34" s="716"/>
      <c r="AJ34" s="716"/>
      <c r="AK34" s="716"/>
      <c r="AL34" s="681" t="s">
        <v>
232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322</v>
      </c>
      <c r="CE34" s="712"/>
      <c r="CF34" s="712"/>
      <c r="CG34" s="712"/>
      <c r="CH34" s="712"/>
      <c r="CI34" s="712"/>
      <c r="CJ34" s="712"/>
      <c r="CK34" s="712"/>
      <c r="CL34" s="712"/>
      <c r="CM34" s="712"/>
      <c r="CN34" s="712"/>
      <c r="CO34" s="712"/>
      <c r="CP34" s="712"/>
      <c r="CQ34" s="713"/>
      <c r="CR34" s="678">
        <v>
1050519</v>
      </c>
      <c r="CS34" s="679"/>
      <c r="CT34" s="679"/>
      <c r="CU34" s="679"/>
      <c r="CV34" s="679"/>
      <c r="CW34" s="679"/>
      <c r="CX34" s="679"/>
      <c r="CY34" s="680"/>
      <c r="CZ34" s="681">
        <v>
25.5</v>
      </c>
      <c r="DA34" s="699"/>
      <c r="DB34" s="699"/>
      <c r="DC34" s="700"/>
      <c r="DD34" s="684">
        <v>
523414</v>
      </c>
      <c r="DE34" s="679"/>
      <c r="DF34" s="679"/>
      <c r="DG34" s="679"/>
      <c r="DH34" s="679"/>
      <c r="DI34" s="679"/>
      <c r="DJ34" s="679"/>
      <c r="DK34" s="680"/>
      <c r="DL34" s="684">
        <v>
421048</v>
      </c>
      <c r="DM34" s="679"/>
      <c r="DN34" s="679"/>
      <c r="DO34" s="679"/>
      <c r="DP34" s="679"/>
      <c r="DQ34" s="679"/>
      <c r="DR34" s="679"/>
      <c r="DS34" s="679"/>
      <c r="DT34" s="679"/>
      <c r="DU34" s="679"/>
      <c r="DV34" s="680"/>
      <c r="DW34" s="681">
        <v>
26.5</v>
      </c>
      <c r="DX34" s="699"/>
      <c r="DY34" s="699"/>
      <c r="DZ34" s="699"/>
      <c r="EA34" s="699"/>
      <c r="EB34" s="699"/>
      <c r="EC34" s="714"/>
    </row>
    <row r="35" spans="2:133" ht="11.25" customHeight="1" x14ac:dyDescent="0.15">
      <c r="B35" s="675" t="s">
        <v>
323</v>
      </c>
      <c r="C35" s="676"/>
      <c r="D35" s="676"/>
      <c r="E35" s="676"/>
      <c r="F35" s="676"/>
      <c r="G35" s="676"/>
      <c r="H35" s="676"/>
      <c r="I35" s="676"/>
      <c r="J35" s="676"/>
      <c r="K35" s="676"/>
      <c r="L35" s="676"/>
      <c r="M35" s="676"/>
      <c r="N35" s="676"/>
      <c r="O35" s="676"/>
      <c r="P35" s="676"/>
      <c r="Q35" s="677"/>
      <c r="R35" s="678">
        <v>
3864</v>
      </c>
      <c r="S35" s="679"/>
      <c r="T35" s="679"/>
      <c r="U35" s="679"/>
      <c r="V35" s="679"/>
      <c r="W35" s="679"/>
      <c r="X35" s="679"/>
      <c r="Y35" s="680"/>
      <c r="Z35" s="715">
        <v>
0.1</v>
      </c>
      <c r="AA35" s="715"/>
      <c r="AB35" s="715"/>
      <c r="AC35" s="715"/>
      <c r="AD35" s="716" t="s">
        <v>
232</v>
      </c>
      <c r="AE35" s="716"/>
      <c r="AF35" s="716"/>
      <c r="AG35" s="716"/>
      <c r="AH35" s="716"/>
      <c r="AI35" s="716"/>
      <c r="AJ35" s="716"/>
      <c r="AK35" s="716"/>
      <c r="AL35" s="681" t="s">
        <v>
128</v>
      </c>
      <c r="AM35" s="682"/>
      <c r="AN35" s="682"/>
      <c r="AO35" s="717"/>
      <c r="AP35" s="235"/>
      <c r="AQ35" s="739" t="s">
        <v>
324</v>
      </c>
      <c r="AR35" s="740"/>
      <c r="AS35" s="740"/>
      <c r="AT35" s="740"/>
      <c r="AU35" s="740"/>
      <c r="AV35" s="740"/>
      <c r="AW35" s="740"/>
      <c r="AX35" s="740"/>
      <c r="AY35" s="740"/>
      <c r="AZ35" s="740"/>
      <c r="BA35" s="740"/>
      <c r="BB35" s="740"/>
      <c r="BC35" s="740"/>
      <c r="BD35" s="740"/>
      <c r="BE35" s="740"/>
      <c r="BF35" s="741"/>
      <c r="BG35" s="739" t="s">
        <v>
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326</v>
      </c>
      <c r="CE35" s="712"/>
      <c r="CF35" s="712"/>
      <c r="CG35" s="712"/>
      <c r="CH35" s="712"/>
      <c r="CI35" s="712"/>
      <c r="CJ35" s="712"/>
      <c r="CK35" s="712"/>
      <c r="CL35" s="712"/>
      <c r="CM35" s="712"/>
      <c r="CN35" s="712"/>
      <c r="CO35" s="712"/>
      <c r="CP35" s="712"/>
      <c r="CQ35" s="713"/>
      <c r="CR35" s="678">
        <v>
49745</v>
      </c>
      <c r="CS35" s="697"/>
      <c r="CT35" s="697"/>
      <c r="CU35" s="697"/>
      <c r="CV35" s="697"/>
      <c r="CW35" s="697"/>
      <c r="CX35" s="697"/>
      <c r="CY35" s="698"/>
      <c r="CZ35" s="681">
        <v>
1.2</v>
      </c>
      <c r="DA35" s="699"/>
      <c r="DB35" s="699"/>
      <c r="DC35" s="700"/>
      <c r="DD35" s="684">
        <v>
36745</v>
      </c>
      <c r="DE35" s="697"/>
      <c r="DF35" s="697"/>
      <c r="DG35" s="697"/>
      <c r="DH35" s="697"/>
      <c r="DI35" s="697"/>
      <c r="DJ35" s="697"/>
      <c r="DK35" s="698"/>
      <c r="DL35" s="684">
        <v>
36745</v>
      </c>
      <c r="DM35" s="697"/>
      <c r="DN35" s="697"/>
      <c r="DO35" s="697"/>
      <c r="DP35" s="697"/>
      <c r="DQ35" s="697"/>
      <c r="DR35" s="697"/>
      <c r="DS35" s="697"/>
      <c r="DT35" s="697"/>
      <c r="DU35" s="697"/>
      <c r="DV35" s="698"/>
      <c r="DW35" s="681">
        <v>
2.2999999999999998</v>
      </c>
      <c r="DX35" s="699"/>
      <c r="DY35" s="699"/>
      <c r="DZ35" s="699"/>
      <c r="EA35" s="699"/>
      <c r="EB35" s="699"/>
      <c r="EC35" s="714"/>
    </row>
    <row r="36" spans="2:133" ht="11.25" customHeight="1" x14ac:dyDescent="0.15">
      <c r="B36" s="675" t="s">
        <v>
327</v>
      </c>
      <c r="C36" s="676"/>
      <c r="D36" s="676"/>
      <c r="E36" s="676"/>
      <c r="F36" s="676"/>
      <c r="G36" s="676"/>
      <c r="H36" s="676"/>
      <c r="I36" s="676"/>
      <c r="J36" s="676"/>
      <c r="K36" s="676"/>
      <c r="L36" s="676"/>
      <c r="M36" s="676"/>
      <c r="N36" s="676"/>
      <c r="O36" s="676"/>
      <c r="P36" s="676"/>
      <c r="Q36" s="677"/>
      <c r="R36" s="678">
        <v>
223394</v>
      </c>
      <c r="S36" s="679"/>
      <c r="T36" s="679"/>
      <c r="U36" s="679"/>
      <c r="V36" s="679"/>
      <c r="W36" s="679"/>
      <c r="X36" s="679"/>
      <c r="Y36" s="680"/>
      <c r="Z36" s="715">
        <v>
5.2</v>
      </c>
      <c r="AA36" s="715"/>
      <c r="AB36" s="715"/>
      <c r="AC36" s="715"/>
      <c r="AD36" s="716" t="s">
        <v>
232</v>
      </c>
      <c r="AE36" s="716"/>
      <c r="AF36" s="716"/>
      <c r="AG36" s="716"/>
      <c r="AH36" s="716"/>
      <c r="AI36" s="716"/>
      <c r="AJ36" s="716"/>
      <c r="AK36" s="716"/>
      <c r="AL36" s="681" t="s">
        <v>
232</v>
      </c>
      <c r="AM36" s="682"/>
      <c r="AN36" s="682"/>
      <c r="AO36" s="717"/>
      <c r="AP36" s="235"/>
      <c r="AQ36" s="730" t="s">
        <v>
328</v>
      </c>
      <c r="AR36" s="731"/>
      <c r="AS36" s="731"/>
      <c r="AT36" s="731"/>
      <c r="AU36" s="731"/>
      <c r="AV36" s="731"/>
      <c r="AW36" s="731"/>
      <c r="AX36" s="731"/>
      <c r="AY36" s="732"/>
      <c r="AZ36" s="733">
        <v>
329686</v>
      </c>
      <c r="BA36" s="734"/>
      <c r="BB36" s="734"/>
      <c r="BC36" s="734"/>
      <c r="BD36" s="734"/>
      <c r="BE36" s="734"/>
      <c r="BF36" s="735"/>
      <c r="BG36" s="736" t="s">
        <v>
329</v>
      </c>
      <c r="BH36" s="737"/>
      <c r="BI36" s="737"/>
      <c r="BJ36" s="737"/>
      <c r="BK36" s="737"/>
      <c r="BL36" s="737"/>
      <c r="BM36" s="737"/>
      <c r="BN36" s="737"/>
      <c r="BO36" s="737"/>
      <c r="BP36" s="737"/>
      <c r="BQ36" s="737"/>
      <c r="BR36" s="737"/>
      <c r="BS36" s="737"/>
      <c r="BT36" s="737"/>
      <c r="BU36" s="738"/>
      <c r="BV36" s="733">
        <v>
24269</v>
      </c>
      <c r="BW36" s="734"/>
      <c r="BX36" s="734"/>
      <c r="BY36" s="734"/>
      <c r="BZ36" s="734"/>
      <c r="CA36" s="734"/>
      <c r="CB36" s="735"/>
      <c r="CD36" s="711" t="s">
        <v>
330</v>
      </c>
      <c r="CE36" s="712"/>
      <c r="CF36" s="712"/>
      <c r="CG36" s="712"/>
      <c r="CH36" s="712"/>
      <c r="CI36" s="712"/>
      <c r="CJ36" s="712"/>
      <c r="CK36" s="712"/>
      <c r="CL36" s="712"/>
      <c r="CM36" s="712"/>
      <c r="CN36" s="712"/>
      <c r="CO36" s="712"/>
      <c r="CP36" s="712"/>
      <c r="CQ36" s="713"/>
      <c r="CR36" s="678">
        <v>
341054</v>
      </c>
      <c r="CS36" s="679"/>
      <c r="CT36" s="679"/>
      <c r="CU36" s="679"/>
      <c r="CV36" s="679"/>
      <c r="CW36" s="679"/>
      <c r="CX36" s="679"/>
      <c r="CY36" s="680"/>
      <c r="CZ36" s="681">
        <v>
8.3000000000000007</v>
      </c>
      <c r="DA36" s="699"/>
      <c r="DB36" s="699"/>
      <c r="DC36" s="700"/>
      <c r="DD36" s="684">
        <v>
195016</v>
      </c>
      <c r="DE36" s="679"/>
      <c r="DF36" s="679"/>
      <c r="DG36" s="679"/>
      <c r="DH36" s="679"/>
      <c r="DI36" s="679"/>
      <c r="DJ36" s="679"/>
      <c r="DK36" s="680"/>
      <c r="DL36" s="684">
        <v>
146825</v>
      </c>
      <c r="DM36" s="679"/>
      <c r="DN36" s="679"/>
      <c r="DO36" s="679"/>
      <c r="DP36" s="679"/>
      <c r="DQ36" s="679"/>
      <c r="DR36" s="679"/>
      <c r="DS36" s="679"/>
      <c r="DT36" s="679"/>
      <c r="DU36" s="679"/>
      <c r="DV36" s="680"/>
      <c r="DW36" s="681">
        <v>
9.1999999999999993</v>
      </c>
      <c r="DX36" s="699"/>
      <c r="DY36" s="699"/>
      <c r="DZ36" s="699"/>
      <c r="EA36" s="699"/>
      <c r="EB36" s="699"/>
      <c r="EC36" s="714"/>
    </row>
    <row r="37" spans="2:133" ht="11.25" customHeight="1" x14ac:dyDescent="0.15">
      <c r="B37" s="675" t="s">
        <v>
331</v>
      </c>
      <c r="C37" s="676"/>
      <c r="D37" s="676"/>
      <c r="E37" s="676"/>
      <c r="F37" s="676"/>
      <c r="G37" s="676"/>
      <c r="H37" s="676"/>
      <c r="I37" s="676"/>
      <c r="J37" s="676"/>
      <c r="K37" s="676"/>
      <c r="L37" s="676"/>
      <c r="M37" s="676"/>
      <c r="N37" s="676"/>
      <c r="O37" s="676"/>
      <c r="P37" s="676"/>
      <c r="Q37" s="677"/>
      <c r="R37" s="678">
        <v>
130629</v>
      </c>
      <c r="S37" s="679"/>
      <c r="T37" s="679"/>
      <c r="U37" s="679"/>
      <c r="V37" s="679"/>
      <c r="W37" s="679"/>
      <c r="X37" s="679"/>
      <c r="Y37" s="680"/>
      <c r="Z37" s="715">
        <v>
3.1</v>
      </c>
      <c r="AA37" s="715"/>
      <c r="AB37" s="715"/>
      <c r="AC37" s="715"/>
      <c r="AD37" s="716" t="s">
        <v>
128</v>
      </c>
      <c r="AE37" s="716"/>
      <c r="AF37" s="716"/>
      <c r="AG37" s="716"/>
      <c r="AH37" s="716"/>
      <c r="AI37" s="716"/>
      <c r="AJ37" s="716"/>
      <c r="AK37" s="716"/>
      <c r="AL37" s="681" t="s">
        <v>
128</v>
      </c>
      <c r="AM37" s="682"/>
      <c r="AN37" s="682"/>
      <c r="AO37" s="717"/>
      <c r="AQ37" s="718" t="s">
        <v>
332</v>
      </c>
      <c r="AR37" s="719"/>
      <c r="AS37" s="719"/>
      <c r="AT37" s="719"/>
      <c r="AU37" s="719"/>
      <c r="AV37" s="719"/>
      <c r="AW37" s="719"/>
      <c r="AX37" s="719"/>
      <c r="AY37" s="720"/>
      <c r="AZ37" s="678">
        <v>
79667</v>
      </c>
      <c r="BA37" s="679"/>
      <c r="BB37" s="679"/>
      <c r="BC37" s="679"/>
      <c r="BD37" s="697"/>
      <c r="BE37" s="697"/>
      <c r="BF37" s="721"/>
      <c r="BG37" s="711" t="s">
        <v>
333</v>
      </c>
      <c r="BH37" s="712"/>
      <c r="BI37" s="712"/>
      <c r="BJ37" s="712"/>
      <c r="BK37" s="712"/>
      <c r="BL37" s="712"/>
      <c r="BM37" s="712"/>
      <c r="BN37" s="712"/>
      <c r="BO37" s="712"/>
      <c r="BP37" s="712"/>
      <c r="BQ37" s="712"/>
      <c r="BR37" s="712"/>
      <c r="BS37" s="712"/>
      <c r="BT37" s="712"/>
      <c r="BU37" s="713"/>
      <c r="BV37" s="678">
        <v>
24269</v>
      </c>
      <c r="BW37" s="679"/>
      <c r="BX37" s="679"/>
      <c r="BY37" s="679"/>
      <c r="BZ37" s="679"/>
      <c r="CA37" s="679"/>
      <c r="CB37" s="722"/>
      <c r="CD37" s="711" t="s">
        <v>
334</v>
      </c>
      <c r="CE37" s="712"/>
      <c r="CF37" s="712"/>
      <c r="CG37" s="712"/>
      <c r="CH37" s="712"/>
      <c r="CI37" s="712"/>
      <c r="CJ37" s="712"/>
      <c r="CK37" s="712"/>
      <c r="CL37" s="712"/>
      <c r="CM37" s="712"/>
      <c r="CN37" s="712"/>
      <c r="CO37" s="712"/>
      <c r="CP37" s="712"/>
      <c r="CQ37" s="713"/>
      <c r="CR37" s="678">
        <v>
50225</v>
      </c>
      <c r="CS37" s="697"/>
      <c r="CT37" s="697"/>
      <c r="CU37" s="697"/>
      <c r="CV37" s="697"/>
      <c r="CW37" s="697"/>
      <c r="CX37" s="697"/>
      <c r="CY37" s="698"/>
      <c r="CZ37" s="681">
        <v>
1.2</v>
      </c>
      <c r="DA37" s="699"/>
      <c r="DB37" s="699"/>
      <c r="DC37" s="700"/>
      <c r="DD37" s="684">
        <v>
50225</v>
      </c>
      <c r="DE37" s="697"/>
      <c r="DF37" s="697"/>
      <c r="DG37" s="697"/>
      <c r="DH37" s="697"/>
      <c r="DI37" s="697"/>
      <c r="DJ37" s="697"/>
      <c r="DK37" s="698"/>
      <c r="DL37" s="684">
        <v>
50136</v>
      </c>
      <c r="DM37" s="697"/>
      <c r="DN37" s="697"/>
      <c r="DO37" s="697"/>
      <c r="DP37" s="697"/>
      <c r="DQ37" s="697"/>
      <c r="DR37" s="697"/>
      <c r="DS37" s="697"/>
      <c r="DT37" s="697"/>
      <c r="DU37" s="697"/>
      <c r="DV37" s="698"/>
      <c r="DW37" s="681">
        <v>
3.2</v>
      </c>
      <c r="DX37" s="699"/>
      <c r="DY37" s="699"/>
      <c r="DZ37" s="699"/>
      <c r="EA37" s="699"/>
      <c r="EB37" s="699"/>
      <c r="EC37" s="714"/>
    </row>
    <row r="38" spans="2:133" ht="11.25" customHeight="1" x14ac:dyDescent="0.15">
      <c r="B38" s="675" t="s">
        <v>
335</v>
      </c>
      <c r="C38" s="676"/>
      <c r="D38" s="676"/>
      <c r="E38" s="676"/>
      <c r="F38" s="676"/>
      <c r="G38" s="676"/>
      <c r="H38" s="676"/>
      <c r="I38" s="676"/>
      <c r="J38" s="676"/>
      <c r="K38" s="676"/>
      <c r="L38" s="676"/>
      <c r="M38" s="676"/>
      <c r="N38" s="676"/>
      <c r="O38" s="676"/>
      <c r="P38" s="676"/>
      <c r="Q38" s="677"/>
      <c r="R38" s="678">
        <v>
49027</v>
      </c>
      <c r="S38" s="679"/>
      <c r="T38" s="679"/>
      <c r="U38" s="679"/>
      <c r="V38" s="679"/>
      <c r="W38" s="679"/>
      <c r="X38" s="679"/>
      <c r="Y38" s="680"/>
      <c r="Z38" s="715">
        <v>
1.1000000000000001</v>
      </c>
      <c r="AA38" s="715"/>
      <c r="AB38" s="715"/>
      <c r="AC38" s="715"/>
      <c r="AD38" s="716">
        <v>
186</v>
      </c>
      <c r="AE38" s="716"/>
      <c r="AF38" s="716"/>
      <c r="AG38" s="716"/>
      <c r="AH38" s="716"/>
      <c r="AI38" s="716"/>
      <c r="AJ38" s="716"/>
      <c r="AK38" s="716"/>
      <c r="AL38" s="681">
        <v>
0</v>
      </c>
      <c r="AM38" s="682"/>
      <c r="AN38" s="682"/>
      <c r="AO38" s="717"/>
      <c r="AQ38" s="718" t="s">
        <v>
336</v>
      </c>
      <c r="AR38" s="719"/>
      <c r="AS38" s="719"/>
      <c r="AT38" s="719"/>
      <c r="AU38" s="719"/>
      <c r="AV38" s="719"/>
      <c r="AW38" s="719"/>
      <c r="AX38" s="719"/>
      <c r="AY38" s="720"/>
      <c r="AZ38" s="678">
        <v>
36900</v>
      </c>
      <c r="BA38" s="679"/>
      <c r="BB38" s="679"/>
      <c r="BC38" s="679"/>
      <c r="BD38" s="697"/>
      <c r="BE38" s="697"/>
      <c r="BF38" s="721"/>
      <c r="BG38" s="711" t="s">
        <v>
337</v>
      </c>
      <c r="BH38" s="712"/>
      <c r="BI38" s="712"/>
      <c r="BJ38" s="712"/>
      <c r="BK38" s="712"/>
      <c r="BL38" s="712"/>
      <c r="BM38" s="712"/>
      <c r="BN38" s="712"/>
      <c r="BO38" s="712"/>
      <c r="BP38" s="712"/>
      <c r="BQ38" s="712"/>
      <c r="BR38" s="712"/>
      <c r="BS38" s="712"/>
      <c r="BT38" s="712"/>
      <c r="BU38" s="713"/>
      <c r="BV38" s="678">
        <v>
500</v>
      </c>
      <c r="BW38" s="679"/>
      <c r="BX38" s="679"/>
      <c r="BY38" s="679"/>
      <c r="BZ38" s="679"/>
      <c r="CA38" s="679"/>
      <c r="CB38" s="722"/>
      <c r="CD38" s="711" t="s">
        <v>
338</v>
      </c>
      <c r="CE38" s="712"/>
      <c r="CF38" s="712"/>
      <c r="CG38" s="712"/>
      <c r="CH38" s="712"/>
      <c r="CI38" s="712"/>
      <c r="CJ38" s="712"/>
      <c r="CK38" s="712"/>
      <c r="CL38" s="712"/>
      <c r="CM38" s="712"/>
      <c r="CN38" s="712"/>
      <c r="CO38" s="712"/>
      <c r="CP38" s="712"/>
      <c r="CQ38" s="713"/>
      <c r="CR38" s="678">
        <v>
292786</v>
      </c>
      <c r="CS38" s="679"/>
      <c r="CT38" s="679"/>
      <c r="CU38" s="679"/>
      <c r="CV38" s="679"/>
      <c r="CW38" s="679"/>
      <c r="CX38" s="679"/>
      <c r="CY38" s="680"/>
      <c r="CZ38" s="681">
        <v>
7.1</v>
      </c>
      <c r="DA38" s="699"/>
      <c r="DB38" s="699"/>
      <c r="DC38" s="700"/>
      <c r="DD38" s="684">
        <v>
138022</v>
      </c>
      <c r="DE38" s="679"/>
      <c r="DF38" s="679"/>
      <c r="DG38" s="679"/>
      <c r="DH38" s="679"/>
      <c r="DI38" s="679"/>
      <c r="DJ38" s="679"/>
      <c r="DK38" s="680"/>
      <c r="DL38" s="684">
        <v>
71748</v>
      </c>
      <c r="DM38" s="679"/>
      <c r="DN38" s="679"/>
      <c r="DO38" s="679"/>
      <c r="DP38" s="679"/>
      <c r="DQ38" s="679"/>
      <c r="DR38" s="679"/>
      <c r="DS38" s="679"/>
      <c r="DT38" s="679"/>
      <c r="DU38" s="679"/>
      <c r="DV38" s="680"/>
      <c r="DW38" s="681">
        <v>
4.5</v>
      </c>
      <c r="DX38" s="699"/>
      <c r="DY38" s="699"/>
      <c r="DZ38" s="699"/>
      <c r="EA38" s="699"/>
      <c r="EB38" s="699"/>
      <c r="EC38" s="714"/>
    </row>
    <row r="39" spans="2:133" ht="11.25" customHeight="1" x14ac:dyDescent="0.15">
      <c r="B39" s="675" t="s">
        <v>
339</v>
      </c>
      <c r="C39" s="676"/>
      <c r="D39" s="676"/>
      <c r="E39" s="676"/>
      <c r="F39" s="676"/>
      <c r="G39" s="676"/>
      <c r="H39" s="676"/>
      <c r="I39" s="676"/>
      <c r="J39" s="676"/>
      <c r="K39" s="676"/>
      <c r="L39" s="676"/>
      <c r="M39" s="676"/>
      <c r="N39" s="676"/>
      <c r="O39" s="676"/>
      <c r="P39" s="676"/>
      <c r="Q39" s="677"/>
      <c r="R39" s="678">
        <v>
514251</v>
      </c>
      <c r="S39" s="679"/>
      <c r="T39" s="679"/>
      <c r="U39" s="679"/>
      <c r="V39" s="679"/>
      <c r="W39" s="679"/>
      <c r="X39" s="679"/>
      <c r="Y39" s="680"/>
      <c r="Z39" s="715">
        <v>
12</v>
      </c>
      <c r="AA39" s="715"/>
      <c r="AB39" s="715"/>
      <c r="AC39" s="715"/>
      <c r="AD39" s="716" t="s">
        <v>
232</v>
      </c>
      <c r="AE39" s="716"/>
      <c r="AF39" s="716"/>
      <c r="AG39" s="716"/>
      <c r="AH39" s="716"/>
      <c r="AI39" s="716"/>
      <c r="AJ39" s="716"/>
      <c r="AK39" s="716"/>
      <c r="AL39" s="681" t="s">
        <v>
128</v>
      </c>
      <c r="AM39" s="682"/>
      <c r="AN39" s="682"/>
      <c r="AO39" s="717"/>
      <c r="AQ39" s="718" t="s">
        <v>
340</v>
      </c>
      <c r="AR39" s="719"/>
      <c r="AS39" s="719"/>
      <c r="AT39" s="719"/>
      <c r="AU39" s="719"/>
      <c r="AV39" s="719"/>
      <c r="AW39" s="719"/>
      <c r="AX39" s="719"/>
      <c r="AY39" s="720"/>
      <c r="AZ39" s="678" t="s">
        <v>
260</v>
      </c>
      <c r="BA39" s="679"/>
      <c r="BB39" s="679"/>
      <c r="BC39" s="679"/>
      <c r="BD39" s="697"/>
      <c r="BE39" s="697"/>
      <c r="BF39" s="721"/>
      <c r="BG39" s="711" t="s">
        <v>
341</v>
      </c>
      <c r="BH39" s="712"/>
      <c r="BI39" s="712"/>
      <c r="BJ39" s="712"/>
      <c r="BK39" s="712"/>
      <c r="BL39" s="712"/>
      <c r="BM39" s="712"/>
      <c r="BN39" s="712"/>
      <c r="BO39" s="712"/>
      <c r="BP39" s="712"/>
      <c r="BQ39" s="712"/>
      <c r="BR39" s="712"/>
      <c r="BS39" s="712"/>
      <c r="BT39" s="712"/>
      <c r="BU39" s="713"/>
      <c r="BV39" s="678">
        <v>
709</v>
      </c>
      <c r="BW39" s="679"/>
      <c r="BX39" s="679"/>
      <c r="BY39" s="679"/>
      <c r="BZ39" s="679"/>
      <c r="CA39" s="679"/>
      <c r="CB39" s="722"/>
      <c r="CD39" s="711" t="s">
        <v>
342</v>
      </c>
      <c r="CE39" s="712"/>
      <c r="CF39" s="712"/>
      <c r="CG39" s="712"/>
      <c r="CH39" s="712"/>
      <c r="CI39" s="712"/>
      <c r="CJ39" s="712"/>
      <c r="CK39" s="712"/>
      <c r="CL39" s="712"/>
      <c r="CM39" s="712"/>
      <c r="CN39" s="712"/>
      <c r="CO39" s="712"/>
      <c r="CP39" s="712"/>
      <c r="CQ39" s="713"/>
      <c r="CR39" s="678">
        <v>
73472</v>
      </c>
      <c r="CS39" s="697"/>
      <c r="CT39" s="697"/>
      <c r="CU39" s="697"/>
      <c r="CV39" s="697"/>
      <c r="CW39" s="697"/>
      <c r="CX39" s="697"/>
      <c r="CY39" s="698"/>
      <c r="CZ39" s="681">
        <v>
1.8</v>
      </c>
      <c r="DA39" s="699"/>
      <c r="DB39" s="699"/>
      <c r="DC39" s="700"/>
      <c r="DD39" s="684">
        <v>
72868</v>
      </c>
      <c r="DE39" s="697"/>
      <c r="DF39" s="697"/>
      <c r="DG39" s="697"/>
      <c r="DH39" s="697"/>
      <c r="DI39" s="697"/>
      <c r="DJ39" s="697"/>
      <c r="DK39" s="698"/>
      <c r="DL39" s="684" t="s">
        <v>
128</v>
      </c>
      <c r="DM39" s="697"/>
      <c r="DN39" s="697"/>
      <c r="DO39" s="697"/>
      <c r="DP39" s="697"/>
      <c r="DQ39" s="697"/>
      <c r="DR39" s="697"/>
      <c r="DS39" s="697"/>
      <c r="DT39" s="697"/>
      <c r="DU39" s="697"/>
      <c r="DV39" s="698"/>
      <c r="DW39" s="681" t="s">
        <v>
232</v>
      </c>
      <c r="DX39" s="699"/>
      <c r="DY39" s="699"/>
      <c r="DZ39" s="699"/>
      <c r="EA39" s="699"/>
      <c r="EB39" s="699"/>
      <c r="EC39" s="714"/>
    </row>
    <row r="40" spans="2:133" ht="11.25" customHeight="1" x14ac:dyDescent="0.15">
      <c r="B40" s="675" t="s">
        <v>
343</v>
      </c>
      <c r="C40" s="676"/>
      <c r="D40" s="676"/>
      <c r="E40" s="676"/>
      <c r="F40" s="676"/>
      <c r="G40" s="676"/>
      <c r="H40" s="676"/>
      <c r="I40" s="676"/>
      <c r="J40" s="676"/>
      <c r="K40" s="676"/>
      <c r="L40" s="676"/>
      <c r="M40" s="676"/>
      <c r="N40" s="676"/>
      <c r="O40" s="676"/>
      <c r="P40" s="676"/>
      <c r="Q40" s="677"/>
      <c r="R40" s="678" t="s">
        <v>
232</v>
      </c>
      <c r="S40" s="679"/>
      <c r="T40" s="679"/>
      <c r="U40" s="679"/>
      <c r="V40" s="679"/>
      <c r="W40" s="679"/>
      <c r="X40" s="679"/>
      <c r="Y40" s="680"/>
      <c r="Z40" s="715" t="s">
        <v>
232</v>
      </c>
      <c r="AA40" s="715"/>
      <c r="AB40" s="715"/>
      <c r="AC40" s="715"/>
      <c r="AD40" s="716" t="s">
        <v>
232</v>
      </c>
      <c r="AE40" s="716"/>
      <c r="AF40" s="716"/>
      <c r="AG40" s="716"/>
      <c r="AH40" s="716"/>
      <c r="AI40" s="716"/>
      <c r="AJ40" s="716"/>
      <c r="AK40" s="716"/>
      <c r="AL40" s="681" t="s">
        <v>
232</v>
      </c>
      <c r="AM40" s="682"/>
      <c r="AN40" s="682"/>
      <c r="AO40" s="717"/>
      <c r="AQ40" s="718" t="s">
        <v>
344</v>
      </c>
      <c r="AR40" s="719"/>
      <c r="AS40" s="719"/>
      <c r="AT40" s="719"/>
      <c r="AU40" s="719"/>
      <c r="AV40" s="719"/>
      <c r="AW40" s="719"/>
      <c r="AX40" s="719"/>
      <c r="AY40" s="720"/>
      <c r="AZ40" s="678" t="s">
        <v>
232</v>
      </c>
      <c r="BA40" s="679"/>
      <c r="BB40" s="679"/>
      <c r="BC40" s="679"/>
      <c r="BD40" s="697"/>
      <c r="BE40" s="697"/>
      <c r="BF40" s="721"/>
      <c r="BG40" s="723" t="s">
        <v>
345</v>
      </c>
      <c r="BH40" s="724"/>
      <c r="BI40" s="724"/>
      <c r="BJ40" s="724"/>
      <c r="BK40" s="724"/>
      <c r="BL40" s="236"/>
      <c r="BM40" s="712" t="s">
        <v>
346</v>
      </c>
      <c r="BN40" s="712"/>
      <c r="BO40" s="712"/>
      <c r="BP40" s="712"/>
      <c r="BQ40" s="712"/>
      <c r="BR40" s="712"/>
      <c r="BS40" s="712"/>
      <c r="BT40" s="712"/>
      <c r="BU40" s="713"/>
      <c r="BV40" s="678">
        <v>
101</v>
      </c>
      <c r="BW40" s="679"/>
      <c r="BX40" s="679"/>
      <c r="BY40" s="679"/>
      <c r="BZ40" s="679"/>
      <c r="CA40" s="679"/>
      <c r="CB40" s="722"/>
      <c r="CD40" s="711" t="s">
        <v>
347</v>
      </c>
      <c r="CE40" s="712"/>
      <c r="CF40" s="712"/>
      <c r="CG40" s="712"/>
      <c r="CH40" s="712"/>
      <c r="CI40" s="712"/>
      <c r="CJ40" s="712"/>
      <c r="CK40" s="712"/>
      <c r="CL40" s="712"/>
      <c r="CM40" s="712"/>
      <c r="CN40" s="712"/>
      <c r="CO40" s="712"/>
      <c r="CP40" s="712"/>
      <c r="CQ40" s="713"/>
      <c r="CR40" s="678">
        <v>
7200</v>
      </c>
      <c r="CS40" s="679"/>
      <c r="CT40" s="679"/>
      <c r="CU40" s="679"/>
      <c r="CV40" s="679"/>
      <c r="CW40" s="679"/>
      <c r="CX40" s="679"/>
      <c r="CY40" s="680"/>
      <c r="CZ40" s="681">
        <v>
0.2</v>
      </c>
      <c r="DA40" s="699"/>
      <c r="DB40" s="699"/>
      <c r="DC40" s="700"/>
      <c r="DD40" s="684">
        <v>
7200</v>
      </c>
      <c r="DE40" s="679"/>
      <c r="DF40" s="679"/>
      <c r="DG40" s="679"/>
      <c r="DH40" s="679"/>
      <c r="DI40" s="679"/>
      <c r="DJ40" s="679"/>
      <c r="DK40" s="680"/>
      <c r="DL40" s="684">
        <v>
7200</v>
      </c>
      <c r="DM40" s="679"/>
      <c r="DN40" s="679"/>
      <c r="DO40" s="679"/>
      <c r="DP40" s="679"/>
      <c r="DQ40" s="679"/>
      <c r="DR40" s="679"/>
      <c r="DS40" s="679"/>
      <c r="DT40" s="679"/>
      <c r="DU40" s="679"/>
      <c r="DV40" s="680"/>
      <c r="DW40" s="681">
        <v>
0.5</v>
      </c>
      <c r="DX40" s="699"/>
      <c r="DY40" s="699"/>
      <c r="DZ40" s="699"/>
      <c r="EA40" s="699"/>
      <c r="EB40" s="699"/>
      <c r="EC40" s="714"/>
    </row>
    <row r="41" spans="2:133" ht="11.25" customHeight="1" x14ac:dyDescent="0.15">
      <c r="B41" s="675" t="s">
        <v>
348</v>
      </c>
      <c r="C41" s="676"/>
      <c r="D41" s="676"/>
      <c r="E41" s="676"/>
      <c r="F41" s="676"/>
      <c r="G41" s="676"/>
      <c r="H41" s="676"/>
      <c r="I41" s="676"/>
      <c r="J41" s="676"/>
      <c r="K41" s="676"/>
      <c r="L41" s="676"/>
      <c r="M41" s="676"/>
      <c r="N41" s="676"/>
      <c r="O41" s="676"/>
      <c r="P41" s="676"/>
      <c r="Q41" s="677"/>
      <c r="R41" s="678">
        <v>
50351</v>
      </c>
      <c r="S41" s="679"/>
      <c r="T41" s="679"/>
      <c r="U41" s="679"/>
      <c r="V41" s="679"/>
      <c r="W41" s="679"/>
      <c r="X41" s="679"/>
      <c r="Y41" s="680"/>
      <c r="Z41" s="715">
        <v>
1.2</v>
      </c>
      <c r="AA41" s="715"/>
      <c r="AB41" s="715"/>
      <c r="AC41" s="715"/>
      <c r="AD41" s="716" t="s">
        <v>
128</v>
      </c>
      <c r="AE41" s="716"/>
      <c r="AF41" s="716"/>
      <c r="AG41" s="716"/>
      <c r="AH41" s="716"/>
      <c r="AI41" s="716"/>
      <c r="AJ41" s="716"/>
      <c r="AK41" s="716"/>
      <c r="AL41" s="681" t="s">
        <v>
232</v>
      </c>
      <c r="AM41" s="682"/>
      <c r="AN41" s="682"/>
      <c r="AO41" s="717"/>
      <c r="AQ41" s="718" t="s">
        <v>
349</v>
      </c>
      <c r="AR41" s="719"/>
      <c r="AS41" s="719"/>
      <c r="AT41" s="719"/>
      <c r="AU41" s="719"/>
      <c r="AV41" s="719"/>
      <c r="AW41" s="719"/>
      <c r="AX41" s="719"/>
      <c r="AY41" s="720"/>
      <c r="AZ41" s="678">
        <v>
115196</v>
      </c>
      <c r="BA41" s="679"/>
      <c r="BB41" s="679"/>
      <c r="BC41" s="679"/>
      <c r="BD41" s="697"/>
      <c r="BE41" s="697"/>
      <c r="BF41" s="721"/>
      <c r="BG41" s="723"/>
      <c r="BH41" s="724"/>
      <c r="BI41" s="724"/>
      <c r="BJ41" s="724"/>
      <c r="BK41" s="724"/>
      <c r="BL41" s="236"/>
      <c r="BM41" s="712" t="s">
        <v>
350</v>
      </c>
      <c r="BN41" s="712"/>
      <c r="BO41" s="712"/>
      <c r="BP41" s="712"/>
      <c r="BQ41" s="712"/>
      <c r="BR41" s="712"/>
      <c r="BS41" s="712"/>
      <c r="BT41" s="712"/>
      <c r="BU41" s="713"/>
      <c r="BV41" s="678" t="s">
        <v>
232</v>
      </c>
      <c r="BW41" s="679"/>
      <c r="BX41" s="679"/>
      <c r="BY41" s="679"/>
      <c r="BZ41" s="679"/>
      <c r="CA41" s="679"/>
      <c r="CB41" s="722"/>
      <c r="CD41" s="711" t="s">
        <v>
351</v>
      </c>
      <c r="CE41" s="712"/>
      <c r="CF41" s="712"/>
      <c r="CG41" s="712"/>
      <c r="CH41" s="712"/>
      <c r="CI41" s="712"/>
      <c r="CJ41" s="712"/>
      <c r="CK41" s="712"/>
      <c r="CL41" s="712"/>
      <c r="CM41" s="712"/>
      <c r="CN41" s="712"/>
      <c r="CO41" s="712"/>
      <c r="CP41" s="712"/>
      <c r="CQ41" s="713"/>
      <c r="CR41" s="678" t="s">
        <v>
232</v>
      </c>
      <c r="CS41" s="697"/>
      <c r="CT41" s="697"/>
      <c r="CU41" s="697"/>
      <c r="CV41" s="697"/>
      <c r="CW41" s="697"/>
      <c r="CX41" s="697"/>
      <c r="CY41" s="698"/>
      <c r="CZ41" s="681" t="s">
        <v>
128</v>
      </c>
      <c r="DA41" s="699"/>
      <c r="DB41" s="699"/>
      <c r="DC41" s="700"/>
      <c r="DD41" s="684" t="s">
        <v>
260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
352</v>
      </c>
      <c r="C42" s="660"/>
      <c r="D42" s="660"/>
      <c r="E42" s="660"/>
      <c r="F42" s="660"/>
      <c r="G42" s="660"/>
      <c r="H42" s="660"/>
      <c r="I42" s="660"/>
      <c r="J42" s="660"/>
      <c r="K42" s="660"/>
      <c r="L42" s="660"/>
      <c r="M42" s="660"/>
      <c r="N42" s="660"/>
      <c r="O42" s="660"/>
      <c r="P42" s="660"/>
      <c r="Q42" s="661"/>
      <c r="R42" s="662">
        <v>
4271168</v>
      </c>
      <c r="S42" s="701"/>
      <c r="T42" s="701"/>
      <c r="U42" s="701"/>
      <c r="V42" s="701"/>
      <c r="W42" s="701"/>
      <c r="X42" s="701"/>
      <c r="Y42" s="703"/>
      <c r="Z42" s="704">
        <v>
100</v>
      </c>
      <c r="AA42" s="704"/>
      <c r="AB42" s="704"/>
      <c r="AC42" s="704"/>
      <c r="AD42" s="705">
        <v>
1541104</v>
      </c>
      <c r="AE42" s="705"/>
      <c r="AF42" s="705"/>
      <c r="AG42" s="705"/>
      <c r="AH42" s="705"/>
      <c r="AI42" s="705"/>
      <c r="AJ42" s="705"/>
      <c r="AK42" s="705"/>
      <c r="AL42" s="665">
        <v>
100</v>
      </c>
      <c r="AM42" s="706"/>
      <c r="AN42" s="706"/>
      <c r="AO42" s="707"/>
      <c r="AQ42" s="708" t="s">
        <v>
353</v>
      </c>
      <c r="AR42" s="709"/>
      <c r="AS42" s="709"/>
      <c r="AT42" s="709"/>
      <c r="AU42" s="709"/>
      <c r="AV42" s="709"/>
      <c r="AW42" s="709"/>
      <c r="AX42" s="709"/>
      <c r="AY42" s="710"/>
      <c r="AZ42" s="662">
        <v>
97923</v>
      </c>
      <c r="BA42" s="701"/>
      <c r="BB42" s="701"/>
      <c r="BC42" s="701"/>
      <c r="BD42" s="663"/>
      <c r="BE42" s="663"/>
      <c r="BF42" s="727"/>
      <c r="BG42" s="725"/>
      <c r="BH42" s="726"/>
      <c r="BI42" s="726"/>
      <c r="BJ42" s="726"/>
      <c r="BK42" s="726"/>
      <c r="BL42" s="237"/>
      <c r="BM42" s="728" t="s">
        <v>
354</v>
      </c>
      <c r="BN42" s="728"/>
      <c r="BO42" s="728"/>
      <c r="BP42" s="728"/>
      <c r="BQ42" s="728"/>
      <c r="BR42" s="728"/>
      <c r="BS42" s="728"/>
      <c r="BT42" s="728"/>
      <c r="BU42" s="729"/>
      <c r="BV42" s="662">
        <v>
375</v>
      </c>
      <c r="BW42" s="701"/>
      <c r="BX42" s="701"/>
      <c r="BY42" s="701"/>
      <c r="BZ42" s="701"/>
      <c r="CA42" s="701"/>
      <c r="CB42" s="702"/>
      <c r="CD42" s="675" t="s">
        <v>
355</v>
      </c>
      <c r="CE42" s="676"/>
      <c r="CF42" s="676"/>
      <c r="CG42" s="676"/>
      <c r="CH42" s="676"/>
      <c r="CI42" s="676"/>
      <c r="CJ42" s="676"/>
      <c r="CK42" s="676"/>
      <c r="CL42" s="676"/>
      <c r="CM42" s="676"/>
      <c r="CN42" s="676"/>
      <c r="CO42" s="676"/>
      <c r="CP42" s="676"/>
      <c r="CQ42" s="677"/>
      <c r="CR42" s="678">
        <v>
1342034</v>
      </c>
      <c r="CS42" s="679"/>
      <c r="CT42" s="679"/>
      <c r="CU42" s="679"/>
      <c r="CV42" s="679"/>
      <c r="CW42" s="679"/>
      <c r="CX42" s="679"/>
      <c r="CY42" s="680"/>
      <c r="CZ42" s="681">
        <v>
32.6</v>
      </c>
      <c r="DA42" s="682"/>
      <c r="DB42" s="682"/>
      <c r="DC42" s="683"/>
      <c r="DD42" s="684">
        <v>
175149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
356</v>
      </c>
      <c r="CE43" s="676"/>
      <c r="CF43" s="676"/>
      <c r="CG43" s="676"/>
      <c r="CH43" s="676"/>
      <c r="CI43" s="676"/>
      <c r="CJ43" s="676"/>
      <c r="CK43" s="676"/>
      <c r="CL43" s="676"/>
      <c r="CM43" s="676"/>
      <c r="CN43" s="676"/>
      <c r="CO43" s="676"/>
      <c r="CP43" s="676"/>
      <c r="CQ43" s="677"/>
      <c r="CR43" s="678">
        <v>
38996</v>
      </c>
      <c r="CS43" s="697"/>
      <c r="CT43" s="697"/>
      <c r="CU43" s="697"/>
      <c r="CV43" s="697"/>
      <c r="CW43" s="697"/>
      <c r="CX43" s="697"/>
      <c r="CY43" s="698"/>
      <c r="CZ43" s="681">
        <v>
0.9</v>
      </c>
      <c r="DA43" s="699"/>
      <c r="DB43" s="699"/>
      <c r="DC43" s="700"/>
      <c r="DD43" s="684">
        <v>
38996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
304</v>
      </c>
      <c r="CE44" s="692"/>
      <c r="CF44" s="675" t="s">
        <v>
357</v>
      </c>
      <c r="CG44" s="676"/>
      <c r="CH44" s="676"/>
      <c r="CI44" s="676"/>
      <c r="CJ44" s="676"/>
      <c r="CK44" s="676"/>
      <c r="CL44" s="676"/>
      <c r="CM44" s="676"/>
      <c r="CN44" s="676"/>
      <c r="CO44" s="676"/>
      <c r="CP44" s="676"/>
      <c r="CQ44" s="677"/>
      <c r="CR44" s="678">
        <v>
1260945</v>
      </c>
      <c r="CS44" s="679"/>
      <c r="CT44" s="679"/>
      <c r="CU44" s="679"/>
      <c r="CV44" s="679"/>
      <c r="CW44" s="679"/>
      <c r="CX44" s="679"/>
      <c r="CY44" s="680"/>
      <c r="CZ44" s="681">
        <v>
30.6</v>
      </c>
      <c r="DA44" s="682"/>
      <c r="DB44" s="682"/>
      <c r="DC44" s="683"/>
      <c r="DD44" s="684">
        <v>
161444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
358</v>
      </c>
      <c r="CG45" s="676"/>
      <c r="CH45" s="676"/>
      <c r="CI45" s="676"/>
      <c r="CJ45" s="676"/>
      <c r="CK45" s="676"/>
      <c r="CL45" s="676"/>
      <c r="CM45" s="676"/>
      <c r="CN45" s="676"/>
      <c r="CO45" s="676"/>
      <c r="CP45" s="676"/>
      <c r="CQ45" s="677"/>
      <c r="CR45" s="678">
        <v>
75262</v>
      </c>
      <c r="CS45" s="697"/>
      <c r="CT45" s="697"/>
      <c r="CU45" s="697"/>
      <c r="CV45" s="697"/>
      <c r="CW45" s="697"/>
      <c r="CX45" s="697"/>
      <c r="CY45" s="698"/>
      <c r="CZ45" s="681">
        <v>
1.8</v>
      </c>
      <c r="DA45" s="699"/>
      <c r="DB45" s="699"/>
      <c r="DC45" s="700"/>
      <c r="DD45" s="684">
        <v>
3619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
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360</v>
      </c>
      <c r="CG46" s="676"/>
      <c r="CH46" s="676"/>
      <c r="CI46" s="676"/>
      <c r="CJ46" s="676"/>
      <c r="CK46" s="676"/>
      <c r="CL46" s="676"/>
      <c r="CM46" s="676"/>
      <c r="CN46" s="676"/>
      <c r="CO46" s="676"/>
      <c r="CP46" s="676"/>
      <c r="CQ46" s="677"/>
      <c r="CR46" s="678">
        <v>
1185683</v>
      </c>
      <c r="CS46" s="679"/>
      <c r="CT46" s="679"/>
      <c r="CU46" s="679"/>
      <c r="CV46" s="679"/>
      <c r="CW46" s="679"/>
      <c r="CX46" s="679"/>
      <c r="CY46" s="680"/>
      <c r="CZ46" s="681">
        <v>
28.8</v>
      </c>
      <c r="DA46" s="682"/>
      <c r="DB46" s="682"/>
      <c r="DC46" s="683"/>
      <c r="DD46" s="684">
        <v>
157825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
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362</v>
      </c>
      <c r="CG47" s="676"/>
      <c r="CH47" s="676"/>
      <c r="CI47" s="676"/>
      <c r="CJ47" s="676"/>
      <c r="CK47" s="676"/>
      <c r="CL47" s="676"/>
      <c r="CM47" s="676"/>
      <c r="CN47" s="676"/>
      <c r="CO47" s="676"/>
      <c r="CP47" s="676"/>
      <c r="CQ47" s="677"/>
      <c r="CR47" s="678">
        <v>
81089</v>
      </c>
      <c r="CS47" s="697"/>
      <c r="CT47" s="697"/>
      <c r="CU47" s="697"/>
      <c r="CV47" s="697"/>
      <c r="CW47" s="697"/>
      <c r="CX47" s="697"/>
      <c r="CY47" s="698"/>
      <c r="CZ47" s="681">
        <v>
2</v>
      </c>
      <c r="DA47" s="699"/>
      <c r="DB47" s="699"/>
      <c r="DC47" s="700"/>
      <c r="DD47" s="684">
        <v>
13705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
363</v>
      </c>
      <c r="CD48" s="695"/>
      <c r="CE48" s="696"/>
      <c r="CF48" s="675" t="s">
        <v>
364</v>
      </c>
      <c r="CG48" s="676"/>
      <c r="CH48" s="676"/>
      <c r="CI48" s="676"/>
      <c r="CJ48" s="676"/>
      <c r="CK48" s="676"/>
      <c r="CL48" s="676"/>
      <c r="CM48" s="676"/>
      <c r="CN48" s="676"/>
      <c r="CO48" s="676"/>
      <c r="CP48" s="676"/>
      <c r="CQ48" s="677"/>
      <c r="CR48" s="678" t="s">
        <v>
232</v>
      </c>
      <c r="CS48" s="679"/>
      <c r="CT48" s="679"/>
      <c r="CU48" s="679"/>
      <c r="CV48" s="679"/>
      <c r="CW48" s="679"/>
      <c r="CX48" s="679"/>
      <c r="CY48" s="680"/>
      <c r="CZ48" s="681" t="s">
        <v>
128</v>
      </c>
      <c r="DA48" s="682"/>
      <c r="DB48" s="682"/>
      <c r="DC48" s="683"/>
      <c r="DD48" s="684" t="s">
        <v>
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
365</v>
      </c>
      <c r="CE49" s="660"/>
      <c r="CF49" s="660"/>
      <c r="CG49" s="660"/>
      <c r="CH49" s="660"/>
      <c r="CI49" s="660"/>
      <c r="CJ49" s="660"/>
      <c r="CK49" s="660"/>
      <c r="CL49" s="660"/>
      <c r="CM49" s="660"/>
      <c r="CN49" s="660"/>
      <c r="CO49" s="660"/>
      <c r="CP49" s="660"/>
      <c r="CQ49" s="661"/>
      <c r="CR49" s="662">
        <v>
4116573</v>
      </c>
      <c r="CS49" s="663"/>
      <c r="CT49" s="663"/>
      <c r="CU49" s="663"/>
      <c r="CV49" s="663"/>
      <c r="CW49" s="663"/>
      <c r="CX49" s="663"/>
      <c r="CY49" s="664"/>
      <c r="CZ49" s="665">
        <v>
100</v>
      </c>
      <c r="DA49" s="666"/>
      <c r="DB49" s="666"/>
      <c r="DC49" s="667"/>
      <c r="DD49" s="668">
        <v>
1926038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b87lS75p//oJyA+mI8dOyQm3kMfKdPttH6201yZL5b/BrhQSTZeEb/CY/Zo3CaRPE5DHsTN8li1T+GMfm10/w==" saltValue="Zz2jz5Vk96nds5yELA00z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AF73" sqref="AF73:AJ73"/>
    </sheetView>
  </sheetViews>
  <sheetFormatPr defaultColWidth="0" defaultRowHeight="13.5" zeroHeight="1" x14ac:dyDescent="0.15"/>
  <cols>
    <col min="1" max="130" width="2.7109375" style="290" customWidth="1"/>
    <col min="131" max="131" width="1.57031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
367</v>
      </c>
      <c r="DK2" s="1203"/>
      <c r="DL2" s="1203"/>
      <c r="DM2" s="1203"/>
      <c r="DN2" s="1203"/>
      <c r="DO2" s="1204"/>
      <c r="DP2" s="250"/>
      <c r="DQ2" s="1202" t="s">
        <v>
368</v>
      </c>
      <c r="DR2" s="1203"/>
      <c r="DS2" s="1203"/>
      <c r="DT2" s="1203"/>
      <c r="DU2" s="1203"/>
      <c r="DV2" s="1203"/>
      <c r="DW2" s="1203"/>
      <c r="DX2" s="1203"/>
      <c r="DY2" s="1203"/>
      <c r="DZ2" s="120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5" t="s">
        <v>
369</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
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
371</v>
      </c>
      <c r="B5" s="1089"/>
      <c r="C5" s="1089"/>
      <c r="D5" s="1089"/>
      <c r="E5" s="1089"/>
      <c r="F5" s="1089"/>
      <c r="G5" s="1089"/>
      <c r="H5" s="1089"/>
      <c r="I5" s="1089"/>
      <c r="J5" s="1089"/>
      <c r="K5" s="1089"/>
      <c r="L5" s="1089"/>
      <c r="M5" s="1089"/>
      <c r="N5" s="1089"/>
      <c r="O5" s="1089"/>
      <c r="P5" s="1090"/>
      <c r="Q5" s="1094" t="s">
        <v>
372</v>
      </c>
      <c r="R5" s="1095"/>
      <c r="S5" s="1095"/>
      <c r="T5" s="1095"/>
      <c r="U5" s="1096"/>
      <c r="V5" s="1094" t="s">
        <v>
373</v>
      </c>
      <c r="W5" s="1095"/>
      <c r="X5" s="1095"/>
      <c r="Y5" s="1095"/>
      <c r="Z5" s="1096"/>
      <c r="AA5" s="1094" t="s">
        <v>
374</v>
      </c>
      <c r="AB5" s="1095"/>
      <c r="AC5" s="1095"/>
      <c r="AD5" s="1095"/>
      <c r="AE5" s="1095"/>
      <c r="AF5" s="1205" t="s">
        <v>
375</v>
      </c>
      <c r="AG5" s="1095"/>
      <c r="AH5" s="1095"/>
      <c r="AI5" s="1095"/>
      <c r="AJ5" s="1110"/>
      <c r="AK5" s="1095" t="s">
        <v>
376</v>
      </c>
      <c r="AL5" s="1095"/>
      <c r="AM5" s="1095"/>
      <c r="AN5" s="1095"/>
      <c r="AO5" s="1096"/>
      <c r="AP5" s="1094" t="s">
        <v>
377</v>
      </c>
      <c r="AQ5" s="1095"/>
      <c r="AR5" s="1095"/>
      <c r="AS5" s="1095"/>
      <c r="AT5" s="1096"/>
      <c r="AU5" s="1094" t="s">
        <v>
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
379</v>
      </c>
      <c r="BR5" s="1089"/>
      <c r="BS5" s="1089"/>
      <c r="BT5" s="1089"/>
      <c r="BU5" s="1089"/>
      <c r="BV5" s="1089"/>
      <c r="BW5" s="1089"/>
      <c r="BX5" s="1089"/>
      <c r="BY5" s="1089"/>
      <c r="BZ5" s="1089"/>
      <c r="CA5" s="1089"/>
      <c r="CB5" s="1089"/>
      <c r="CC5" s="1089"/>
      <c r="CD5" s="1089"/>
      <c r="CE5" s="1089"/>
      <c r="CF5" s="1089"/>
      <c r="CG5" s="1090"/>
      <c r="CH5" s="1094" t="s">
        <v>
380</v>
      </c>
      <c r="CI5" s="1095"/>
      <c r="CJ5" s="1095"/>
      <c r="CK5" s="1095"/>
      <c r="CL5" s="1096"/>
      <c r="CM5" s="1094" t="s">
        <v>
381</v>
      </c>
      <c r="CN5" s="1095"/>
      <c r="CO5" s="1095"/>
      <c r="CP5" s="1095"/>
      <c r="CQ5" s="1096"/>
      <c r="CR5" s="1094" t="s">
        <v>
382</v>
      </c>
      <c r="CS5" s="1095"/>
      <c r="CT5" s="1095"/>
      <c r="CU5" s="1095"/>
      <c r="CV5" s="1096"/>
      <c r="CW5" s="1094" t="s">
        <v>
383</v>
      </c>
      <c r="CX5" s="1095"/>
      <c r="CY5" s="1095"/>
      <c r="CZ5" s="1095"/>
      <c r="DA5" s="1096"/>
      <c r="DB5" s="1094" t="s">
        <v>
384</v>
      </c>
      <c r="DC5" s="1095"/>
      <c r="DD5" s="1095"/>
      <c r="DE5" s="1095"/>
      <c r="DF5" s="1096"/>
      <c r="DG5" s="1190" t="s">
        <v>
385</v>
      </c>
      <c r="DH5" s="1191"/>
      <c r="DI5" s="1191"/>
      <c r="DJ5" s="1191"/>
      <c r="DK5" s="1192"/>
      <c r="DL5" s="1190" t="s">
        <v>
386</v>
      </c>
      <c r="DM5" s="1191"/>
      <c r="DN5" s="1191"/>
      <c r="DO5" s="1191"/>
      <c r="DP5" s="1192"/>
      <c r="DQ5" s="1094" t="s">
        <v>
387</v>
      </c>
      <c r="DR5" s="1095"/>
      <c r="DS5" s="1095"/>
      <c r="DT5" s="1095"/>
      <c r="DU5" s="1096"/>
      <c r="DV5" s="1094" t="s">
        <v>
378</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x14ac:dyDescent="0.15">
      <c r="A7" s="259">
        <v>
1</v>
      </c>
      <c r="B7" s="1142" t="s">
        <v>
388</v>
      </c>
      <c r="C7" s="1143"/>
      <c r="D7" s="1143"/>
      <c r="E7" s="1143"/>
      <c r="F7" s="1143"/>
      <c r="G7" s="1143"/>
      <c r="H7" s="1143"/>
      <c r="I7" s="1143"/>
      <c r="J7" s="1143"/>
      <c r="K7" s="1143"/>
      <c r="L7" s="1143"/>
      <c r="M7" s="1143"/>
      <c r="N7" s="1143"/>
      <c r="O7" s="1143"/>
      <c r="P7" s="1144"/>
      <c r="Q7" s="1196">
        <v>
4271</v>
      </c>
      <c r="R7" s="1197"/>
      <c r="S7" s="1197"/>
      <c r="T7" s="1197"/>
      <c r="U7" s="1197"/>
      <c r="V7" s="1197">
        <v>
4116</v>
      </c>
      <c r="W7" s="1197"/>
      <c r="X7" s="1197"/>
      <c r="Y7" s="1197"/>
      <c r="Z7" s="1197"/>
      <c r="AA7" s="1197">
        <v>
155</v>
      </c>
      <c r="AB7" s="1197"/>
      <c r="AC7" s="1197"/>
      <c r="AD7" s="1197"/>
      <c r="AE7" s="1198"/>
      <c r="AF7" s="1199">
        <v>
155</v>
      </c>
      <c r="AG7" s="1200"/>
      <c r="AH7" s="1200"/>
      <c r="AI7" s="1200"/>
      <c r="AJ7" s="1201"/>
      <c r="AK7" s="1183">
        <v>
223</v>
      </c>
      <c r="AL7" s="1184"/>
      <c r="AM7" s="1184"/>
      <c r="AN7" s="1184"/>
      <c r="AO7" s="1184"/>
      <c r="AP7" s="1184">
        <v>
3363</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
1</v>
      </c>
      <c r="BR7" s="261"/>
      <c r="BS7" s="1187"/>
      <c r="BT7" s="1188"/>
      <c r="BU7" s="1188"/>
      <c r="BV7" s="1188"/>
      <c r="BW7" s="1188"/>
      <c r="BX7" s="1188"/>
      <c r="BY7" s="1188"/>
      <c r="BZ7" s="1188"/>
      <c r="CA7" s="1188"/>
      <c r="CB7" s="1188"/>
      <c r="CC7" s="1188"/>
      <c r="CD7" s="1188"/>
      <c r="CE7" s="1188"/>
      <c r="CF7" s="1188"/>
      <c r="CG7" s="1189"/>
      <c r="CH7" s="1180"/>
      <c r="CI7" s="1181"/>
      <c r="CJ7" s="1181"/>
      <c r="CK7" s="1181"/>
      <c r="CL7" s="1182"/>
      <c r="CM7" s="1180"/>
      <c r="CN7" s="1181"/>
      <c r="CO7" s="1181"/>
      <c r="CP7" s="1181"/>
      <c r="CQ7" s="1182"/>
      <c r="CR7" s="1180"/>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5"/>
    </row>
    <row r="8" spans="1:131" s="256" customFormat="1" ht="26.25" customHeight="1" x14ac:dyDescent="0.15">
      <c r="A8" s="262">
        <v>
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8"/>
      <c r="AL8" s="1179"/>
      <c r="AM8" s="1179"/>
      <c r="AN8" s="1179"/>
      <c r="AO8" s="1179"/>
      <c r="AP8" s="1179"/>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
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
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8"/>
      <c r="AL9" s="1179"/>
      <c r="AM9" s="1179"/>
      <c r="AN9" s="1179"/>
      <c r="AO9" s="1179"/>
      <c r="AP9" s="1179"/>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
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
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
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
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
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
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
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
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
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
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
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
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
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
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
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
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
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
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
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
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
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
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
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
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
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
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
389</v>
      </c>
      <c r="BA22" s="1128"/>
      <c r="BB22" s="1128"/>
      <c r="BC22" s="1128"/>
      <c r="BD22" s="1129"/>
      <c r="BE22" s="254"/>
      <c r="BF22" s="254"/>
      <c r="BG22" s="254"/>
      <c r="BH22" s="254"/>
      <c r="BI22" s="254"/>
      <c r="BJ22" s="254"/>
      <c r="BK22" s="254"/>
      <c r="BL22" s="254"/>
      <c r="BM22" s="254"/>
      <c r="BN22" s="254"/>
      <c r="BO22" s="254"/>
      <c r="BP22" s="254"/>
      <c r="BQ22" s="263">
        <v>
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
390</v>
      </c>
      <c r="B23" s="1037" t="s">
        <v>
391</v>
      </c>
      <c r="C23" s="1038"/>
      <c r="D23" s="1038"/>
      <c r="E23" s="1038"/>
      <c r="F23" s="1038"/>
      <c r="G23" s="1038"/>
      <c r="H23" s="1038"/>
      <c r="I23" s="1038"/>
      <c r="J23" s="1038"/>
      <c r="K23" s="1038"/>
      <c r="L23" s="1038"/>
      <c r="M23" s="1038"/>
      <c r="N23" s="1038"/>
      <c r="O23" s="1038"/>
      <c r="P23" s="1039"/>
      <c r="Q23" s="1160">
        <v>
4271</v>
      </c>
      <c r="R23" s="1161"/>
      <c r="S23" s="1161"/>
      <c r="T23" s="1161"/>
      <c r="U23" s="1161"/>
      <c r="V23" s="1161">
        <v>
4116</v>
      </c>
      <c r="W23" s="1161"/>
      <c r="X23" s="1161"/>
      <c r="Y23" s="1161"/>
      <c r="Z23" s="1161"/>
      <c r="AA23" s="1161">
        <v>
155</v>
      </c>
      <c r="AB23" s="1161"/>
      <c r="AC23" s="1161"/>
      <c r="AD23" s="1161"/>
      <c r="AE23" s="1162"/>
      <c r="AF23" s="1163">
        <v>
155</v>
      </c>
      <c r="AG23" s="1161"/>
      <c r="AH23" s="1161"/>
      <c r="AI23" s="1161"/>
      <c r="AJ23" s="1164"/>
      <c r="AK23" s="1165"/>
      <c r="AL23" s="1166"/>
      <c r="AM23" s="1166"/>
      <c r="AN23" s="1166"/>
      <c r="AO23" s="1166"/>
      <c r="AP23" s="1161">
        <v>
3363</v>
      </c>
      <c r="AQ23" s="1161"/>
      <c r="AR23" s="1161"/>
      <c r="AS23" s="1161"/>
      <c r="AT23" s="1161"/>
      <c r="AU23" s="1167"/>
      <c r="AV23" s="1167"/>
      <c r="AW23" s="1167"/>
      <c r="AX23" s="1167"/>
      <c r="AY23" s="1168"/>
      <c r="AZ23" s="1157" t="s">
        <v>
392</v>
      </c>
      <c r="BA23" s="1158"/>
      <c r="BB23" s="1158"/>
      <c r="BC23" s="1158"/>
      <c r="BD23" s="1159"/>
      <c r="BE23" s="254"/>
      <c r="BF23" s="254"/>
      <c r="BG23" s="254"/>
      <c r="BH23" s="254"/>
      <c r="BI23" s="254"/>
      <c r="BJ23" s="254"/>
      <c r="BK23" s="254"/>
      <c r="BL23" s="254"/>
      <c r="BM23" s="254"/>
      <c r="BN23" s="254"/>
      <c r="BO23" s="254"/>
      <c r="BP23" s="254"/>
      <c r="BQ23" s="263">
        <v>
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6" t="s">
        <v>
393</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
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5" t="s">
        <v>
394</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
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
371</v>
      </c>
      <c r="B26" s="1089"/>
      <c r="C26" s="1089"/>
      <c r="D26" s="1089"/>
      <c r="E26" s="1089"/>
      <c r="F26" s="1089"/>
      <c r="G26" s="1089"/>
      <c r="H26" s="1089"/>
      <c r="I26" s="1089"/>
      <c r="J26" s="1089"/>
      <c r="K26" s="1089"/>
      <c r="L26" s="1089"/>
      <c r="M26" s="1089"/>
      <c r="N26" s="1089"/>
      <c r="O26" s="1089"/>
      <c r="P26" s="1090"/>
      <c r="Q26" s="1094" t="s">
        <v>
395</v>
      </c>
      <c r="R26" s="1095"/>
      <c r="S26" s="1095"/>
      <c r="T26" s="1095"/>
      <c r="U26" s="1096"/>
      <c r="V26" s="1094" t="s">
        <v>
396</v>
      </c>
      <c r="W26" s="1095"/>
      <c r="X26" s="1095"/>
      <c r="Y26" s="1095"/>
      <c r="Z26" s="1096"/>
      <c r="AA26" s="1094" t="s">
        <v>
397</v>
      </c>
      <c r="AB26" s="1095"/>
      <c r="AC26" s="1095"/>
      <c r="AD26" s="1095"/>
      <c r="AE26" s="1095"/>
      <c r="AF26" s="1151" t="s">
        <v>
398</v>
      </c>
      <c r="AG26" s="1101"/>
      <c r="AH26" s="1101"/>
      <c r="AI26" s="1101"/>
      <c r="AJ26" s="1152"/>
      <c r="AK26" s="1095" t="s">
        <v>
399</v>
      </c>
      <c r="AL26" s="1095"/>
      <c r="AM26" s="1095"/>
      <c r="AN26" s="1095"/>
      <c r="AO26" s="1096"/>
      <c r="AP26" s="1094" t="s">
        <v>
400</v>
      </c>
      <c r="AQ26" s="1095"/>
      <c r="AR26" s="1095"/>
      <c r="AS26" s="1095"/>
      <c r="AT26" s="1096"/>
      <c r="AU26" s="1094" t="s">
        <v>
401</v>
      </c>
      <c r="AV26" s="1095"/>
      <c r="AW26" s="1095"/>
      <c r="AX26" s="1095"/>
      <c r="AY26" s="1096"/>
      <c r="AZ26" s="1094" t="s">
        <v>
402</v>
      </c>
      <c r="BA26" s="1095"/>
      <c r="BB26" s="1095"/>
      <c r="BC26" s="1095"/>
      <c r="BD26" s="1096"/>
      <c r="BE26" s="1094" t="s">
        <v>
378</v>
      </c>
      <c r="BF26" s="1095"/>
      <c r="BG26" s="1095"/>
      <c r="BH26" s="1095"/>
      <c r="BI26" s="1110"/>
      <c r="BJ26" s="253"/>
      <c r="BK26" s="253"/>
      <c r="BL26" s="253"/>
      <c r="BM26" s="253"/>
      <c r="BN26" s="253"/>
      <c r="BO26" s="266"/>
      <c r="BP26" s="266"/>
      <c r="BQ26" s="263">
        <v>
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3"/>
      <c r="AG27" s="1104"/>
      <c r="AH27" s="1104"/>
      <c r="AI27" s="1104"/>
      <c r="AJ27" s="1154"/>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
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
1</v>
      </c>
      <c r="B28" s="1142" t="s">
        <v>
403</v>
      </c>
      <c r="C28" s="1143"/>
      <c r="D28" s="1143"/>
      <c r="E28" s="1143"/>
      <c r="F28" s="1143"/>
      <c r="G28" s="1143"/>
      <c r="H28" s="1143"/>
      <c r="I28" s="1143"/>
      <c r="J28" s="1143"/>
      <c r="K28" s="1143"/>
      <c r="L28" s="1143"/>
      <c r="M28" s="1143"/>
      <c r="N28" s="1143"/>
      <c r="O28" s="1143"/>
      <c r="P28" s="1144"/>
      <c r="Q28" s="1145">
        <v>
480</v>
      </c>
      <c r="R28" s="1146"/>
      <c r="S28" s="1146"/>
      <c r="T28" s="1146"/>
      <c r="U28" s="1146"/>
      <c r="V28" s="1146">
        <v>
456</v>
      </c>
      <c r="W28" s="1146"/>
      <c r="X28" s="1146"/>
      <c r="Y28" s="1146"/>
      <c r="Z28" s="1146"/>
      <c r="AA28" s="1146">
        <v>
24</v>
      </c>
      <c r="AB28" s="1146"/>
      <c r="AC28" s="1146"/>
      <c r="AD28" s="1146"/>
      <c r="AE28" s="1147"/>
      <c r="AF28" s="1148">
        <v>
24</v>
      </c>
      <c r="AG28" s="1146"/>
      <c r="AH28" s="1146"/>
      <c r="AI28" s="1146"/>
      <c r="AJ28" s="1149"/>
      <c r="AK28" s="1150">
        <v>
30</v>
      </c>
      <c r="AL28" s="1139"/>
      <c r="AM28" s="1139"/>
      <c r="AN28" s="1139"/>
      <c r="AO28" s="1139"/>
      <c r="AP28" s="1139" t="s">
        <v>
595</v>
      </c>
      <c r="AQ28" s="1139"/>
      <c r="AR28" s="1139"/>
      <c r="AS28" s="1139"/>
      <c r="AT28" s="1139"/>
      <c r="AU28" s="1139" t="s">
        <v>
595</v>
      </c>
      <c r="AV28" s="1139"/>
      <c r="AW28" s="1139"/>
      <c r="AX28" s="1139"/>
      <c r="AY28" s="1139"/>
      <c r="AZ28" s="1139" t="s">
        <v>
595</v>
      </c>
      <c r="BA28" s="1139"/>
      <c r="BB28" s="1139"/>
      <c r="BC28" s="1139"/>
      <c r="BD28" s="1139"/>
      <c r="BE28" s="1140"/>
      <c r="BF28" s="1140"/>
      <c r="BG28" s="1140"/>
      <c r="BH28" s="1140"/>
      <c r="BI28" s="1141"/>
      <c r="BJ28" s="253"/>
      <c r="BK28" s="253"/>
      <c r="BL28" s="253"/>
      <c r="BM28" s="253"/>
      <c r="BN28" s="253"/>
      <c r="BO28" s="266"/>
      <c r="BP28" s="266"/>
      <c r="BQ28" s="263">
        <v>
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
2</v>
      </c>
      <c r="B29" s="1130" t="s">
        <v>
404</v>
      </c>
      <c r="C29" s="1131"/>
      <c r="D29" s="1131"/>
      <c r="E29" s="1131"/>
      <c r="F29" s="1131"/>
      <c r="G29" s="1131"/>
      <c r="H29" s="1131"/>
      <c r="I29" s="1131"/>
      <c r="J29" s="1131"/>
      <c r="K29" s="1131"/>
      <c r="L29" s="1131"/>
      <c r="M29" s="1131"/>
      <c r="N29" s="1131"/>
      <c r="O29" s="1131"/>
      <c r="P29" s="1132"/>
      <c r="Q29" s="1136">
        <v>
316</v>
      </c>
      <c r="R29" s="1137"/>
      <c r="S29" s="1137"/>
      <c r="T29" s="1137"/>
      <c r="U29" s="1137"/>
      <c r="V29" s="1137">
        <v>
316</v>
      </c>
      <c r="W29" s="1137"/>
      <c r="X29" s="1137"/>
      <c r="Y29" s="1137"/>
      <c r="Z29" s="1137"/>
      <c r="AA29" s="1137">
        <v>
0</v>
      </c>
      <c r="AB29" s="1137"/>
      <c r="AC29" s="1137"/>
      <c r="AD29" s="1137"/>
      <c r="AE29" s="1138"/>
      <c r="AF29" s="1112">
        <v>
0</v>
      </c>
      <c r="AG29" s="1113"/>
      <c r="AH29" s="1113"/>
      <c r="AI29" s="1113"/>
      <c r="AJ29" s="1114"/>
      <c r="AK29" s="1073">
        <v>
85</v>
      </c>
      <c r="AL29" s="1064"/>
      <c r="AM29" s="1064"/>
      <c r="AN29" s="1064"/>
      <c r="AO29" s="1064"/>
      <c r="AP29" s="1064" t="s">
        <v>
595</v>
      </c>
      <c r="AQ29" s="1064"/>
      <c r="AR29" s="1064"/>
      <c r="AS29" s="1064"/>
      <c r="AT29" s="1064"/>
      <c r="AU29" s="1064" t="s">
        <v>
595</v>
      </c>
      <c r="AV29" s="1064"/>
      <c r="AW29" s="1064"/>
      <c r="AX29" s="1064"/>
      <c r="AY29" s="1064"/>
      <c r="AZ29" s="1064" t="s">
        <v>
595</v>
      </c>
      <c r="BA29" s="1064"/>
      <c r="BB29" s="1064"/>
      <c r="BC29" s="1064"/>
      <c r="BD29" s="1064"/>
      <c r="BE29" s="1125"/>
      <c r="BF29" s="1125"/>
      <c r="BG29" s="1125"/>
      <c r="BH29" s="1125"/>
      <c r="BI29" s="1126"/>
      <c r="BJ29" s="253"/>
      <c r="BK29" s="253"/>
      <c r="BL29" s="253"/>
      <c r="BM29" s="253"/>
      <c r="BN29" s="253"/>
      <c r="BO29" s="266"/>
      <c r="BP29" s="266"/>
      <c r="BQ29" s="263">
        <v>
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
3</v>
      </c>
      <c r="B30" s="1130" t="s">
        <v>
405</v>
      </c>
      <c r="C30" s="1131"/>
      <c r="D30" s="1131"/>
      <c r="E30" s="1131"/>
      <c r="F30" s="1131"/>
      <c r="G30" s="1131"/>
      <c r="H30" s="1131"/>
      <c r="I30" s="1131"/>
      <c r="J30" s="1131"/>
      <c r="K30" s="1131"/>
      <c r="L30" s="1131"/>
      <c r="M30" s="1131"/>
      <c r="N30" s="1131"/>
      <c r="O30" s="1131"/>
      <c r="P30" s="1132"/>
      <c r="Q30" s="1136">
        <v>
329</v>
      </c>
      <c r="R30" s="1137"/>
      <c r="S30" s="1137"/>
      <c r="T30" s="1137"/>
      <c r="U30" s="1137"/>
      <c r="V30" s="1137">
        <v>
310</v>
      </c>
      <c r="W30" s="1137"/>
      <c r="X30" s="1137"/>
      <c r="Y30" s="1137"/>
      <c r="Z30" s="1137"/>
      <c r="AA30" s="1137">
        <v>
19</v>
      </c>
      <c r="AB30" s="1137"/>
      <c r="AC30" s="1137"/>
      <c r="AD30" s="1137"/>
      <c r="AE30" s="1138"/>
      <c r="AF30" s="1112">
        <v>
19</v>
      </c>
      <c r="AG30" s="1113"/>
      <c r="AH30" s="1113"/>
      <c r="AI30" s="1113"/>
      <c r="AJ30" s="1114"/>
      <c r="AK30" s="1073">
        <v>
55</v>
      </c>
      <c r="AL30" s="1064"/>
      <c r="AM30" s="1064"/>
      <c r="AN30" s="1064"/>
      <c r="AO30" s="1064"/>
      <c r="AP30" s="1064" t="s">
        <v>
595</v>
      </c>
      <c r="AQ30" s="1064"/>
      <c r="AR30" s="1064"/>
      <c r="AS30" s="1064"/>
      <c r="AT30" s="1064"/>
      <c r="AU30" s="1064" t="s">
        <v>
595</v>
      </c>
      <c r="AV30" s="1064"/>
      <c r="AW30" s="1064"/>
      <c r="AX30" s="1064"/>
      <c r="AY30" s="1064"/>
      <c r="AZ30" s="1064" t="s">
        <v>
595</v>
      </c>
      <c r="BA30" s="1064"/>
      <c r="BB30" s="1064"/>
      <c r="BC30" s="1064"/>
      <c r="BD30" s="1064"/>
      <c r="BE30" s="1125"/>
      <c r="BF30" s="1125"/>
      <c r="BG30" s="1125"/>
      <c r="BH30" s="1125"/>
      <c r="BI30" s="1126"/>
      <c r="BJ30" s="253"/>
      <c r="BK30" s="253"/>
      <c r="BL30" s="253"/>
      <c r="BM30" s="253"/>
      <c r="BN30" s="253"/>
      <c r="BO30" s="266"/>
      <c r="BP30" s="266"/>
      <c r="BQ30" s="263">
        <v>
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
4</v>
      </c>
      <c r="B31" s="1130" t="s">
        <v>
406</v>
      </c>
      <c r="C31" s="1131"/>
      <c r="D31" s="1131"/>
      <c r="E31" s="1131"/>
      <c r="F31" s="1131"/>
      <c r="G31" s="1131"/>
      <c r="H31" s="1131"/>
      <c r="I31" s="1131"/>
      <c r="J31" s="1131"/>
      <c r="K31" s="1131"/>
      <c r="L31" s="1131"/>
      <c r="M31" s="1131"/>
      <c r="N31" s="1131"/>
      <c r="O31" s="1131"/>
      <c r="P31" s="1132"/>
      <c r="Q31" s="1136">
        <v>
81</v>
      </c>
      <c r="R31" s="1137"/>
      <c r="S31" s="1137"/>
      <c r="T31" s="1137"/>
      <c r="U31" s="1137"/>
      <c r="V31" s="1137">
        <v>
79</v>
      </c>
      <c r="W31" s="1137"/>
      <c r="X31" s="1137"/>
      <c r="Y31" s="1137"/>
      <c r="Z31" s="1137"/>
      <c r="AA31" s="1137">
        <v>
2</v>
      </c>
      <c r="AB31" s="1137"/>
      <c r="AC31" s="1137"/>
      <c r="AD31" s="1137"/>
      <c r="AE31" s="1138"/>
      <c r="AF31" s="1112">
        <v>
2</v>
      </c>
      <c r="AG31" s="1113"/>
      <c r="AH31" s="1113"/>
      <c r="AI31" s="1113"/>
      <c r="AJ31" s="1114"/>
      <c r="AK31" s="1073">
        <v>
48</v>
      </c>
      <c r="AL31" s="1064"/>
      <c r="AM31" s="1064"/>
      <c r="AN31" s="1064"/>
      <c r="AO31" s="1064"/>
      <c r="AP31" s="1064" t="s">
        <v>
595</v>
      </c>
      <c r="AQ31" s="1064"/>
      <c r="AR31" s="1064"/>
      <c r="AS31" s="1064"/>
      <c r="AT31" s="1064"/>
      <c r="AU31" s="1064" t="s">
        <v>
595</v>
      </c>
      <c r="AV31" s="1064"/>
      <c r="AW31" s="1064"/>
      <c r="AX31" s="1064"/>
      <c r="AY31" s="1064"/>
      <c r="AZ31" s="1064" t="s">
        <v>
595</v>
      </c>
      <c r="BA31" s="1064"/>
      <c r="BB31" s="1064"/>
      <c r="BC31" s="1064"/>
      <c r="BD31" s="1064"/>
      <c r="BE31" s="1125"/>
      <c r="BF31" s="1125"/>
      <c r="BG31" s="1125"/>
      <c r="BH31" s="1125"/>
      <c r="BI31" s="1126"/>
      <c r="BJ31" s="253"/>
      <c r="BK31" s="253"/>
      <c r="BL31" s="253"/>
      <c r="BM31" s="253"/>
      <c r="BN31" s="253"/>
      <c r="BO31" s="266"/>
      <c r="BP31" s="266"/>
      <c r="BQ31" s="263">
        <v>
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
5</v>
      </c>
      <c r="B32" s="1130" t="s">
        <v>
407</v>
      </c>
      <c r="C32" s="1131"/>
      <c r="D32" s="1131"/>
      <c r="E32" s="1131"/>
      <c r="F32" s="1131"/>
      <c r="G32" s="1131"/>
      <c r="H32" s="1131"/>
      <c r="I32" s="1131"/>
      <c r="J32" s="1131"/>
      <c r="K32" s="1131"/>
      <c r="L32" s="1131"/>
      <c r="M32" s="1131"/>
      <c r="N32" s="1131"/>
      <c r="O32" s="1131"/>
      <c r="P32" s="1132"/>
      <c r="Q32" s="1136">
        <v>
110</v>
      </c>
      <c r="R32" s="1137"/>
      <c r="S32" s="1137"/>
      <c r="T32" s="1137"/>
      <c r="U32" s="1137"/>
      <c r="V32" s="1137">
        <v>
118</v>
      </c>
      <c r="W32" s="1137"/>
      <c r="X32" s="1137"/>
      <c r="Y32" s="1137"/>
      <c r="Z32" s="1137"/>
      <c r="AA32" s="1137">
        <v>
-8</v>
      </c>
      <c r="AB32" s="1137"/>
      <c r="AC32" s="1137"/>
      <c r="AD32" s="1137"/>
      <c r="AE32" s="1138"/>
      <c r="AF32" s="1112">
        <v>
-8</v>
      </c>
      <c r="AG32" s="1113"/>
      <c r="AH32" s="1113"/>
      <c r="AI32" s="1113"/>
      <c r="AJ32" s="1114"/>
      <c r="AK32" s="1073">
        <v>
37</v>
      </c>
      <c r="AL32" s="1064"/>
      <c r="AM32" s="1064"/>
      <c r="AN32" s="1064"/>
      <c r="AO32" s="1064"/>
      <c r="AP32" s="1064" t="s">
        <v>
595</v>
      </c>
      <c r="AQ32" s="1064"/>
      <c r="AR32" s="1064"/>
      <c r="AS32" s="1064"/>
      <c r="AT32" s="1064"/>
      <c r="AU32" s="1064" t="s">
        <v>
595</v>
      </c>
      <c r="AV32" s="1064"/>
      <c r="AW32" s="1064"/>
      <c r="AX32" s="1064"/>
      <c r="AY32" s="1064"/>
      <c r="AZ32" s="1064" t="s">
        <v>
595</v>
      </c>
      <c r="BA32" s="1064"/>
      <c r="BB32" s="1064"/>
      <c r="BC32" s="1064"/>
      <c r="BD32" s="1064"/>
      <c r="BE32" s="1125" t="s">
        <v>
408</v>
      </c>
      <c r="BF32" s="1125"/>
      <c r="BG32" s="1125"/>
      <c r="BH32" s="1125"/>
      <c r="BI32" s="1126"/>
      <c r="BJ32" s="253"/>
      <c r="BK32" s="253"/>
      <c r="BL32" s="253"/>
      <c r="BM32" s="253"/>
      <c r="BN32" s="253"/>
      <c r="BO32" s="266"/>
      <c r="BP32" s="266"/>
      <c r="BQ32" s="263">
        <v>
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
6</v>
      </c>
      <c r="B33" s="1130" t="s">
        <v>
409</v>
      </c>
      <c r="C33" s="1131"/>
      <c r="D33" s="1131"/>
      <c r="E33" s="1131"/>
      <c r="F33" s="1131"/>
      <c r="G33" s="1131"/>
      <c r="H33" s="1131"/>
      <c r="I33" s="1131"/>
      <c r="J33" s="1131"/>
      <c r="K33" s="1131"/>
      <c r="L33" s="1131"/>
      <c r="M33" s="1131"/>
      <c r="N33" s="1131"/>
      <c r="O33" s="1131"/>
      <c r="P33" s="1132"/>
      <c r="Q33" s="1136">
        <v>
441</v>
      </c>
      <c r="R33" s="1137"/>
      <c r="S33" s="1137"/>
      <c r="T33" s="1137"/>
      <c r="U33" s="1137"/>
      <c r="V33" s="1137">
        <v>
435</v>
      </c>
      <c r="W33" s="1137"/>
      <c r="X33" s="1137"/>
      <c r="Y33" s="1137"/>
      <c r="Z33" s="1137"/>
      <c r="AA33" s="1137">
        <v>
6</v>
      </c>
      <c r="AB33" s="1137"/>
      <c r="AC33" s="1137"/>
      <c r="AD33" s="1137"/>
      <c r="AE33" s="1138"/>
      <c r="AF33" s="1112">
        <v>
6</v>
      </c>
      <c r="AG33" s="1113"/>
      <c r="AH33" s="1113"/>
      <c r="AI33" s="1113"/>
      <c r="AJ33" s="1114"/>
      <c r="AK33" s="1073">
        <v>
68</v>
      </c>
      <c r="AL33" s="1064"/>
      <c r="AM33" s="1064"/>
      <c r="AN33" s="1064"/>
      <c r="AO33" s="1064"/>
      <c r="AP33" s="1064">
        <v>
343</v>
      </c>
      <c r="AQ33" s="1064"/>
      <c r="AR33" s="1064"/>
      <c r="AS33" s="1064"/>
      <c r="AT33" s="1064"/>
      <c r="AU33" s="1064">
        <v>
252</v>
      </c>
      <c r="AV33" s="1064"/>
      <c r="AW33" s="1064"/>
      <c r="AX33" s="1064"/>
      <c r="AY33" s="1064"/>
      <c r="AZ33" s="1135" t="s">
        <v>
595</v>
      </c>
      <c r="BA33" s="1135"/>
      <c r="BB33" s="1135"/>
      <c r="BC33" s="1135"/>
      <c r="BD33" s="1135"/>
      <c r="BE33" s="1125" t="s">
        <v>
410</v>
      </c>
      <c r="BF33" s="1125"/>
      <c r="BG33" s="1125"/>
      <c r="BH33" s="1125"/>
      <c r="BI33" s="1126"/>
      <c r="BJ33" s="253"/>
      <c r="BK33" s="253"/>
      <c r="BL33" s="253"/>
      <c r="BM33" s="253"/>
      <c r="BN33" s="253"/>
      <c r="BO33" s="266"/>
      <c r="BP33" s="266"/>
      <c r="BQ33" s="263">
        <v>
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
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
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
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
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
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
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
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
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
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
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
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
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
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
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
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
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
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
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
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
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
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
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
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
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
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
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
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
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
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
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
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
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
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
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
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
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
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
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
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
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
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
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
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
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
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
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
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
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
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
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
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
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
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
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
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
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
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
411</v>
      </c>
      <c r="BK62" s="1128"/>
      <c r="BL62" s="1128"/>
      <c r="BM62" s="1128"/>
      <c r="BN62" s="1129"/>
      <c r="BO62" s="266"/>
      <c r="BP62" s="266"/>
      <c r="BQ62" s="263">
        <v>
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
390</v>
      </c>
      <c r="B63" s="1037" t="s">
        <v>
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
43</v>
      </c>
      <c r="AG63" s="1052"/>
      <c r="AH63" s="1052"/>
      <c r="AI63" s="1052"/>
      <c r="AJ63" s="1123"/>
      <c r="AK63" s="1124"/>
      <c r="AL63" s="1056"/>
      <c r="AM63" s="1056"/>
      <c r="AN63" s="1056"/>
      <c r="AO63" s="1056"/>
      <c r="AP63" s="1052">
        <v>
343</v>
      </c>
      <c r="AQ63" s="1052"/>
      <c r="AR63" s="1052"/>
      <c r="AS63" s="1052"/>
      <c r="AT63" s="1052"/>
      <c r="AU63" s="1052">
        <v>
252</v>
      </c>
      <c r="AV63" s="1052"/>
      <c r="AW63" s="1052"/>
      <c r="AX63" s="1052"/>
      <c r="AY63" s="1052"/>
      <c r="AZ63" s="1118"/>
      <c r="BA63" s="1118"/>
      <c r="BB63" s="1118"/>
      <c r="BC63" s="1118"/>
      <c r="BD63" s="1118"/>
      <c r="BE63" s="1053"/>
      <c r="BF63" s="1053"/>
      <c r="BG63" s="1053"/>
      <c r="BH63" s="1053"/>
      <c r="BI63" s="1054"/>
      <c r="BJ63" s="1119" t="s">
        <v>
413</v>
      </c>
      <c r="BK63" s="1044"/>
      <c r="BL63" s="1044"/>
      <c r="BM63" s="1044"/>
      <c r="BN63" s="1120"/>
      <c r="BO63" s="266"/>
      <c r="BP63" s="266"/>
      <c r="BQ63" s="263">
        <v>
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
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
415</v>
      </c>
      <c r="B66" s="1089"/>
      <c r="C66" s="1089"/>
      <c r="D66" s="1089"/>
      <c r="E66" s="1089"/>
      <c r="F66" s="1089"/>
      <c r="G66" s="1089"/>
      <c r="H66" s="1089"/>
      <c r="I66" s="1089"/>
      <c r="J66" s="1089"/>
      <c r="K66" s="1089"/>
      <c r="L66" s="1089"/>
      <c r="M66" s="1089"/>
      <c r="N66" s="1089"/>
      <c r="O66" s="1089"/>
      <c r="P66" s="1090"/>
      <c r="Q66" s="1094" t="s">
        <v>
416</v>
      </c>
      <c r="R66" s="1095"/>
      <c r="S66" s="1095"/>
      <c r="T66" s="1095"/>
      <c r="U66" s="1096"/>
      <c r="V66" s="1094" t="s">
        <v>
417</v>
      </c>
      <c r="W66" s="1095"/>
      <c r="X66" s="1095"/>
      <c r="Y66" s="1095"/>
      <c r="Z66" s="1096"/>
      <c r="AA66" s="1094" t="s">
        <v>
418</v>
      </c>
      <c r="AB66" s="1095"/>
      <c r="AC66" s="1095"/>
      <c r="AD66" s="1095"/>
      <c r="AE66" s="1096"/>
      <c r="AF66" s="1100" t="s">
        <v>
419</v>
      </c>
      <c r="AG66" s="1101"/>
      <c r="AH66" s="1101"/>
      <c r="AI66" s="1101"/>
      <c r="AJ66" s="1102"/>
      <c r="AK66" s="1094" t="s">
        <v>
420</v>
      </c>
      <c r="AL66" s="1089"/>
      <c r="AM66" s="1089"/>
      <c r="AN66" s="1089"/>
      <c r="AO66" s="1090"/>
      <c r="AP66" s="1094" t="s">
        <v>
421</v>
      </c>
      <c r="AQ66" s="1095"/>
      <c r="AR66" s="1095"/>
      <c r="AS66" s="1095"/>
      <c r="AT66" s="1096"/>
      <c r="AU66" s="1094" t="s">
        <v>
422</v>
      </c>
      <c r="AV66" s="1095"/>
      <c r="AW66" s="1095"/>
      <c r="AX66" s="1095"/>
      <c r="AY66" s="1096"/>
      <c r="AZ66" s="1094" t="s">
        <v>
378</v>
      </c>
      <c r="BA66" s="1095"/>
      <c r="BB66" s="1095"/>
      <c r="BC66" s="1095"/>
      <c r="BD66" s="1110"/>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
1</v>
      </c>
      <c r="B68" s="1078" t="s">
        <v>
596</v>
      </c>
      <c r="C68" s="1079"/>
      <c r="D68" s="1079"/>
      <c r="E68" s="1079"/>
      <c r="F68" s="1079"/>
      <c r="G68" s="1079"/>
      <c r="H68" s="1079"/>
      <c r="I68" s="1079"/>
      <c r="J68" s="1079"/>
      <c r="K68" s="1079"/>
      <c r="L68" s="1079"/>
      <c r="M68" s="1079"/>
      <c r="N68" s="1079"/>
      <c r="O68" s="1079"/>
      <c r="P68" s="1080"/>
      <c r="Q68" s="1081">
        <v>
647</v>
      </c>
      <c r="R68" s="1075"/>
      <c r="S68" s="1075"/>
      <c r="T68" s="1075"/>
      <c r="U68" s="1075"/>
      <c r="V68" s="1075">
        <v>
626</v>
      </c>
      <c r="W68" s="1075"/>
      <c r="X68" s="1075"/>
      <c r="Y68" s="1075"/>
      <c r="Z68" s="1075"/>
      <c r="AA68" s="1075">
        <v>
21</v>
      </c>
      <c r="AB68" s="1075"/>
      <c r="AC68" s="1075"/>
      <c r="AD68" s="1075"/>
      <c r="AE68" s="1075"/>
      <c r="AF68" s="1075">
        <v>
21</v>
      </c>
      <c r="AG68" s="1075"/>
      <c r="AH68" s="1075"/>
      <c r="AI68" s="1075"/>
      <c r="AJ68" s="1075"/>
      <c r="AK68" s="1075" t="s">
        <v>
595</v>
      </c>
      <c r="AL68" s="1075"/>
      <c r="AM68" s="1075"/>
      <c r="AN68" s="1075"/>
      <c r="AO68" s="1075"/>
      <c r="AP68" s="1075">
        <v>
830</v>
      </c>
      <c r="AQ68" s="1075"/>
      <c r="AR68" s="1075"/>
      <c r="AS68" s="1075"/>
      <c r="AT68" s="1075"/>
      <c r="AU68" s="1075">
        <v>
91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
2</v>
      </c>
      <c r="B69" s="1067" t="s">
        <v>
597</v>
      </c>
      <c r="C69" s="1068"/>
      <c r="D69" s="1068"/>
      <c r="E69" s="1068"/>
      <c r="F69" s="1068"/>
      <c r="G69" s="1068"/>
      <c r="H69" s="1068"/>
      <c r="I69" s="1068"/>
      <c r="J69" s="1068"/>
      <c r="K69" s="1068"/>
      <c r="L69" s="1068"/>
      <c r="M69" s="1068"/>
      <c r="N69" s="1068"/>
      <c r="O69" s="1068"/>
      <c r="P69" s="1069"/>
      <c r="Q69" s="1070">
        <v>
5252</v>
      </c>
      <c r="R69" s="1064"/>
      <c r="S69" s="1064"/>
      <c r="T69" s="1064"/>
      <c r="U69" s="1064"/>
      <c r="V69" s="1064">
        <v>
4828</v>
      </c>
      <c r="W69" s="1064"/>
      <c r="X69" s="1064"/>
      <c r="Y69" s="1064"/>
      <c r="Z69" s="1064"/>
      <c r="AA69" s="1064">
        <v>
425</v>
      </c>
      <c r="AB69" s="1064"/>
      <c r="AC69" s="1064"/>
      <c r="AD69" s="1064"/>
      <c r="AE69" s="1064"/>
      <c r="AF69" s="1064">
        <v>
425</v>
      </c>
      <c r="AG69" s="1064"/>
      <c r="AH69" s="1064"/>
      <c r="AI69" s="1064"/>
      <c r="AJ69" s="1064"/>
      <c r="AK69" s="1064">
        <v>
600</v>
      </c>
      <c r="AL69" s="1064"/>
      <c r="AM69" s="1064"/>
      <c r="AN69" s="1064"/>
      <c r="AO69" s="1064"/>
      <c r="AP69" s="1064" t="s">
        <v>
603</v>
      </c>
      <c r="AQ69" s="1064"/>
      <c r="AR69" s="1064"/>
      <c r="AS69" s="1064"/>
      <c r="AT69" s="1064"/>
      <c r="AU69" s="1064" t="s">
        <v>
603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
3</v>
      </c>
      <c r="B70" s="1067" t="s">
        <v>
598</v>
      </c>
      <c r="C70" s="1068"/>
      <c r="D70" s="1068"/>
      <c r="E70" s="1068"/>
      <c r="F70" s="1068"/>
      <c r="G70" s="1068"/>
      <c r="H70" s="1068"/>
      <c r="I70" s="1068"/>
      <c r="J70" s="1068"/>
      <c r="K70" s="1068"/>
      <c r="L70" s="1068"/>
      <c r="M70" s="1068"/>
      <c r="N70" s="1068"/>
      <c r="O70" s="1068"/>
      <c r="P70" s="1069"/>
      <c r="Q70" s="1070">
        <v>
6</v>
      </c>
      <c r="R70" s="1064"/>
      <c r="S70" s="1064"/>
      <c r="T70" s="1064"/>
      <c r="U70" s="1064"/>
      <c r="V70" s="1064">
        <v>
5</v>
      </c>
      <c r="W70" s="1064"/>
      <c r="X70" s="1064"/>
      <c r="Y70" s="1064"/>
      <c r="Z70" s="1064"/>
      <c r="AA70" s="1064">
        <v>
1</v>
      </c>
      <c r="AB70" s="1064"/>
      <c r="AC70" s="1064"/>
      <c r="AD70" s="1064"/>
      <c r="AE70" s="1064"/>
      <c r="AF70" s="1064">
        <v>
1</v>
      </c>
      <c r="AG70" s="1064"/>
      <c r="AH70" s="1064"/>
      <c r="AI70" s="1064"/>
      <c r="AJ70" s="1064"/>
      <c r="AK70" s="1064" t="s">
        <v>
595</v>
      </c>
      <c r="AL70" s="1064"/>
      <c r="AM70" s="1064"/>
      <c r="AN70" s="1064"/>
      <c r="AO70" s="1064"/>
      <c r="AP70" s="1064" t="s">
        <v>
595</v>
      </c>
      <c r="AQ70" s="1064"/>
      <c r="AR70" s="1064"/>
      <c r="AS70" s="1064"/>
      <c r="AT70" s="1064"/>
      <c r="AU70" s="1064" t="s">
        <v>
595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
4</v>
      </c>
      <c r="B71" s="1067" t="s">
        <v>
599</v>
      </c>
      <c r="C71" s="1068"/>
      <c r="D71" s="1068"/>
      <c r="E71" s="1068"/>
      <c r="F71" s="1068"/>
      <c r="G71" s="1068"/>
      <c r="H71" s="1068"/>
      <c r="I71" s="1068"/>
      <c r="J71" s="1068"/>
      <c r="K71" s="1068"/>
      <c r="L71" s="1068"/>
      <c r="M71" s="1068"/>
      <c r="N71" s="1068"/>
      <c r="O71" s="1068"/>
      <c r="P71" s="1069"/>
      <c r="Q71" s="1070">
        <v>
986</v>
      </c>
      <c r="R71" s="1064"/>
      <c r="S71" s="1064"/>
      <c r="T71" s="1064"/>
      <c r="U71" s="1064"/>
      <c r="V71" s="1064">
        <v>
974</v>
      </c>
      <c r="W71" s="1064"/>
      <c r="X71" s="1064"/>
      <c r="Y71" s="1064"/>
      <c r="Z71" s="1064"/>
      <c r="AA71" s="1064">
        <v>
12</v>
      </c>
      <c r="AB71" s="1064"/>
      <c r="AC71" s="1064"/>
      <c r="AD71" s="1064"/>
      <c r="AE71" s="1064"/>
      <c r="AF71" s="1064">
        <v>
12</v>
      </c>
      <c r="AG71" s="1064"/>
      <c r="AH71" s="1064"/>
      <c r="AI71" s="1064"/>
      <c r="AJ71" s="1064"/>
      <c r="AK71" s="1064">
        <v>
12</v>
      </c>
      <c r="AL71" s="1064"/>
      <c r="AM71" s="1064"/>
      <c r="AN71" s="1064"/>
      <c r="AO71" s="1064"/>
      <c r="AP71" s="1064" t="s">
        <v>
595</v>
      </c>
      <c r="AQ71" s="1064"/>
      <c r="AR71" s="1064"/>
      <c r="AS71" s="1064"/>
      <c r="AT71" s="1064"/>
      <c r="AU71" s="1064" t="s">
        <v>
595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
5</v>
      </c>
      <c r="B72" s="1067" t="s">
        <v>
600</v>
      </c>
      <c r="C72" s="1068"/>
      <c r="D72" s="1068"/>
      <c r="E72" s="1068"/>
      <c r="F72" s="1068"/>
      <c r="G72" s="1068"/>
      <c r="H72" s="1068"/>
      <c r="I72" s="1068"/>
      <c r="J72" s="1068"/>
      <c r="K72" s="1068"/>
      <c r="L72" s="1068"/>
      <c r="M72" s="1068"/>
      <c r="N72" s="1068"/>
      <c r="O72" s="1068"/>
      <c r="P72" s="1069"/>
      <c r="Q72" s="1070">
        <v>
287</v>
      </c>
      <c r="R72" s="1064"/>
      <c r="S72" s="1064"/>
      <c r="T72" s="1064"/>
      <c r="U72" s="1064"/>
      <c r="V72" s="1064">
        <v>
206</v>
      </c>
      <c r="W72" s="1064"/>
      <c r="X72" s="1064"/>
      <c r="Y72" s="1064"/>
      <c r="Z72" s="1064"/>
      <c r="AA72" s="1064">
        <v>
82</v>
      </c>
      <c r="AB72" s="1064"/>
      <c r="AC72" s="1064"/>
      <c r="AD72" s="1064"/>
      <c r="AE72" s="1064"/>
      <c r="AF72" s="1064">
        <v>
82</v>
      </c>
      <c r="AG72" s="1064"/>
      <c r="AH72" s="1064"/>
      <c r="AI72" s="1064"/>
      <c r="AJ72" s="1064"/>
      <c r="AK72" s="1064">
        <v>
47</v>
      </c>
      <c r="AL72" s="1064"/>
      <c r="AM72" s="1064"/>
      <c r="AN72" s="1064"/>
      <c r="AO72" s="1064"/>
      <c r="AP72" s="1064" t="s">
        <v>
595</v>
      </c>
      <c r="AQ72" s="1064"/>
      <c r="AR72" s="1064"/>
      <c r="AS72" s="1064"/>
      <c r="AT72" s="1064"/>
      <c r="AU72" s="1064" t="s">
        <v>
595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
6</v>
      </c>
      <c r="B73" s="1067" t="s">
        <v>
601</v>
      </c>
      <c r="C73" s="1068"/>
      <c r="D73" s="1068"/>
      <c r="E73" s="1068"/>
      <c r="F73" s="1068"/>
      <c r="G73" s="1068"/>
      <c r="H73" s="1068"/>
      <c r="I73" s="1068"/>
      <c r="J73" s="1068"/>
      <c r="K73" s="1068"/>
      <c r="L73" s="1068"/>
      <c r="M73" s="1068"/>
      <c r="N73" s="1068"/>
      <c r="O73" s="1068"/>
      <c r="P73" s="1069"/>
      <c r="Q73" s="1071">
        <v>
6529</v>
      </c>
      <c r="R73" s="1072"/>
      <c r="S73" s="1072"/>
      <c r="T73" s="1072"/>
      <c r="U73" s="1073"/>
      <c r="V73" s="1074">
        <v>
6443</v>
      </c>
      <c r="W73" s="1072"/>
      <c r="X73" s="1072"/>
      <c r="Y73" s="1072"/>
      <c r="Z73" s="1073"/>
      <c r="AA73" s="1074">
        <v>
86</v>
      </c>
      <c r="AB73" s="1072"/>
      <c r="AC73" s="1072"/>
      <c r="AD73" s="1072"/>
      <c r="AE73" s="1073"/>
      <c r="AF73" s="1074">
        <v>
86</v>
      </c>
      <c r="AG73" s="1072"/>
      <c r="AH73" s="1072"/>
      <c r="AI73" s="1072"/>
      <c r="AJ73" s="1073"/>
      <c r="AK73" s="1074">
        <v>
1926</v>
      </c>
      <c r="AL73" s="1072"/>
      <c r="AM73" s="1072"/>
      <c r="AN73" s="1072"/>
      <c r="AO73" s="1073"/>
      <c r="AP73" s="1064" t="s">
        <v>
595</v>
      </c>
      <c r="AQ73" s="1064"/>
      <c r="AR73" s="1064"/>
      <c r="AS73" s="1064"/>
      <c r="AT73" s="1064"/>
      <c r="AU73" s="1064" t="s">
        <v>
595</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
7</v>
      </c>
      <c r="B74" s="1067" t="s">
        <v>
602</v>
      </c>
      <c r="C74" s="1068"/>
      <c r="D74" s="1068"/>
      <c r="E74" s="1068"/>
      <c r="F74" s="1068"/>
      <c r="G74" s="1068"/>
      <c r="H74" s="1068"/>
      <c r="I74" s="1068"/>
      <c r="J74" s="1068"/>
      <c r="K74" s="1068"/>
      <c r="L74" s="1068"/>
      <c r="M74" s="1068"/>
      <c r="N74" s="1068"/>
      <c r="O74" s="1068"/>
      <c r="P74" s="1069"/>
      <c r="Q74" s="1070">
        <v>
1444184</v>
      </c>
      <c r="R74" s="1064"/>
      <c r="S74" s="1064"/>
      <c r="T74" s="1064"/>
      <c r="U74" s="1064"/>
      <c r="V74" s="1064">
        <v>
1404896</v>
      </c>
      <c r="W74" s="1064"/>
      <c r="X74" s="1064"/>
      <c r="Y74" s="1064"/>
      <c r="Z74" s="1064"/>
      <c r="AA74" s="1064">
        <v>
39288</v>
      </c>
      <c r="AB74" s="1064"/>
      <c r="AC74" s="1064"/>
      <c r="AD74" s="1064"/>
      <c r="AE74" s="1064"/>
      <c r="AF74" s="1064">
        <v>
39288</v>
      </c>
      <c r="AG74" s="1064"/>
      <c r="AH74" s="1064"/>
      <c r="AI74" s="1064"/>
      <c r="AJ74" s="1064"/>
      <c r="AK74" s="1064">
        <v>
16623</v>
      </c>
      <c r="AL74" s="1064"/>
      <c r="AM74" s="1064"/>
      <c r="AN74" s="1064"/>
      <c r="AO74" s="1064"/>
      <c r="AP74" s="1064" t="s">
        <v>
595</v>
      </c>
      <c r="AQ74" s="1064"/>
      <c r="AR74" s="1064"/>
      <c r="AS74" s="1064"/>
      <c r="AT74" s="1064"/>
      <c r="AU74" s="1064" t="s">
        <v>
595</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
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
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
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
390</v>
      </c>
      <c r="B88" s="1037" t="s">
        <v>
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39916</v>
      </c>
      <c r="AG88" s="1052"/>
      <c r="AH88" s="1052"/>
      <c r="AI88" s="1052"/>
      <c r="AJ88" s="1052"/>
      <c r="AK88" s="1056"/>
      <c r="AL88" s="1056"/>
      <c r="AM88" s="1056"/>
      <c r="AN88" s="1056"/>
      <c r="AO88" s="1056"/>
      <c r="AP88" s="1052">
        <v>
830</v>
      </c>
      <c r="AQ88" s="1052"/>
      <c r="AR88" s="1052"/>
      <c r="AS88" s="1052"/>
      <c r="AT88" s="1052"/>
      <c r="AU88" s="1052">
        <v>
91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390</v>
      </c>
      <c r="BR102" s="1037" t="s">
        <v>
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
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
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432</v>
      </c>
      <c r="AB109" s="987"/>
      <c r="AC109" s="987"/>
      <c r="AD109" s="987"/>
      <c r="AE109" s="988"/>
      <c r="AF109" s="989" t="s">
        <v>
308</v>
      </c>
      <c r="AG109" s="987"/>
      <c r="AH109" s="987"/>
      <c r="AI109" s="987"/>
      <c r="AJ109" s="988"/>
      <c r="AK109" s="989" t="s">
        <v>
307</v>
      </c>
      <c r="AL109" s="987"/>
      <c r="AM109" s="987"/>
      <c r="AN109" s="987"/>
      <c r="AO109" s="988"/>
      <c r="AP109" s="989" t="s">
        <v>
433</v>
      </c>
      <c r="AQ109" s="987"/>
      <c r="AR109" s="987"/>
      <c r="AS109" s="987"/>
      <c r="AT109" s="1018"/>
      <c r="AU109" s="986" t="s">
        <v>
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432</v>
      </c>
      <c r="BR109" s="987"/>
      <c r="BS109" s="987"/>
      <c r="BT109" s="987"/>
      <c r="BU109" s="988"/>
      <c r="BV109" s="989" t="s">
        <v>
308</v>
      </c>
      <c r="BW109" s="987"/>
      <c r="BX109" s="987"/>
      <c r="BY109" s="987"/>
      <c r="BZ109" s="988"/>
      <c r="CA109" s="989" t="s">
        <v>
307</v>
      </c>
      <c r="CB109" s="987"/>
      <c r="CC109" s="987"/>
      <c r="CD109" s="987"/>
      <c r="CE109" s="988"/>
      <c r="CF109" s="1025" t="s">
        <v>
433</v>
      </c>
      <c r="CG109" s="1025"/>
      <c r="CH109" s="1025"/>
      <c r="CI109" s="1025"/>
      <c r="CJ109" s="1025"/>
      <c r="CK109" s="989" t="s">
        <v>
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432</v>
      </c>
      <c r="DH109" s="987"/>
      <c r="DI109" s="987"/>
      <c r="DJ109" s="987"/>
      <c r="DK109" s="988"/>
      <c r="DL109" s="989" t="s">
        <v>
308</v>
      </c>
      <c r="DM109" s="987"/>
      <c r="DN109" s="987"/>
      <c r="DO109" s="987"/>
      <c r="DP109" s="988"/>
      <c r="DQ109" s="989" t="s">
        <v>
307</v>
      </c>
      <c r="DR109" s="987"/>
      <c r="DS109" s="987"/>
      <c r="DT109" s="987"/>
      <c r="DU109" s="988"/>
      <c r="DV109" s="989" t="s">
        <v>
433</v>
      </c>
      <c r="DW109" s="987"/>
      <c r="DX109" s="987"/>
      <c r="DY109" s="987"/>
      <c r="DZ109" s="1018"/>
    </row>
    <row r="110" spans="1:131" s="247" customFormat="1" ht="26.25" customHeight="1" x14ac:dyDescent="0.15">
      <c r="A110" s="889" t="s">
        <v>
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163508</v>
      </c>
      <c r="AB110" s="980"/>
      <c r="AC110" s="980"/>
      <c r="AD110" s="980"/>
      <c r="AE110" s="981"/>
      <c r="AF110" s="982">
        <v>
201622</v>
      </c>
      <c r="AG110" s="980"/>
      <c r="AH110" s="980"/>
      <c r="AI110" s="980"/>
      <c r="AJ110" s="981"/>
      <c r="AK110" s="982">
        <v>
241999</v>
      </c>
      <c r="AL110" s="980"/>
      <c r="AM110" s="980"/>
      <c r="AN110" s="980"/>
      <c r="AO110" s="981"/>
      <c r="AP110" s="983">
        <v>
17.399999999999999</v>
      </c>
      <c r="AQ110" s="984"/>
      <c r="AR110" s="984"/>
      <c r="AS110" s="984"/>
      <c r="AT110" s="985"/>
      <c r="AU110" s="1019" t="s">
        <v>
73</v>
      </c>
      <c r="AV110" s="1020"/>
      <c r="AW110" s="1020"/>
      <c r="AX110" s="1020"/>
      <c r="AY110" s="1020"/>
      <c r="AZ110" s="945" t="s">
        <v>
436</v>
      </c>
      <c r="BA110" s="890"/>
      <c r="BB110" s="890"/>
      <c r="BC110" s="890"/>
      <c r="BD110" s="890"/>
      <c r="BE110" s="890"/>
      <c r="BF110" s="890"/>
      <c r="BG110" s="890"/>
      <c r="BH110" s="890"/>
      <c r="BI110" s="890"/>
      <c r="BJ110" s="890"/>
      <c r="BK110" s="890"/>
      <c r="BL110" s="890"/>
      <c r="BM110" s="890"/>
      <c r="BN110" s="890"/>
      <c r="BO110" s="890"/>
      <c r="BP110" s="891"/>
      <c r="BQ110" s="946">
        <v>
2487105</v>
      </c>
      <c r="BR110" s="927"/>
      <c r="BS110" s="927"/>
      <c r="BT110" s="927"/>
      <c r="BU110" s="927"/>
      <c r="BV110" s="927">
        <v>
3080981</v>
      </c>
      <c r="BW110" s="927"/>
      <c r="BX110" s="927"/>
      <c r="BY110" s="927"/>
      <c r="BZ110" s="927"/>
      <c r="CA110" s="927">
        <v>
3363069</v>
      </c>
      <c r="CB110" s="927"/>
      <c r="CC110" s="927"/>
      <c r="CD110" s="927"/>
      <c r="CE110" s="927"/>
      <c r="CF110" s="951">
        <v>
242.1</v>
      </c>
      <c r="CG110" s="952"/>
      <c r="CH110" s="952"/>
      <c r="CI110" s="952"/>
      <c r="CJ110" s="952"/>
      <c r="CK110" s="1015" t="s">
        <v>
437</v>
      </c>
      <c r="CL110" s="901"/>
      <c r="CM110" s="976" t="s">
        <v>
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392</v>
      </c>
      <c r="DH110" s="927"/>
      <c r="DI110" s="927"/>
      <c r="DJ110" s="927"/>
      <c r="DK110" s="927"/>
      <c r="DL110" s="927" t="s">
        <v>
439</v>
      </c>
      <c r="DM110" s="927"/>
      <c r="DN110" s="927"/>
      <c r="DO110" s="927"/>
      <c r="DP110" s="927"/>
      <c r="DQ110" s="927" t="s">
        <v>
440</v>
      </c>
      <c r="DR110" s="927"/>
      <c r="DS110" s="927"/>
      <c r="DT110" s="927"/>
      <c r="DU110" s="927"/>
      <c r="DV110" s="928" t="s">
        <v>
392</v>
      </c>
      <c r="DW110" s="928"/>
      <c r="DX110" s="928"/>
      <c r="DY110" s="928"/>
      <c r="DZ110" s="929"/>
    </row>
    <row r="111" spans="1:131" s="247" customFormat="1" ht="26.25" customHeight="1" x14ac:dyDescent="0.15">
      <c r="A111" s="856" t="s">
        <v>
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442</v>
      </c>
      <c r="AB111" s="1008"/>
      <c r="AC111" s="1008"/>
      <c r="AD111" s="1008"/>
      <c r="AE111" s="1009"/>
      <c r="AF111" s="1010" t="s">
        <v>
443</v>
      </c>
      <c r="AG111" s="1008"/>
      <c r="AH111" s="1008"/>
      <c r="AI111" s="1008"/>
      <c r="AJ111" s="1009"/>
      <c r="AK111" s="1010" t="s">
        <v>
442</v>
      </c>
      <c r="AL111" s="1008"/>
      <c r="AM111" s="1008"/>
      <c r="AN111" s="1008"/>
      <c r="AO111" s="1009"/>
      <c r="AP111" s="1011" t="s">
        <v>
444</v>
      </c>
      <c r="AQ111" s="1012"/>
      <c r="AR111" s="1012"/>
      <c r="AS111" s="1012"/>
      <c r="AT111" s="1013"/>
      <c r="AU111" s="1021"/>
      <c r="AV111" s="1022"/>
      <c r="AW111" s="1022"/>
      <c r="AX111" s="1022"/>
      <c r="AY111" s="1022"/>
      <c r="AZ111" s="897" t="s">
        <v>
445</v>
      </c>
      <c r="BA111" s="832"/>
      <c r="BB111" s="832"/>
      <c r="BC111" s="832"/>
      <c r="BD111" s="832"/>
      <c r="BE111" s="832"/>
      <c r="BF111" s="832"/>
      <c r="BG111" s="832"/>
      <c r="BH111" s="832"/>
      <c r="BI111" s="832"/>
      <c r="BJ111" s="832"/>
      <c r="BK111" s="832"/>
      <c r="BL111" s="832"/>
      <c r="BM111" s="832"/>
      <c r="BN111" s="832"/>
      <c r="BO111" s="832"/>
      <c r="BP111" s="833"/>
      <c r="BQ111" s="898">
        <v>
49714</v>
      </c>
      <c r="BR111" s="899"/>
      <c r="BS111" s="899"/>
      <c r="BT111" s="899"/>
      <c r="BU111" s="899"/>
      <c r="BV111" s="899">
        <v>
45078</v>
      </c>
      <c r="BW111" s="899"/>
      <c r="BX111" s="899"/>
      <c r="BY111" s="899"/>
      <c r="BZ111" s="899"/>
      <c r="CA111" s="899">
        <v>
38507</v>
      </c>
      <c r="CB111" s="899"/>
      <c r="CC111" s="899"/>
      <c r="CD111" s="899"/>
      <c r="CE111" s="899"/>
      <c r="CF111" s="960">
        <v>
2.8</v>
      </c>
      <c r="CG111" s="961"/>
      <c r="CH111" s="961"/>
      <c r="CI111" s="961"/>
      <c r="CJ111" s="961"/>
      <c r="CK111" s="1016"/>
      <c r="CL111" s="903"/>
      <c r="CM111" s="906" t="s">
        <v>
446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447</v>
      </c>
      <c r="DH111" s="899"/>
      <c r="DI111" s="899"/>
      <c r="DJ111" s="899"/>
      <c r="DK111" s="899"/>
      <c r="DL111" s="899" t="s">
        <v>
442</v>
      </c>
      <c r="DM111" s="899"/>
      <c r="DN111" s="899"/>
      <c r="DO111" s="899"/>
      <c r="DP111" s="899"/>
      <c r="DQ111" s="899" t="s">
        <v>
442</v>
      </c>
      <c r="DR111" s="899"/>
      <c r="DS111" s="899"/>
      <c r="DT111" s="899"/>
      <c r="DU111" s="899"/>
      <c r="DV111" s="876" t="s">
        <v>
447</v>
      </c>
      <c r="DW111" s="876"/>
      <c r="DX111" s="876"/>
      <c r="DY111" s="876"/>
      <c r="DZ111" s="877"/>
    </row>
    <row r="112" spans="1:131" s="247" customFormat="1" ht="26.25" customHeight="1" x14ac:dyDescent="0.15">
      <c r="A112" s="1001" t="s">
        <v>
448</v>
      </c>
      <c r="B112" s="1002"/>
      <c r="C112" s="832" t="s">
        <v>
449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450</v>
      </c>
      <c r="AB112" s="862"/>
      <c r="AC112" s="862"/>
      <c r="AD112" s="862"/>
      <c r="AE112" s="863"/>
      <c r="AF112" s="864" t="s">
        <v>
450</v>
      </c>
      <c r="AG112" s="862"/>
      <c r="AH112" s="862"/>
      <c r="AI112" s="862"/>
      <c r="AJ112" s="863"/>
      <c r="AK112" s="864" t="s">
        <v>
443</v>
      </c>
      <c r="AL112" s="862"/>
      <c r="AM112" s="862"/>
      <c r="AN112" s="862"/>
      <c r="AO112" s="863"/>
      <c r="AP112" s="909" t="s">
        <v>
450</v>
      </c>
      <c r="AQ112" s="910"/>
      <c r="AR112" s="910"/>
      <c r="AS112" s="910"/>
      <c r="AT112" s="911"/>
      <c r="AU112" s="1021"/>
      <c r="AV112" s="1022"/>
      <c r="AW112" s="1022"/>
      <c r="AX112" s="1022"/>
      <c r="AY112" s="1022"/>
      <c r="AZ112" s="897" t="s">
        <v>
451</v>
      </c>
      <c r="BA112" s="832"/>
      <c r="BB112" s="832"/>
      <c r="BC112" s="832"/>
      <c r="BD112" s="832"/>
      <c r="BE112" s="832"/>
      <c r="BF112" s="832"/>
      <c r="BG112" s="832"/>
      <c r="BH112" s="832"/>
      <c r="BI112" s="832"/>
      <c r="BJ112" s="832"/>
      <c r="BK112" s="832"/>
      <c r="BL112" s="832"/>
      <c r="BM112" s="832"/>
      <c r="BN112" s="832"/>
      <c r="BO112" s="832"/>
      <c r="BP112" s="833"/>
      <c r="BQ112" s="898">
        <v>
230680</v>
      </c>
      <c r="BR112" s="899"/>
      <c r="BS112" s="899"/>
      <c r="BT112" s="899"/>
      <c r="BU112" s="899"/>
      <c r="BV112" s="899">
        <v>
236425</v>
      </c>
      <c r="BW112" s="899"/>
      <c r="BX112" s="899"/>
      <c r="BY112" s="899"/>
      <c r="BZ112" s="899"/>
      <c r="CA112" s="899">
        <v>
252874</v>
      </c>
      <c r="CB112" s="899"/>
      <c r="CC112" s="899"/>
      <c r="CD112" s="899"/>
      <c r="CE112" s="899"/>
      <c r="CF112" s="960">
        <v>
18.2</v>
      </c>
      <c r="CG112" s="961"/>
      <c r="CH112" s="961"/>
      <c r="CI112" s="961"/>
      <c r="CJ112" s="961"/>
      <c r="CK112" s="1016"/>
      <c r="CL112" s="903"/>
      <c r="CM112" s="906" t="s">
        <v>
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453</v>
      </c>
      <c r="DH112" s="899"/>
      <c r="DI112" s="899"/>
      <c r="DJ112" s="899"/>
      <c r="DK112" s="899"/>
      <c r="DL112" s="899" t="s">
        <v>
439</v>
      </c>
      <c r="DM112" s="899"/>
      <c r="DN112" s="899"/>
      <c r="DO112" s="899"/>
      <c r="DP112" s="899"/>
      <c r="DQ112" s="899" t="s">
        <v>
392</v>
      </c>
      <c r="DR112" s="899"/>
      <c r="DS112" s="899"/>
      <c r="DT112" s="899"/>
      <c r="DU112" s="899"/>
      <c r="DV112" s="876" t="s">
        <v>
454</v>
      </c>
      <c r="DW112" s="876"/>
      <c r="DX112" s="876"/>
      <c r="DY112" s="876"/>
      <c r="DZ112" s="877"/>
    </row>
    <row r="113" spans="1:130" s="247" customFormat="1" ht="26.25" customHeight="1" x14ac:dyDescent="0.15">
      <c r="A113" s="1003"/>
      <c r="B113" s="1004"/>
      <c r="C113" s="832" t="s">
        <v>
455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20750</v>
      </c>
      <c r="AB113" s="1008"/>
      <c r="AC113" s="1008"/>
      <c r="AD113" s="1008"/>
      <c r="AE113" s="1009"/>
      <c r="AF113" s="1010">
        <v>
20483</v>
      </c>
      <c r="AG113" s="1008"/>
      <c r="AH113" s="1008"/>
      <c r="AI113" s="1008"/>
      <c r="AJ113" s="1009"/>
      <c r="AK113" s="1010">
        <v>
20224</v>
      </c>
      <c r="AL113" s="1008"/>
      <c r="AM113" s="1008"/>
      <c r="AN113" s="1008"/>
      <c r="AO113" s="1009"/>
      <c r="AP113" s="1011">
        <v>
1.5</v>
      </c>
      <c r="AQ113" s="1012"/>
      <c r="AR113" s="1012"/>
      <c r="AS113" s="1012"/>
      <c r="AT113" s="1013"/>
      <c r="AU113" s="1021"/>
      <c r="AV113" s="1022"/>
      <c r="AW113" s="1022"/>
      <c r="AX113" s="1022"/>
      <c r="AY113" s="1022"/>
      <c r="AZ113" s="897" t="s">
        <v>
456</v>
      </c>
      <c r="BA113" s="832"/>
      <c r="BB113" s="832"/>
      <c r="BC113" s="832"/>
      <c r="BD113" s="832"/>
      <c r="BE113" s="832"/>
      <c r="BF113" s="832"/>
      <c r="BG113" s="832"/>
      <c r="BH113" s="832"/>
      <c r="BI113" s="832"/>
      <c r="BJ113" s="832"/>
      <c r="BK113" s="832"/>
      <c r="BL113" s="832"/>
      <c r="BM113" s="832"/>
      <c r="BN113" s="832"/>
      <c r="BO113" s="832"/>
      <c r="BP113" s="833"/>
      <c r="BQ113" s="898">
        <v>
131812</v>
      </c>
      <c r="BR113" s="899"/>
      <c r="BS113" s="899"/>
      <c r="BT113" s="899"/>
      <c r="BU113" s="899"/>
      <c r="BV113" s="899">
        <v>
111607</v>
      </c>
      <c r="BW113" s="899"/>
      <c r="BX113" s="899"/>
      <c r="BY113" s="899"/>
      <c r="BZ113" s="899"/>
      <c r="CA113" s="899">
        <v>
91317</v>
      </c>
      <c r="CB113" s="899"/>
      <c r="CC113" s="899"/>
      <c r="CD113" s="899"/>
      <c r="CE113" s="899"/>
      <c r="CF113" s="960">
        <v>
6.6</v>
      </c>
      <c r="CG113" s="961"/>
      <c r="CH113" s="961"/>
      <c r="CI113" s="961"/>
      <c r="CJ113" s="961"/>
      <c r="CK113" s="1016"/>
      <c r="CL113" s="903"/>
      <c r="CM113" s="906" t="s">
        <v>
457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458</v>
      </c>
      <c r="DH113" s="862"/>
      <c r="DI113" s="862"/>
      <c r="DJ113" s="862"/>
      <c r="DK113" s="863"/>
      <c r="DL113" s="864" t="s">
        <v>
439</v>
      </c>
      <c r="DM113" s="862"/>
      <c r="DN113" s="862"/>
      <c r="DO113" s="862"/>
      <c r="DP113" s="863"/>
      <c r="DQ113" s="864" t="s">
        <v>
392</v>
      </c>
      <c r="DR113" s="862"/>
      <c r="DS113" s="862"/>
      <c r="DT113" s="862"/>
      <c r="DU113" s="863"/>
      <c r="DV113" s="909" t="s">
        <v>
447</v>
      </c>
      <c r="DW113" s="910"/>
      <c r="DX113" s="910"/>
      <c r="DY113" s="910"/>
      <c r="DZ113" s="911"/>
    </row>
    <row r="114" spans="1:130" s="247" customFormat="1" ht="26.25" customHeight="1" x14ac:dyDescent="0.15">
      <c r="A114" s="1003"/>
      <c r="B114" s="1004"/>
      <c r="C114" s="832" t="s">
        <v>
459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21560</v>
      </c>
      <c r="AB114" s="862"/>
      <c r="AC114" s="862"/>
      <c r="AD114" s="862"/>
      <c r="AE114" s="863"/>
      <c r="AF114" s="864">
        <v>
21561</v>
      </c>
      <c r="AG114" s="862"/>
      <c r="AH114" s="862"/>
      <c r="AI114" s="862"/>
      <c r="AJ114" s="863"/>
      <c r="AK114" s="864">
        <v>
21386</v>
      </c>
      <c r="AL114" s="862"/>
      <c r="AM114" s="862"/>
      <c r="AN114" s="862"/>
      <c r="AO114" s="863"/>
      <c r="AP114" s="909">
        <v>
1.5</v>
      </c>
      <c r="AQ114" s="910"/>
      <c r="AR114" s="910"/>
      <c r="AS114" s="910"/>
      <c r="AT114" s="911"/>
      <c r="AU114" s="1021"/>
      <c r="AV114" s="1022"/>
      <c r="AW114" s="1022"/>
      <c r="AX114" s="1022"/>
      <c r="AY114" s="1022"/>
      <c r="AZ114" s="897" t="s">
        <v>
460</v>
      </c>
      <c r="BA114" s="832"/>
      <c r="BB114" s="832"/>
      <c r="BC114" s="832"/>
      <c r="BD114" s="832"/>
      <c r="BE114" s="832"/>
      <c r="BF114" s="832"/>
      <c r="BG114" s="832"/>
      <c r="BH114" s="832"/>
      <c r="BI114" s="832"/>
      <c r="BJ114" s="832"/>
      <c r="BK114" s="832"/>
      <c r="BL114" s="832"/>
      <c r="BM114" s="832"/>
      <c r="BN114" s="832"/>
      <c r="BO114" s="832"/>
      <c r="BP114" s="833"/>
      <c r="BQ114" s="898">
        <v>
789998</v>
      </c>
      <c r="BR114" s="899"/>
      <c r="BS114" s="899"/>
      <c r="BT114" s="899"/>
      <c r="BU114" s="899"/>
      <c r="BV114" s="899">
        <v>
761630</v>
      </c>
      <c r="BW114" s="899"/>
      <c r="BX114" s="899"/>
      <c r="BY114" s="899"/>
      <c r="BZ114" s="899"/>
      <c r="CA114" s="899">
        <v>
781347</v>
      </c>
      <c r="CB114" s="899"/>
      <c r="CC114" s="899"/>
      <c r="CD114" s="899"/>
      <c r="CE114" s="899"/>
      <c r="CF114" s="960">
        <v>
56.3</v>
      </c>
      <c r="CG114" s="961"/>
      <c r="CH114" s="961"/>
      <c r="CI114" s="961"/>
      <c r="CJ114" s="961"/>
      <c r="CK114" s="1016"/>
      <c r="CL114" s="903"/>
      <c r="CM114" s="906" t="s">
        <v>
461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450</v>
      </c>
      <c r="DH114" s="862"/>
      <c r="DI114" s="862"/>
      <c r="DJ114" s="862"/>
      <c r="DK114" s="863"/>
      <c r="DL114" s="864" t="s">
        <v>
458</v>
      </c>
      <c r="DM114" s="862"/>
      <c r="DN114" s="862"/>
      <c r="DO114" s="862"/>
      <c r="DP114" s="863"/>
      <c r="DQ114" s="864" t="s">
        <v>
450</v>
      </c>
      <c r="DR114" s="862"/>
      <c r="DS114" s="862"/>
      <c r="DT114" s="862"/>
      <c r="DU114" s="863"/>
      <c r="DV114" s="909" t="s">
        <v>
462</v>
      </c>
      <c r="DW114" s="910"/>
      <c r="DX114" s="910"/>
      <c r="DY114" s="910"/>
      <c r="DZ114" s="911"/>
    </row>
    <row r="115" spans="1:130" s="247" customFormat="1" ht="26.25" customHeight="1" x14ac:dyDescent="0.15">
      <c r="A115" s="1003"/>
      <c r="B115" s="1004"/>
      <c r="C115" s="832" t="s">
        <v>
463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
442</v>
      </c>
      <c r="AB115" s="1008"/>
      <c r="AC115" s="1008"/>
      <c r="AD115" s="1008"/>
      <c r="AE115" s="1009"/>
      <c r="AF115" s="1010" t="s">
        <v>
453</v>
      </c>
      <c r="AG115" s="1008"/>
      <c r="AH115" s="1008"/>
      <c r="AI115" s="1008"/>
      <c r="AJ115" s="1009"/>
      <c r="AK115" s="1010" t="s">
        <v>
450</v>
      </c>
      <c r="AL115" s="1008"/>
      <c r="AM115" s="1008"/>
      <c r="AN115" s="1008"/>
      <c r="AO115" s="1009"/>
      <c r="AP115" s="1011" t="s">
        <v>
447</v>
      </c>
      <c r="AQ115" s="1012"/>
      <c r="AR115" s="1012"/>
      <c r="AS115" s="1012"/>
      <c r="AT115" s="1013"/>
      <c r="AU115" s="1021"/>
      <c r="AV115" s="1022"/>
      <c r="AW115" s="1022"/>
      <c r="AX115" s="1022"/>
      <c r="AY115" s="1022"/>
      <c r="AZ115" s="897" t="s">
        <v>
464</v>
      </c>
      <c r="BA115" s="832"/>
      <c r="BB115" s="832"/>
      <c r="BC115" s="832"/>
      <c r="BD115" s="832"/>
      <c r="BE115" s="832"/>
      <c r="BF115" s="832"/>
      <c r="BG115" s="832"/>
      <c r="BH115" s="832"/>
      <c r="BI115" s="832"/>
      <c r="BJ115" s="832"/>
      <c r="BK115" s="832"/>
      <c r="BL115" s="832"/>
      <c r="BM115" s="832"/>
      <c r="BN115" s="832"/>
      <c r="BO115" s="832"/>
      <c r="BP115" s="833"/>
      <c r="BQ115" s="898" t="s">
        <v>
458</v>
      </c>
      <c r="BR115" s="899"/>
      <c r="BS115" s="899"/>
      <c r="BT115" s="899"/>
      <c r="BU115" s="899"/>
      <c r="BV115" s="899" t="s">
        <v>
442</v>
      </c>
      <c r="BW115" s="899"/>
      <c r="BX115" s="899"/>
      <c r="BY115" s="899"/>
      <c r="BZ115" s="899"/>
      <c r="CA115" s="899" t="s">
        <v>
454</v>
      </c>
      <c r="CB115" s="899"/>
      <c r="CC115" s="899"/>
      <c r="CD115" s="899"/>
      <c r="CE115" s="899"/>
      <c r="CF115" s="960" t="s">
        <v>
442</v>
      </c>
      <c r="CG115" s="961"/>
      <c r="CH115" s="961"/>
      <c r="CI115" s="961"/>
      <c r="CJ115" s="961"/>
      <c r="CK115" s="1016"/>
      <c r="CL115" s="903"/>
      <c r="CM115" s="897" t="s">
        <v>
465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
466</v>
      </c>
      <c r="DH115" s="862"/>
      <c r="DI115" s="862"/>
      <c r="DJ115" s="862"/>
      <c r="DK115" s="863"/>
      <c r="DL115" s="864" t="s">
        <v>
442</v>
      </c>
      <c r="DM115" s="862"/>
      <c r="DN115" s="862"/>
      <c r="DO115" s="862"/>
      <c r="DP115" s="863"/>
      <c r="DQ115" s="864" t="s">
        <v>
466</v>
      </c>
      <c r="DR115" s="862"/>
      <c r="DS115" s="862"/>
      <c r="DT115" s="862"/>
      <c r="DU115" s="863"/>
      <c r="DV115" s="909" t="s">
        <v>
462</v>
      </c>
      <c r="DW115" s="910"/>
      <c r="DX115" s="910"/>
      <c r="DY115" s="910"/>
      <c r="DZ115" s="911"/>
    </row>
    <row r="116" spans="1:130" s="247" customFormat="1" ht="26.25" customHeight="1" x14ac:dyDescent="0.15">
      <c r="A116" s="1005"/>
      <c r="B116" s="1006"/>
      <c r="C116" s="965" t="s">
        <v>
467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
215</v>
      </c>
      <c r="AB116" s="862"/>
      <c r="AC116" s="862"/>
      <c r="AD116" s="862"/>
      <c r="AE116" s="863"/>
      <c r="AF116" s="864">
        <v>
230</v>
      </c>
      <c r="AG116" s="862"/>
      <c r="AH116" s="862"/>
      <c r="AI116" s="862"/>
      <c r="AJ116" s="863"/>
      <c r="AK116" s="864">
        <v>
264</v>
      </c>
      <c r="AL116" s="862"/>
      <c r="AM116" s="862"/>
      <c r="AN116" s="862"/>
      <c r="AO116" s="863"/>
      <c r="AP116" s="909">
        <v>
0</v>
      </c>
      <c r="AQ116" s="910"/>
      <c r="AR116" s="910"/>
      <c r="AS116" s="910"/>
      <c r="AT116" s="911"/>
      <c r="AU116" s="1021"/>
      <c r="AV116" s="1022"/>
      <c r="AW116" s="1022"/>
      <c r="AX116" s="1022"/>
      <c r="AY116" s="1022"/>
      <c r="AZ116" s="948" t="s">
        <v>
468</v>
      </c>
      <c r="BA116" s="949"/>
      <c r="BB116" s="949"/>
      <c r="BC116" s="949"/>
      <c r="BD116" s="949"/>
      <c r="BE116" s="949"/>
      <c r="BF116" s="949"/>
      <c r="BG116" s="949"/>
      <c r="BH116" s="949"/>
      <c r="BI116" s="949"/>
      <c r="BJ116" s="949"/>
      <c r="BK116" s="949"/>
      <c r="BL116" s="949"/>
      <c r="BM116" s="949"/>
      <c r="BN116" s="949"/>
      <c r="BO116" s="949"/>
      <c r="BP116" s="950"/>
      <c r="BQ116" s="898" t="s">
        <v>
450</v>
      </c>
      <c r="BR116" s="899"/>
      <c r="BS116" s="899"/>
      <c r="BT116" s="899"/>
      <c r="BU116" s="899"/>
      <c r="BV116" s="899" t="s">
        <v>
466</v>
      </c>
      <c r="BW116" s="899"/>
      <c r="BX116" s="899"/>
      <c r="BY116" s="899"/>
      <c r="BZ116" s="899"/>
      <c r="CA116" s="899" t="s">
        <v>
392</v>
      </c>
      <c r="CB116" s="899"/>
      <c r="CC116" s="899"/>
      <c r="CD116" s="899"/>
      <c r="CE116" s="899"/>
      <c r="CF116" s="960" t="s">
        <v>
453</v>
      </c>
      <c r="CG116" s="961"/>
      <c r="CH116" s="961"/>
      <c r="CI116" s="961"/>
      <c r="CJ116" s="961"/>
      <c r="CK116" s="1016"/>
      <c r="CL116" s="903"/>
      <c r="CM116" s="906" t="s">
        <v>
469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
49714</v>
      </c>
      <c r="DH116" s="862"/>
      <c r="DI116" s="862"/>
      <c r="DJ116" s="862"/>
      <c r="DK116" s="863"/>
      <c r="DL116" s="864">
        <v>
45078</v>
      </c>
      <c r="DM116" s="862"/>
      <c r="DN116" s="862"/>
      <c r="DO116" s="862"/>
      <c r="DP116" s="863"/>
      <c r="DQ116" s="864">
        <v>
38507</v>
      </c>
      <c r="DR116" s="862"/>
      <c r="DS116" s="862"/>
      <c r="DT116" s="862"/>
      <c r="DU116" s="863"/>
      <c r="DV116" s="909">
        <v>
2.8</v>
      </c>
      <c r="DW116" s="910"/>
      <c r="DX116" s="910"/>
      <c r="DY116" s="910"/>
      <c r="DZ116" s="911"/>
    </row>
    <row r="117" spans="1:130" s="247" customFormat="1" ht="26.25" customHeight="1" x14ac:dyDescent="0.15">
      <c r="A117" s="986" t="s">
        <v>
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470</v>
      </c>
      <c r="Z117" s="988"/>
      <c r="AA117" s="993">
        <v>
206033</v>
      </c>
      <c r="AB117" s="994"/>
      <c r="AC117" s="994"/>
      <c r="AD117" s="994"/>
      <c r="AE117" s="995"/>
      <c r="AF117" s="996">
        <v>
243896</v>
      </c>
      <c r="AG117" s="994"/>
      <c r="AH117" s="994"/>
      <c r="AI117" s="994"/>
      <c r="AJ117" s="995"/>
      <c r="AK117" s="996">
        <v>
283873</v>
      </c>
      <c r="AL117" s="994"/>
      <c r="AM117" s="994"/>
      <c r="AN117" s="994"/>
      <c r="AO117" s="995"/>
      <c r="AP117" s="997"/>
      <c r="AQ117" s="998"/>
      <c r="AR117" s="998"/>
      <c r="AS117" s="998"/>
      <c r="AT117" s="999"/>
      <c r="AU117" s="1021"/>
      <c r="AV117" s="1022"/>
      <c r="AW117" s="1022"/>
      <c r="AX117" s="1022"/>
      <c r="AY117" s="1022"/>
      <c r="AZ117" s="948" t="s">
        <v>
471</v>
      </c>
      <c r="BA117" s="949"/>
      <c r="BB117" s="949"/>
      <c r="BC117" s="949"/>
      <c r="BD117" s="949"/>
      <c r="BE117" s="949"/>
      <c r="BF117" s="949"/>
      <c r="BG117" s="949"/>
      <c r="BH117" s="949"/>
      <c r="BI117" s="949"/>
      <c r="BJ117" s="949"/>
      <c r="BK117" s="949"/>
      <c r="BL117" s="949"/>
      <c r="BM117" s="949"/>
      <c r="BN117" s="949"/>
      <c r="BO117" s="949"/>
      <c r="BP117" s="950"/>
      <c r="BQ117" s="898" t="s">
        <v>
443</v>
      </c>
      <c r="BR117" s="899"/>
      <c r="BS117" s="899"/>
      <c r="BT117" s="899"/>
      <c r="BU117" s="899"/>
      <c r="BV117" s="899" t="s">
        <v>
458</v>
      </c>
      <c r="BW117" s="899"/>
      <c r="BX117" s="899"/>
      <c r="BY117" s="899"/>
      <c r="BZ117" s="899"/>
      <c r="CA117" s="899" t="s">
        <v>
458</v>
      </c>
      <c r="CB117" s="899"/>
      <c r="CC117" s="899"/>
      <c r="CD117" s="899"/>
      <c r="CE117" s="899"/>
      <c r="CF117" s="960" t="s">
        <v>
443</v>
      </c>
      <c r="CG117" s="961"/>
      <c r="CH117" s="961"/>
      <c r="CI117" s="961"/>
      <c r="CJ117" s="961"/>
      <c r="CK117" s="1016"/>
      <c r="CL117" s="903"/>
      <c r="CM117" s="906" t="s">
        <v>
472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473</v>
      </c>
      <c r="DH117" s="862"/>
      <c r="DI117" s="862"/>
      <c r="DJ117" s="862"/>
      <c r="DK117" s="863"/>
      <c r="DL117" s="864" t="s">
        <v>
439</v>
      </c>
      <c r="DM117" s="862"/>
      <c r="DN117" s="862"/>
      <c r="DO117" s="862"/>
      <c r="DP117" s="863"/>
      <c r="DQ117" s="864" t="s">
        <v>
474</v>
      </c>
      <c r="DR117" s="862"/>
      <c r="DS117" s="862"/>
      <c r="DT117" s="862"/>
      <c r="DU117" s="863"/>
      <c r="DV117" s="909" t="s">
        <v>
443</v>
      </c>
      <c r="DW117" s="910"/>
      <c r="DX117" s="910"/>
      <c r="DY117" s="910"/>
      <c r="DZ117" s="911"/>
    </row>
    <row r="118" spans="1:130" s="247" customFormat="1" ht="26.25" customHeight="1" x14ac:dyDescent="0.15">
      <c r="A118" s="986" t="s">
        <v>
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432</v>
      </c>
      <c r="AB118" s="987"/>
      <c r="AC118" s="987"/>
      <c r="AD118" s="987"/>
      <c r="AE118" s="988"/>
      <c r="AF118" s="989" t="s">
        <v>
308</v>
      </c>
      <c r="AG118" s="987"/>
      <c r="AH118" s="987"/>
      <c r="AI118" s="987"/>
      <c r="AJ118" s="988"/>
      <c r="AK118" s="989" t="s">
        <v>
307</v>
      </c>
      <c r="AL118" s="987"/>
      <c r="AM118" s="987"/>
      <c r="AN118" s="987"/>
      <c r="AO118" s="988"/>
      <c r="AP118" s="990" t="s">
        <v>
433</v>
      </c>
      <c r="AQ118" s="991"/>
      <c r="AR118" s="991"/>
      <c r="AS118" s="991"/>
      <c r="AT118" s="992"/>
      <c r="AU118" s="1021"/>
      <c r="AV118" s="1022"/>
      <c r="AW118" s="1022"/>
      <c r="AX118" s="1022"/>
      <c r="AY118" s="1022"/>
      <c r="AZ118" s="964" t="s">
        <v>
475</v>
      </c>
      <c r="BA118" s="965"/>
      <c r="BB118" s="965"/>
      <c r="BC118" s="965"/>
      <c r="BD118" s="965"/>
      <c r="BE118" s="965"/>
      <c r="BF118" s="965"/>
      <c r="BG118" s="965"/>
      <c r="BH118" s="965"/>
      <c r="BI118" s="965"/>
      <c r="BJ118" s="965"/>
      <c r="BK118" s="965"/>
      <c r="BL118" s="965"/>
      <c r="BM118" s="965"/>
      <c r="BN118" s="965"/>
      <c r="BO118" s="965"/>
      <c r="BP118" s="966"/>
      <c r="BQ118" s="967" t="s">
        <v>
392</v>
      </c>
      <c r="BR118" s="930"/>
      <c r="BS118" s="930"/>
      <c r="BT118" s="930"/>
      <c r="BU118" s="930"/>
      <c r="BV118" s="930" t="s">
        <v>
453</v>
      </c>
      <c r="BW118" s="930"/>
      <c r="BX118" s="930"/>
      <c r="BY118" s="930"/>
      <c r="BZ118" s="930"/>
      <c r="CA118" s="930" t="s">
        <v>
439</v>
      </c>
      <c r="CB118" s="930"/>
      <c r="CC118" s="930"/>
      <c r="CD118" s="930"/>
      <c r="CE118" s="930"/>
      <c r="CF118" s="960" t="s">
        <v>
453</v>
      </c>
      <c r="CG118" s="961"/>
      <c r="CH118" s="961"/>
      <c r="CI118" s="961"/>
      <c r="CJ118" s="961"/>
      <c r="CK118" s="1016"/>
      <c r="CL118" s="903"/>
      <c r="CM118" s="906" t="s">
        <v>
476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443</v>
      </c>
      <c r="DH118" s="862"/>
      <c r="DI118" s="862"/>
      <c r="DJ118" s="862"/>
      <c r="DK118" s="863"/>
      <c r="DL118" s="864" t="s">
        <v>
453</v>
      </c>
      <c r="DM118" s="862"/>
      <c r="DN118" s="862"/>
      <c r="DO118" s="862"/>
      <c r="DP118" s="863"/>
      <c r="DQ118" s="864" t="s">
        <v>
443</v>
      </c>
      <c r="DR118" s="862"/>
      <c r="DS118" s="862"/>
      <c r="DT118" s="862"/>
      <c r="DU118" s="863"/>
      <c r="DV118" s="909" t="s">
        <v>
443</v>
      </c>
      <c r="DW118" s="910"/>
      <c r="DX118" s="910"/>
      <c r="DY118" s="910"/>
      <c r="DZ118" s="911"/>
    </row>
    <row r="119" spans="1:130" s="247" customFormat="1" ht="26.25" customHeight="1" x14ac:dyDescent="0.15">
      <c r="A119" s="900" t="s">
        <v>
437</v>
      </c>
      <c r="B119" s="901"/>
      <c r="C119" s="976" t="s">
        <v>
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453</v>
      </c>
      <c r="AB119" s="980"/>
      <c r="AC119" s="980"/>
      <c r="AD119" s="980"/>
      <c r="AE119" s="981"/>
      <c r="AF119" s="982" t="s">
        <v>
443</v>
      </c>
      <c r="AG119" s="980"/>
      <c r="AH119" s="980"/>
      <c r="AI119" s="980"/>
      <c r="AJ119" s="981"/>
      <c r="AK119" s="982" t="s">
        <v>
443</v>
      </c>
      <c r="AL119" s="980"/>
      <c r="AM119" s="980"/>
      <c r="AN119" s="980"/>
      <c r="AO119" s="981"/>
      <c r="AP119" s="983" t="s">
        <v>
473</v>
      </c>
      <c r="AQ119" s="984"/>
      <c r="AR119" s="984"/>
      <c r="AS119" s="984"/>
      <c r="AT119" s="985"/>
      <c r="AU119" s="1023"/>
      <c r="AV119" s="1024"/>
      <c r="AW119" s="1024"/>
      <c r="AX119" s="1024"/>
      <c r="AY119" s="1024"/>
      <c r="AZ119" s="278" t="s">
        <v>
187</v>
      </c>
      <c r="BA119" s="278"/>
      <c r="BB119" s="278"/>
      <c r="BC119" s="278"/>
      <c r="BD119" s="278"/>
      <c r="BE119" s="278"/>
      <c r="BF119" s="278"/>
      <c r="BG119" s="278"/>
      <c r="BH119" s="278"/>
      <c r="BI119" s="278"/>
      <c r="BJ119" s="278"/>
      <c r="BK119" s="278"/>
      <c r="BL119" s="278"/>
      <c r="BM119" s="278"/>
      <c r="BN119" s="278"/>
      <c r="BO119" s="962" t="s">
        <v>
477</v>
      </c>
      <c r="BP119" s="963"/>
      <c r="BQ119" s="967">
        <v>
3689309</v>
      </c>
      <c r="BR119" s="930"/>
      <c r="BS119" s="930"/>
      <c r="BT119" s="930"/>
      <c r="BU119" s="930"/>
      <c r="BV119" s="930">
        <v>
4235721</v>
      </c>
      <c r="BW119" s="930"/>
      <c r="BX119" s="930"/>
      <c r="BY119" s="930"/>
      <c r="BZ119" s="930"/>
      <c r="CA119" s="930">
        <v>
4527114</v>
      </c>
      <c r="CB119" s="930"/>
      <c r="CC119" s="930"/>
      <c r="CD119" s="930"/>
      <c r="CE119" s="930"/>
      <c r="CF119" s="828"/>
      <c r="CG119" s="829"/>
      <c r="CH119" s="829"/>
      <c r="CI119" s="829"/>
      <c r="CJ119" s="919"/>
      <c r="CK119" s="1017"/>
      <c r="CL119" s="905"/>
      <c r="CM119" s="923" t="s">
        <v>
478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458</v>
      </c>
      <c r="DH119" s="845"/>
      <c r="DI119" s="845"/>
      <c r="DJ119" s="845"/>
      <c r="DK119" s="846"/>
      <c r="DL119" s="847" t="s">
        <v>
443</v>
      </c>
      <c r="DM119" s="845"/>
      <c r="DN119" s="845"/>
      <c r="DO119" s="845"/>
      <c r="DP119" s="846"/>
      <c r="DQ119" s="847" t="s">
        <v>
439</v>
      </c>
      <c r="DR119" s="845"/>
      <c r="DS119" s="845"/>
      <c r="DT119" s="845"/>
      <c r="DU119" s="846"/>
      <c r="DV119" s="933" t="s">
        <v>
453</v>
      </c>
      <c r="DW119" s="934"/>
      <c r="DX119" s="934"/>
      <c r="DY119" s="934"/>
      <c r="DZ119" s="935"/>
    </row>
    <row r="120" spans="1:130" s="247" customFormat="1" ht="26.25" customHeight="1" x14ac:dyDescent="0.15">
      <c r="A120" s="902"/>
      <c r="B120" s="903"/>
      <c r="C120" s="906" t="s">
        <v>
446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392</v>
      </c>
      <c r="AB120" s="862"/>
      <c r="AC120" s="862"/>
      <c r="AD120" s="862"/>
      <c r="AE120" s="863"/>
      <c r="AF120" s="864" t="s">
        <v>
439</v>
      </c>
      <c r="AG120" s="862"/>
      <c r="AH120" s="862"/>
      <c r="AI120" s="862"/>
      <c r="AJ120" s="863"/>
      <c r="AK120" s="864" t="s">
        <v>
440</v>
      </c>
      <c r="AL120" s="862"/>
      <c r="AM120" s="862"/>
      <c r="AN120" s="862"/>
      <c r="AO120" s="863"/>
      <c r="AP120" s="909" t="s">
        <v>
443</v>
      </c>
      <c r="AQ120" s="910"/>
      <c r="AR120" s="910"/>
      <c r="AS120" s="910"/>
      <c r="AT120" s="911"/>
      <c r="AU120" s="968" t="s">
        <v>
479</v>
      </c>
      <c r="AV120" s="969"/>
      <c r="AW120" s="969"/>
      <c r="AX120" s="969"/>
      <c r="AY120" s="970"/>
      <c r="AZ120" s="945" t="s">
        <v>
480</v>
      </c>
      <c r="BA120" s="890"/>
      <c r="BB120" s="890"/>
      <c r="BC120" s="890"/>
      <c r="BD120" s="890"/>
      <c r="BE120" s="890"/>
      <c r="BF120" s="890"/>
      <c r="BG120" s="890"/>
      <c r="BH120" s="890"/>
      <c r="BI120" s="890"/>
      <c r="BJ120" s="890"/>
      <c r="BK120" s="890"/>
      <c r="BL120" s="890"/>
      <c r="BM120" s="890"/>
      <c r="BN120" s="890"/>
      <c r="BO120" s="890"/>
      <c r="BP120" s="891"/>
      <c r="BQ120" s="946">
        <v>
2107965</v>
      </c>
      <c r="BR120" s="927"/>
      <c r="BS120" s="927"/>
      <c r="BT120" s="927"/>
      <c r="BU120" s="927"/>
      <c r="BV120" s="927">
        <v>
2349074</v>
      </c>
      <c r="BW120" s="927"/>
      <c r="BX120" s="927"/>
      <c r="BY120" s="927"/>
      <c r="BZ120" s="927"/>
      <c r="CA120" s="927">
        <v>
2226211</v>
      </c>
      <c r="CB120" s="927"/>
      <c r="CC120" s="927"/>
      <c r="CD120" s="927"/>
      <c r="CE120" s="927"/>
      <c r="CF120" s="951">
        <v>
160.30000000000001</v>
      </c>
      <c r="CG120" s="952"/>
      <c r="CH120" s="952"/>
      <c r="CI120" s="952"/>
      <c r="CJ120" s="952"/>
      <c r="CK120" s="953" t="s">
        <v>
481</v>
      </c>
      <c r="CL120" s="937"/>
      <c r="CM120" s="937"/>
      <c r="CN120" s="937"/>
      <c r="CO120" s="938"/>
      <c r="CP120" s="957" t="s">
        <v>
482</v>
      </c>
      <c r="CQ120" s="958"/>
      <c r="CR120" s="958"/>
      <c r="CS120" s="958"/>
      <c r="CT120" s="958"/>
      <c r="CU120" s="958"/>
      <c r="CV120" s="958"/>
      <c r="CW120" s="958"/>
      <c r="CX120" s="958"/>
      <c r="CY120" s="958"/>
      <c r="CZ120" s="958"/>
      <c r="DA120" s="958"/>
      <c r="DB120" s="958"/>
      <c r="DC120" s="958"/>
      <c r="DD120" s="958"/>
      <c r="DE120" s="958"/>
      <c r="DF120" s="959"/>
      <c r="DG120" s="946">
        <v>
229892</v>
      </c>
      <c r="DH120" s="927"/>
      <c r="DI120" s="927"/>
      <c r="DJ120" s="927"/>
      <c r="DK120" s="927"/>
      <c r="DL120" s="927">
        <v>
229092</v>
      </c>
      <c r="DM120" s="927"/>
      <c r="DN120" s="927"/>
      <c r="DO120" s="927"/>
      <c r="DP120" s="927"/>
      <c r="DQ120" s="927">
        <v>
252874</v>
      </c>
      <c r="DR120" s="927"/>
      <c r="DS120" s="927"/>
      <c r="DT120" s="927"/>
      <c r="DU120" s="927"/>
      <c r="DV120" s="928">
        <v>
18.2</v>
      </c>
      <c r="DW120" s="928"/>
      <c r="DX120" s="928"/>
      <c r="DY120" s="928"/>
      <c r="DZ120" s="929"/>
    </row>
    <row r="121" spans="1:130" s="247" customFormat="1" ht="26.25" customHeight="1" x14ac:dyDescent="0.15">
      <c r="A121" s="902"/>
      <c r="B121" s="903"/>
      <c r="C121" s="948" t="s">
        <v>
483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443</v>
      </c>
      <c r="AB121" s="862"/>
      <c r="AC121" s="862"/>
      <c r="AD121" s="862"/>
      <c r="AE121" s="863"/>
      <c r="AF121" s="864" t="s">
        <v>
443</v>
      </c>
      <c r="AG121" s="862"/>
      <c r="AH121" s="862"/>
      <c r="AI121" s="862"/>
      <c r="AJ121" s="863"/>
      <c r="AK121" s="864" t="s">
        <v>
484</v>
      </c>
      <c r="AL121" s="862"/>
      <c r="AM121" s="862"/>
      <c r="AN121" s="862"/>
      <c r="AO121" s="863"/>
      <c r="AP121" s="909" t="s">
        <v>
454</v>
      </c>
      <c r="AQ121" s="910"/>
      <c r="AR121" s="910"/>
      <c r="AS121" s="910"/>
      <c r="AT121" s="911"/>
      <c r="AU121" s="971"/>
      <c r="AV121" s="972"/>
      <c r="AW121" s="972"/>
      <c r="AX121" s="972"/>
      <c r="AY121" s="973"/>
      <c r="AZ121" s="897" t="s">
        <v>
485</v>
      </c>
      <c r="BA121" s="832"/>
      <c r="BB121" s="832"/>
      <c r="BC121" s="832"/>
      <c r="BD121" s="832"/>
      <c r="BE121" s="832"/>
      <c r="BF121" s="832"/>
      <c r="BG121" s="832"/>
      <c r="BH121" s="832"/>
      <c r="BI121" s="832"/>
      <c r="BJ121" s="832"/>
      <c r="BK121" s="832"/>
      <c r="BL121" s="832"/>
      <c r="BM121" s="832"/>
      <c r="BN121" s="832"/>
      <c r="BO121" s="832"/>
      <c r="BP121" s="833"/>
      <c r="BQ121" s="898">
        <v>
7596</v>
      </c>
      <c r="BR121" s="899"/>
      <c r="BS121" s="899"/>
      <c r="BT121" s="899"/>
      <c r="BU121" s="899"/>
      <c r="BV121" s="899">
        <v>
4276</v>
      </c>
      <c r="BW121" s="899"/>
      <c r="BX121" s="899"/>
      <c r="BY121" s="899"/>
      <c r="BZ121" s="899"/>
      <c r="CA121" s="899">
        <v>
3885</v>
      </c>
      <c r="CB121" s="899"/>
      <c r="CC121" s="899"/>
      <c r="CD121" s="899"/>
      <c r="CE121" s="899"/>
      <c r="CF121" s="960">
        <v>
0.3</v>
      </c>
      <c r="CG121" s="961"/>
      <c r="CH121" s="961"/>
      <c r="CI121" s="961"/>
      <c r="CJ121" s="961"/>
      <c r="CK121" s="954"/>
      <c r="CL121" s="940"/>
      <c r="CM121" s="940"/>
      <c r="CN121" s="940"/>
      <c r="CO121" s="941"/>
      <c r="CP121" s="920" t="s">
        <v>
486</v>
      </c>
      <c r="CQ121" s="921"/>
      <c r="CR121" s="921"/>
      <c r="CS121" s="921"/>
      <c r="CT121" s="921"/>
      <c r="CU121" s="921"/>
      <c r="CV121" s="921"/>
      <c r="CW121" s="921"/>
      <c r="CX121" s="921"/>
      <c r="CY121" s="921"/>
      <c r="CZ121" s="921"/>
      <c r="DA121" s="921"/>
      <c r="DB121" s="921"/>
      <c r="DC121" s="921"/>
      <c r="DD121" s="921"/>
      <c r="DE121" s="921"/>
      <c r="DF121" s="922"/>
      <c r="DG121" s="898" t="s">
        <v>
443</v>
      </c>
      <c r="DH121" s="899"/>
      <c r="DI121" s="899"/>
      <c r="DJ121" s="899"/>
      <c r="DK121" s="899"/>
      <c r="DL121" s="899" t="s">
        <v>
443</v>
      </c>
      <c r="DM121" s="899"/>
      <c r="DN121" s="899"/>
      <c r="DO121" s="899"/>
      <c r="DP121" s="899"/>
      <c r="DQ121" s="899" t="s">
        <v>
473</v>
      </c>
      <c r="DR121" s="899"/>
      <c r="DS121" s="899"/>
      <c r="DT121" s="899"/>
      <c r="DU121" s="899"/>
      <c r="DV121" s="876" t="s">
        <v>
443</v>
      </c>
      <c r="DW121" s="876"/>
      <c r="DX121" s="876"/>
      <c r="DY121" s="876"/>
      <c r="DZ121" s="877"/>
    </row>
    <row r="122" spans="1:130" s="247" customFormat="1" ht="26.25" customHeight="1" x14ac:dyDescent="0.15">
      <c r="A122" s="902"/>
      <c r="B122" s="903"/>
      <c r="C122" s="906" t="s">
        <v>
461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439</v>
      </c>
      <c r="AB122" s="862"/>
      <c r="AC122" s="862"/>
      <c r="AD122" s="862"/>
      <c r="AE122" s="863"/>
      <c r="AF122" s="864" t="s">
        <v>
474</v>
      </c>
      <c r="AG122" s="862"/>
      <c r="AH122" s="862"/>
      <c r="AI122" s="862"/>
      <c r="AJ122" s="863"/>
      <c r="AK122" s="864" t="s">
        <v>
443</v>
      </c>
      <c r="AL122" s="862"/>
      <c r="AM122" s="862"/>
      <c r="AN122" s="862"/>
      <c r="AO122" s="863"/>
      <c r="AP122" s="909" t="s">
        <v>
443</v>
      </c>
      <c r="AQ122" s="910"/>
      <c r="AR122" s="910"/>
      <c r="AS122" s="910"/>
      <c r="AT122" s="911"/>
      <c r="AU122" s="971"/>
      <c r="AV122" s="972"/>
      <c r="AW122" s="972"/>
      <c r="AX122" s="972"/>
      <c r="AY122" s="973"/>
      <c r="AZ122" s="964" t="s">
        <v>
487</v>
      </c>
      <c r="BA122" s="965"/>
      <c r="BB122" s="965"/>
      <c r="BC122" s="965"/>
      <c r="BD122" s="965"/>
      <c r="BE122" s="965"/>
      <c r="BF122" s="965"/>
      <c r="BG122" s="965"/>
      <c r="BH122" s="965"/>
      <c r="BI122" s="965"/>
      <c r="BJ122" s="965"/>
      <c r="BK122" s="965"/>
      <c r="BL122" s="965"/>
      <c r="BM122" s="965"/>
      <c r="BN122" s="965"/>
      <c r="BO122" s="965"/>
      <c r="BP122" s="966"/>
      <c r="BQ122" s="967">
        <v>
2085110</v>
      </c>
      <c r="BR122" s="930"/>
      <c r="BS122" s="930"/>
      <c r="BT122" s="930"/>
      <c r="BU122" s="930"/>
      <c r="BV122" s="930">
        <v>
2514410</v>
      </c>
      <c r="BW122" s="930"/>
      <c r="BX122" s="930"/>
      <c r="BY122" s="930"/>
      <c r="BZ122" s="930"/>
      <c r="CA122" s="930">
        <v>
2535301</v>
      </c>
      <c r="CB122" s="930"/>
      <c r="CC122" s="930"/>
      <c r="CD122" s="930"/>
      <c r="CE122" s="930"/>
      <c r="CF122" s="931">
        <v>
182.5</v>
      </c>
      <c r="CG122" s="932"/>
      <c r="CH122" s="932"/>
      <c r="CI122" s="932"/>
      <c r="CJ122" s="932"/>
      <c r="CK122" s="954"/>
      <c r="CL122" s="940"/>
      <c r="CM122" s="940"/>
      <c r="CN122" s="940"/>
      <c r="CO122" s="941"/>
      <c r="CP122" s="920" t="s">
        <v>
488</v>
      </c>
      <c r="CQ122" s="921"/>
      <c r="CR122" s="921"/>
      <c r="CS122" s="921"/>
      <c r="CT122" s="921"/>
      <c r="CU122" s="921"/>
      <c r="CV122" s="921"/>
      <c r="CW122" s="921"/>
      <c r="CX122" s="921"/>
      <c r="CY122" s="921"/>
      <c r="CZ122" s="921"/>
      <c r="DA122" s="921"/>
      <c r="DB122" s="921"/>
      <c r="DC122" s="921"/>
      <c r="DD122" s="921"/>
      <c r="DE122" s="921"/>
      <c r="DF122" s="922"/>
      <c r="DG122" s="898" t="s">
        <v>
458</v>
      </c>
      <c r="DH122" s="899"/>
      <c r="DI122" s="899"/>
      <c r="DJ122" s="899"/>
      <c r="DK122" s="899"/>
      <c r="DL122" s="899" t="s">
        <v>
440</v>
      </c>
      <c r="DM122" s="899"/>
      <c r="DN122" s="899"/>
      <c r="DO122" s="899"/>
      <c r="DP122" s="899"/>
      <c r="DQ122" s="899" t="s">
        <v>
473</v>
      </c>
      <c r="DR122" s="899"/>
      <c r="DS122" s="899"/>
      <c r="DT122" s="899"/>
      <c r="DU122" s="899"/>
      <c r="DV122" s="876" t="s">
        <v>
458</v>
      </c>
      <c r="DW122" s="876"/>
      <c r="DX122" s="876"/>
      <c r="DY122" s="876"/>
      <c r="DZ122" s="877"/>
    </row>
    <row r="123" spans="1:130" s="247" customFormat="1" ht="26.25" customHeight="1" x14ac:dyDescent="0.15">
      <c r="A123" s="902"/>
      <c r="B123" s="903"/>
      <c r="C123" s="906" t="s">
        <v>
469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
458</v>
      </c>
      <c r="AB123" s="862"/>
      <c r="AC123" s="862"/>
      <c r="AD123" s="862"/>
      <c r="AE123" s="863"/>
      <c r="AF123" s="864" t="s">
        <v>
458</v>
      </c>
      <c r="AG123" s="862"/>
      <c r="AH123" s="862"/>
      <c r="AI123" s="862"/>
      <c r="AJ123" s="863"/>
      <c r="AK123" s="864" t="s">
        <v>
392</v>
      </c>
      <c r="AL123" s="862"/>
      <c r="AM123" s="862"/>
      <c r="AN123" s="862"/>
      <c r="AO123" s="863"/>
      <c r="AP123" s="909" t="s">
        <v>
453</v>
      </c>
      <c r="AQ123" s="910"/>
      <c r="AR123" s="910"/>
      <c r="AS123" s="910"/>
      <c r="AT123" s="911"/>
      <c r="AU123" s="974"/>
      <c r="AV123" s="975"/>
      <c r="AW123" s="975"/>
      <c r="AX123" s="975"/>
      <c r="AY123" s="975"/>
      <c r="AZ123" s="278" t="s">
        <v>
187</v>
      </c>
      <c r="BA123" s="278"/>
      <c r="BB123" s="278"/>
      <c r="BC123" s="278"/>
      <c r="BD123" s="278"/>
      <c r="BE123" s="278"/>
      <c r="BF123" s="278"/>
      <c r="BG123" s="278"/>
      <c r="BH123" s="278"/>
      <c r="BI123" s="278"/>
      <c r="BJ123" s="278"/>
      <c r="BK123" s="278"/>
      <c r="BL123" s="278"/>
      <c r="BM123" s="278"/>
      <c r="BN123" s="278"/>
      <c r="BO123" s="962" t="s">
        <v>
489</v>
      </c>
      <c r="BP123" s="963"/>
      <c r="BQ123" s="917">
        <v>
4200671</v>
      </c>
      <c r="BR123" s="918"/>
      <c r="BS123" s="918"/>
      <c r="BT123" s="918"/>
      <c r="BU123" s="918"/>
      <c r="BV123" s="918">
        <v>
4867760</v>
      </c>
      <c r="BW123" s="918"/>
      <c r="BX123" s="918"/>
      <c r="BY123" s="918"/>
      <c r="BZ123" s="918"/>
      <c r="CA123" s="918">
        <v>
4765397</v>
      </c>
      <c r="CB123" s="918"/>
      <c r="CC123" s="918"/>
      <c r="CD123" s="918"/>
      <c r="CE123" s="918"/>
      <c r="CF123" s="828"/>
      <c r="CG123" s="829"/>
      <c r="CH123" s="829"/>
      <c r="CI123" s="829"/>
      <c r="CJ123" s="919"/>
      <c r="CK123" s="954"/>
      <c r="CL123" s="940"/>
      <c r="CM123" s="940"/>
      <c r="CN123" s="940"/>
      <c r="CO123" s="941"/>
      <c r="CP123" s="920" t="s">
        <v>
490</v>
      </c>
      <c r="CQ123" s="921"/>
      <c r="CR123" s="921"/>
      <c r="CS123" s="921"/>
      <c r="CT123" s="921"/>
      <c r="CU123" s="921"/>
      <c r="CV123" s="921"/>
      <c r="CW123" s="921"/>
      <c r="CX123" s="921"/>
      <c r="CY123" s="921"/>
      <c r="CZ123" s="921"/>
      <c r="DA123" s="921"/>
      <c r="DB123" s="921"/>
      <c r="DC123" s="921"/>
      <c r="DD123" s="921"/>
      <c r="DE123" s="921"/>
      <c r="DF123" s="922"/>
      <c r="DG123" s="861" t="s">
        <v>
443</v>
      </c>
      <c r="DH123" s="862"/>
      <c r="DI123" s="862"/>
      <c r="DJ123" s="862"/>
      <c r="DK123" s="863"/>
      <c r="DL123" s="864" t="s">
        <v>
458</v>
      </c>
      <c r="DM123" s="862"/>
      <c r="DN123" s="862"/>
      <c r="DO123" s="862"/>
      <c r="DP123" s="863"/>
      <c r="DQ123" s="864" t="s">
        <v>
473</v>
      </c>
      <c r="DR123" s="862"/>
      <c r="DS123" s="862"/>
      <c r="DT123" s="862"/>
      <c r="DU123" s="863"/>
      <c r="DV123" s="909" t="s">
        <v>
458</v>
      </c>
      <c r="DW123" s="910"/>
      <c r="DX123" s="910"/>
      <c r="DY123" s="910"/>
      <c r="DZ123" s="911"/>
    </row>
    <row r="124" spans="1:130" s="247" customFormat="1" ht="26.25" customHeight="1" thickBot="1" x14ac:dyDescent="0.2">
      <c r="A124" s="902"/>
      <c r="B124" s="903"/>
      <c r="C124" s="906" t="s">
        <v>
472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466</v>
      </c>
      <c r="AB124" s="862"/>
      <c r="AC124" s="862"/>
      <c r="AD124" s="862"/>
      <c r="AE124" s="863"/>
      <c r="AF124" s="864" t="s">
        <v>
458</v>
      </c>
      <c r="AG124" s="862"/>
      <c r="AH124" s="862"/>
      <c r="AI124" s="862"/>
      <c r="AJ124" s="863"/>
      <c r="AK124" s="864" t="s">
        <v>
392</v>
      </c>
      <c r="AL124" s="862"/>
      <c r="AM124" s="862"/>
      <c r="AN124" s="862"/>
      <c r="AO124" s="863"/>
      <c r="AP124" s="909" t="s">
        <v>
474</v>
      </c>
      <c r="AQ124" s="910"/>
      <c r="AR124" s="910"/>
      <c r="AS124" s="910"/>
      <c r="AT124" s="911"/>
      <c r="AU124" s="912" t="s">
        <v>
491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
392</v>
      </c>
      <c r="BR124" s="916"/>
      <c r="BS124" s="916"/>
      <c r="BT124" s="916"/>
      <c r="BU124" s="916"/>
      <c r="BV124" s="916" t="s">
        <v>
392</v>
      </c>
      <c r="BW124" s="916"/>
      <c r="BX124" s="916"/>
      <c r="BY124" s="916"/>
      <c r="BZ124" s="916"/>
      <c r="CA124" s="916" t="s">
        <v>
466</v>
      </c>
      <c r="CB124" s="916"/>
      <c r="CC124" s="916"/>
      <c r="CD124" s="916"/>
      <c r="CE124" s="916"/>
      <c r="CF124" s="806"/>
      <c r="CG124" s="807"/>
      <c r="CH124" s="807"/>
      <c r="CI124" s="807"/>
      <c r="CJ124" s="947"/>
      <c r="CK124" s="955"/>
      <c r="CL124" s="955"/>
      <c r="CM124" s="955"/>
      <c r="CN124" s="955"/>
      <c r="CO124" s="956"/>
      <c r="CP124" s="920" t="s">
        <v>
492</v>
      </c>
      <c r="CQ124" s="921"/>
      <c r="CR124" s="921"/>
      <c r="CS124" s="921"/>
      <c r="CT124" s="921"/>
      <c r="CU124" s="921"/>
      <c r="CV124" s="921"/>
      <c r="CW124" s="921"/>
      <c r="CX124" s="921"/>
      <c r="CY124" s="921"/>
      <c r="CZ124" s="921"/>
      <c r="DA124" s="921"/>
      <c r="DB124" s="921"/>
      <c r="DC124" s="921"/>
      <c r="DD124" s="921"/>
      <c r="DE124" s="921"/>
      <c r="DF124" s="922"/>
      <c r="DG124" s="844">
        <v>
788</v>
      </c>
      <c r="DH124" s="845"/>
      <c r="DI124" s="845"/>
      <c r="DJ124" s="845"/>
      <c r="DK124" s="846"/>
      <c r="DL124" s="847">
        <v>
7333</v>
      </c>
      <c r="DM124" s="845"/>
      <c r="DN124" s="845"/>
      <c r="DO124" s="845"/>
      <c r="DP124" s="846"/>
      <c r="DQ124" s="847" t="s">
        <v>
466</v>
      </c>
      <c r="DR124" s="845"/>
      <c r="DS124" s="845"/>
      <c r="DT124" s="845"/>
      <c r="DU124" s="846"/>
      <c r="DV124" s="933" t="s">
        <v>
439</v>
      </c>
      <c r="DW124" s="934"/>
      <c r="DX124" s="934"/>
      <c r="DY124" s="934"/>
      <c r="DZ124" s="935"/>
    </row>
    <row r="125" spans="1:130" s="247" customFormat="1" ht="26.25" customHeight="1" x14ac:dyDescent="0.15">
      <c r="A125" s="902"/>
      <c r="B125" s="903"/>
      <c r="C125" s="906" t="s">
        <v>
476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466</v>
      </c>
      <c r="AB125" s="862"/>
      <c r="AC125" s="862"/>
      <c r="AD125" s="862"/>
      <c r="AE125" s="863"/>
      <c r="AF125" s="864" t="s">
        <v>
474</v>
      </c>
      <c r="AG125" s="862"/>
      <c r="AH125" s="862"/>
      <c r="AI125" s="862"/>
      <c r="AJ125" s="863"/>
      <c r="AK125" s="864" t="s">
        <v>
484</v>
      </c>
      <c r="AL125" s="862"/>
      <c r="AM125" s="862"/>
      <c r="AN125" s="862"/>
      <c r="AO125" s="863"/>
      <c r="AP125" s="909" t="s">
        <v>
474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493</v>
      </c>
      <c r="CL125" s="937"/>
      <c r="CM125" s="937"/>
      <c r="CN125" s="937"/>
      <c r="CO125" s="938"/>
      <c r="CP125" s="945" t="s">
        <v>
494</v>
      </c>
      <c r="CQ125" s="890"/>
      <c r="CR125" s="890"/>
      <c r="CS125" s="890"/>
      <c r="CT125" s="890"/>
      <c r="CU125" s="890"/>
      <c r="CV125" s="890"/>
      <c r="CW125" s="890"/>
      <c r="CX125" s="890"/>
      <c r="CY125" s="890"/>
      <c r="CZ125" s="890"/>
      <c r="DA125" s="890"/>
      <c r="DB125" s="890"/>
      <c r="DC125" s="890"/>
      <c r="DD125" s="890"/>
      <c r="DE125" s="890"/>
      <c r="DF125" s="891"/>
      <c r="DG125" s="946" t="s">
        <v>
474</v>
      </c>
      <c r="DH125" s="927"/>
      <c r="DI125" s="927"/>
      <c r="DJ125" s="927"/>
      <c r="DK125" s="927"/>
      <c r="DL125" s="927" t="s">
        <v>
439</v>
      </c>
      <c r="DM125" s="927"/>
      <c r="DN125" s="927"/>
      <c r="DO125" s="927"/>
      <c r="DP125" s="927"/>
      <c r="DQ125" s="927" t="s">
        <v>
474</v>
      </c>
      <c r="DR125" s="927"/>
      <c r="DS125" s="927"/>
      <c r="DT125" s="927"/>
      <c r="DU125" s="927"/>
      <c r="DV125" s="928" t="s">
        <v>
392</v>
      </c>
      <c r="DW125" s="928"/>
      <c r="DX125" s="928"/>
      <c r="DY125" s="928"/>
      <c r="DZ125" s="929"/>
    </row>
    <row r="126" spans="1:130" s="247" customFormat="1" ht="26.25" customHeight="1" thickBot="1" x14ac:dyDescent="0.2">
      <c r="A126" s="902"/>
      <c r="B126" s="903"/>
      <c r="C126" s="906" t="s">
        <v>
478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
474</v>
      </c>
      <c r="AB126" s="862"/>
      <c r="AC126" s="862"/>
      <c r="AD126" s="862"/>
      <c r="AE126" s="863"/>
      <c r="AF126" s="864" t="s">
        <v>
392</v>
      </c>
      <c r="AG126" s="862"/>
      <c r="AH126" s="862"/>
      <c r="AI126" s="862"/>
      <c r="AJ126" s="863"/>
      <c r="AK126" s="864" t="s">
        <v>
439</v>
      </c>
      <c r="AL126" s="862"/>
      <c r="AM126" s="862"/>
      <c r="AN126" s="862"/>
      <c r="AO126" s="863"/>
      <c r="AP126" s="909" t="s">
        <v>
474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495</v>
      </c>
      <c r="CQ126" s="832"/>
      <c r="CR126" s="832"/>
      <c r="CS126" s="832"/>
      <c r="CT126" s="832"/>
      <c r="CU126" s="832"/>
      <c r="CV126" s="832"/>
      <c r="CW126" s="832"/>
      <c r="CX126" s="832"/>
      <c r="CY126" s="832"/>
      <c r="CZ126" s="832"/>
      <c r="DA126" s="832"/>
      <c r="DB126" s="832"/>
      <c r="DC126" s="832"/>
      <c r="DD126" s="832"/>
      <c r="DE126" s="832"/>
      <c r="DF126" s="833"/>
      <c r="DG126" s="898" t="s">
        <v>
392</v>
      </c>
      <c r="DH126" s="899"/>
      <c r="DI126" s="899"/>
      <c r="DJ126" s="899"/>
      <c r="DK126" s="899"/>
      <c r="DL126" s="899" t="s">
        <v>
466</v>
      </c>
      <c r="DM126" s="899"/>
      <c r="DN126" s="899"/>
      <c r="DO126" s="899"/>
      <c r="DP126" s="899"/>
      <c r="DQ126" s="899" t="s">
        <v>
466</v>
      </c>
      <c r="DR126" s="899"/>
      <c r="DS126" s="899"/>
      <c r="DT126" s="899"/>
      <c r="DU126" s="899"/>
      <c r="DV126" s="876" t="s">
        <v>
466</v>
      </c>
      <c r="DW126" s="876"/>
      <c r="DX126" s="876"/>
      <c r="DY126" s="876"/>
      <c r="DZ126" s="877"/>
    </row>
    <row r="127" spans="1:130" s="247" customFormat="1" ht="26.25" customHeight="1" x14ac:dyDescent="0.15">
      <c r="A127" s="904"/>
      <c r="B127" s="905"/>
      <c r="C127" s="923" t="s">
        <v>
496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
474</v>
      </c>
      <c r="AB127" s="862"/>
      <c r="AC127" s="862"/>
      <c r="AD127" s="862"/>
      <c r="AE127" s="863"/>
      <c r="AF127" s="864" t="s">
        <v>
392</v>
      </c>
      <c r="AG127" s="862"/>
      <c r="AH127" s="862"/>
      <c r="AI127" s="862"/>
      <c r="AJ127" s="863"/>
      <c r="AK127" s="864" t="s">
        <v>
466</v>
      </c>
      <c r="AL127" s="862"/>
      <c r="AM127" s="862"/>
      <c r="AN127" s="862"/>
      <c r="AO127" s="863"/>
      <c r="AP127" s="909" t="s">
        <v>
466</v>
      </c>
      <c r="AQ127" s="910"/>
      <c r="AR127" s="910"/>
      <c r="AS127" s="910"/>
      <c r="AT127" s="911"/>
      <c r="AU127" s="283"/>
      <c r="AV127" s="283"/>
      <c r="AW127" s="283"/>
      <c r="AX127" s="926" t="s">
        <v>
497</v>
      </c>
      <c r="AY127" s="894"/>
      <c r="AZ127" s="894"/>
      <c r="BA127" s="894"/>
      <c r="BB127" s="894"/>
      <c r="BC127" s="894"/>
      <c r="BD127" s="894"/>
      <c r="BE127" s="895"/>
      <c r="BF127" s="893" t="s">
        <v>
498</v>
      </c>
      <c r="BG127" s="894"/>
      <c r="BH127" s="894"/>
      <c r="BI127" s="894"/>
      <c r="BJ127" s="894"/>
      <c r="BK127" s="894"/>
      <c r="BL127" s="895"/>
      <c r="BM127" s="893" t="s">
        <v>
499</v>
      </c>
      <c r="BN127" s="894"/>
      <c r="BO127" s="894"/>
      <c r="BP127" s="894"/>
      <c r="BQ127" s="894"/>
      <c r="BR127" s="894"/>
      <c r="BS127" s="895"/>
      <c r="BT127" s="893" t="s">
        <v>
500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501</v>
      </c>
      <c r="CQ127" s="832"/>
      <c r="CR127" s="832"/>
      <c r="CS127" s="832"/>
      <c r="CT127" s="832"/>
      <c r="CU127" s="832"/>
      <c r="CV127" s="832"/>
      <c r="CW127" s="832"/>
      <c r="CX127" s="832"/>
      <c r="CY127" s="832"/>
      <c r="CZ127" s="832"/>
      <c r="DA127" s="832"/>
      <c r="DB127" s="832"/>
      <c r="DC127" s="832"/>
      <c r="DD127" s="832"/>
      <c r="DE127" s="832"/>
      <c r="DF127" s="833"/>
      <c r="DG127" s="898" t="s">
        <v>
466</v>
      </c>
      <c r="DH127" s="899"/>
      <c r="DI127" s="899"/>
      <c r="DJ127" s="899"/>
      <c r="DK127" s="899"/>
      <c r="DL127" s="899" t="s">
        <v>
466</v>
      </c>
      <c r="DM127" s="899"/>
      <c r="DN127" s="899"/>
      <c r="DO127" s="899"/>
      <c r="DP127" s="899"/>
      <c r="DQ127" s="899" t="s">
        <v>
392</v>
      </c>
      <c r="DR127" s="899"/>
      <c r="DS127" s="899"/>
      <c r="DT127" s="899"/>
      <c r="DU127" s="899"/>
      <c r="DV127" s="876" t="s">
        <v>
466</v>
      </c>
      <c r="DW127" s="876"/>
      <c r="DX127" s="876"/>
      <c r="DY127" s="876"/>
      <c r="DZ127" s="877"/>
    </row>
    <row r="128" spans="1:130" s="247" customFormat="1" ht="26.25" customHeight="1" thickBot="1" x14ac:dyDescent="0.2">
      <c r="A128" s="878" t="s">
        <v>
502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503</v>
      </c>
      <c r="X128" s="880"/>
      <c r="Y128" s="880"/>
      <c r="Z128" s="881"/>
      <c r="AA128" s="882">
        <v>
3443</v>
      </c>
      <c r="AB128" s="883"/>
      <c r="AC128" s="883"/>
      <c r="AD128" s="883"/>
      <c r="AE128" s="884"/>
      <c r="AF128" s="885" t="s">
        <v>
474</v>
      </c>
      <c r="AG128" s="883"/>
      <c r="AH128" s="883"/>
      <c r="AI128" s="883"/>
      <c r="AJ128" s="884"/>
      <c r="AK128" s="885" t="s">
        <v>
392</v>
      </c>
      <c r="AL128" s="883"/>
      <c r="AM128" s="883"/>
      <c r="AN128" s="883"/>
      <c r="AO128" s="884"/>
      <c r="AP128" s="886"/>
      <c r="AQ128" s="887"/>
      <c r="AR128" s="887"/>
      <c r="AS128" s="887"/>
      <c r="AT128" s="888"/>
      <c r="AU128" s="283"/>
      <c r="AV128" s="283"/>
      <c r="AW128" s="283"/>
      <c r="AX128" s="889" t="s">
        <v>
504</v>
      </c>
      <c r="AY128" s="890"/>
      <c r="AZ128" s="890"/>
      <c r="BA128" s="890"/>
      <c r="BB128" s="890"/>
      <c r="BC128" s="890"/>
      <c r="BD128" s="890"/>
      <c r="BE128" s="891"/>
      <c r="BF128" s="868" t="s">
        <v>
466</v>
      </c>
      <c r="BG128" s="869"/>
      <c r="BH128" s="869"/>
      <c r="BI128" s="869"/>
      <c r="BJ128" s="869"/>
      <c r="BK128" s="869"/>
      <c r="BL128" s="892"/>
      <c r="BM128" s="868">
        <v>
15</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505</v>
      </c>
      <c r="CQ128" s="810"/>
      <c r="CR128" s="810"/>
      <c r="CS128" s="810"/>
      <c r="CT128" s="810"/>
      <c r="CU128" s="810"/>
      <c r="CV128" s="810"/>
      <c r="CW128" s="810"/>
      <c r="CX128" s="810"/>
      <c r="CY128" s="810"/>
      <c r="CZ128" s="810"/>
      <c r="DA128" s="810"/>
      <c r="DB128" s="810"/>
      <c r="DC128" s="810"/>
      <c r="DD128" s="810"/>
      <c r="DE128" s="810"/>
      <c r="DF128" s="811"/>
      <c r="DG128" s="872" t="s">
        <v>
440</v>
      </c>
      <c r="DH128" s="873"/>
      <c r="DI128" s="873"/>
      <c r="DJ128" s="873"/>
      <c r="DK128" s="873"/>
      <c r="DL128" s="873" t="s">
        <v>
506</v>
      </c>
      <c r="DM128" s="873"/>
      <c r="DN128" s="873"/>
      <c r="DO128" s="873"/>
      <c r="DP128" s="873"/>
      <c r="DQ128" s="873" t="s">
        <v>
507</v>
      </c>
      <c r="DR128" s="873"/>
      <c r="DS128" s="873"/>
      <c r="DT128" s="873"/>
      <c r="DU128" s="873"/>
      <c r="DV128" s="874" t="s">
        <v>
507</v>
      </c>
      <c r="DW128" s="874"/>
      <c r="DX128" s="874"/>
      <c r="DY128" s="874"/>
      <c r="DZ128" s="875"/>
    </row>
    <row r="129" spans="1:131" s="247" customFormat="1" ht="26.25" customHeight="1" x14ac:dyDescent="0.15">
      <c r="A129" s="856" t="s">
        <v>
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508</v>
      </c>
      <c r="X129" s="859"/>
      <c r="Y129" s="859"/>
      <c r="Z129" s="860"/>
      <c r="AA129" s="861">
        <v>
1510824</v>
      </c>
      <c r="AB129" s="862"/>
      <c r="AC129" s="862"/>
      <c r="AD129" s="862"/>
      <c r="AE129" s="863"/>
      <c r="AF129" s="864">
        <v>
1585568</v>
      </c>
      <c r="AG129" s="862"/>
      <c r="AH129" s="862"/>
      <c r="AI129" s="862"/>
      <c r="AJ129" s="863"/>
      <c r="AK129" s="864">
        <v>
1584601</v>
      </c>
      <c r="AL129" s="862"/>
      <c r="AM129" s="862"/>
      <c r="AN129" s="862"/>
      <c r="AO129" s="863"/>
      <c r="AP129" s="865"/>
      <c r="AQ129" s="866"/>
      <c r="AR129" s="866"/>
      <c r="AS129" s="866"/>
      <c r="AT129" s="867"/>
      <c r="AU129" s="285"/>
      <c r="AV129" s="285"/>
      <c r="AW129" s="285"/>
      <c r="AX129" s="831" t="s">
        <v>
509</v>
      </c>
      <c r="AY129" s="832"/>
      <c r="AZ129" s="832"/>
      <c r="BA129" s="832"/>
      <c r="BB129" s="832"/>
      <c r="BC129" s="832"/>
      <c r="BD129" s="832"/>
      <c r="BE129" s="833"/>
      <c r="BF129" s="851" t="s">
        <v>
510</v>
      </c>
      <c r="BG129" s="852"/>
      <c r="BH129" s="852"/>
      <c r="BI129" s="852"/>
      <c r="BJ129" s="852"/>
      <c r="BK129" s="852"/>
      <c r="BL129" s="853"/>
      <c r="BM129" s="851">
        <v>
20</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
511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512</v>
      </c>
      <c r="X130" s="859"/>
      <c r="Y130" s="859"/>
      <c r="Z130" s="860"/>
      <c r="AA130" s="861">
        <v>
156188</v>
      </c>
      <c r="AB130" s="862"/>
      <c r="AC130" s="862"/>
      <c r="AD130" s="862"/>
      <c r="AE130" s="863"/>
      <c r="AF130" s="864">
        <v>
182777</v>
      </c>
      <c r="AG130" s="862"/>
      <c r="AH130" s="862"/>
      <c r="AI130" s="862"/>
      <c r="AJ130" s="863"/>
      <c r="AK130" s="864">
        <v>
195555</v>
      </c>
      <c r="AL130" s="862"/>
      <c r="AM130" s="862"/>
      <c r="AN130" s="862"/>
      <c r="AO130" s="863"/>
      <c r="AP130" s="865"/>
      <c r="AQ130" s="866"/>
      <c r="AR130" s="866"/>
      <c r="AS130" s="866"/>
      <c r="AT130" s="867"/>
      <c r="AU130" s="285"/>
      <c r="AV130" s="285"/>
      <c r="AW130" s="285"/>
      <c r="AX130" s="831" t="s">
        <v>
513</v>
      </c>
      <c r="AY130" s="832"/>
      <c r="AZ130" s="832"/>
      <c r="BA130" s="832"/>
      <c r="BB130" s="832"/>
      <c r="BC130" s="832"/>
      <c r="BD130" s="832"/>
      <c r="BE130" s="833"/>
      <c r="BF130" s="834">
        <v>
4.7</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514</v>
      </c>
      <c r="X131" s="842"/>
      <c r="Y131" s="842"/>
      <c r="Z131" s="843"/>
      <c r="AA131" s="844">
        <v>
1354636</v>
      </c>
      <c r="AB131" s="845"/>
      <c r="AC131" s="845"/>
      <c r="AD131" s="845"/>
      <c r="AE131" s="846"/>
      <c r="AF131" s="847">
        <v>
1402791</v>
      </c>
      <c r="AG131" s="845"/>
      <c r="AH131" s="845"/>
      <c r="AI131" s="845"/>
      <c r="AJ131" s="846"/>
      <c r="AK131" s="847">
        <v>
1389046</v>
      </c>
      <c r="AL131" s="845"/>
      <c r="AM131" s="845"/>
      <c r="AN131" s="845"/>
      <c r="AO131" s="846"/>
      <c r="AP131" s="848"/>
      <c r="AQ131" s="849"/>
      <c r="AR131" s="849"/>
      <c r="AS131" s="849"/>
      <c r="AT131" s="850"/>
      <c r="AU131" s="285"/>
      <c r="AV131" s="285"/>
      <c r="AW131" s="285"/>
      <c r="AX131" s="809" t="s">
        <v>
515</v>
      </c>
      <c r="AY131" s="810"/>
      <c r="AZ131" s="810"/>
      <c r="BA131" s="810"/>
      <c r="BB131" s="810"/>
      <c r="BC131" s="810"/>
      <c r="BD131" s="810"/>
      <c r="BE131" s="811"/>
      <c r="BF131" s="812" t="s">
        <v>
507</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
516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517</v>
      </c>
      <c r="W132" s="822"/>
      <c r="X132" s="822"/>
      <c r="Y132" s="822"/>
      <c r="Z132" s="823"/>
      <c r="AA132" s="824">
        <v>
3.4254220320000002</v>
      </c>
      <c r="AB132" s="825"/>
      <c r="AC132" s="825"/>
      <c r="AD132" s="825"/>
      <c r="AE132" s="826"/>
      <c r="AF132" s="827">
        <v>
4.356956952</v>
      </c>
      <c r="AG132" s="825"/>
      <c r="AH132" s="825"/>
      <c r="AI132" s="825"/>
      <c r="AJ132" s="826"/>
      <c r="AK132" s="827">
        <v>
6.3581767630000003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518</v>
      </c>
      <c r="W133" s="801"/>
      <c r="X133" s="801"/>
      <c r="Y133" s="801"/>
      <c r="Z133" s="802"/>
      <c r="AA133" s="803">
        <v>
3.9</v>
      </c>
      <c r="AB133" s="804"/>
      <c r="AC133" s="804"/>
      <c r="AD133" s="804"/>
      <c r="AE133" s="805"/>
      <c r="AF133" s="803">
        <v>
3.9</v>
      </c>
      <c r="AG133" s="804"/>
      <c r="AH133" s="804"/>
      <c r="AI133" s="804"/>
      <c r="AJ133" s="805"/>
      <c r="AK133" s="803">
        <v>
4.7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YtSjYLwE+E6WzZ5+KIcKtwOG84c5I45Y/Suys9RQhvM+cip8vyOsKUK7+6qXmmBL1hKgdK7VIrTkIUh17Cieiw==" saltValue="XkUltMnHd80KvT6vlvgz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G4Q48PngYplsLHNSGMdQ1Hx2n3HQQDovijONm6wbvkRyR7vE04m+en/hx9PhGclNUMFGuwpqf+2rNooxP9QCw==" saltValue="dmdb3PEPybEIf+PK9YcYk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23EFru/ckj/0dDYveGm+8y78TixHdqO0aRV76wnA6GqTh/FVIk4Ov2SGqNnsJUqDnumsri2vwrt+uOL8/cgKg==" saltValue="8tB1/PRsat7XIt+rxxHC7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42578125" style="293" customWidth="1"/>
    <col min="37" max="44" width="17" style="293" customWidth="1"/>
    <col min="45" max="45" width="6.140625" style="300" customWidth="1"/>
    <col min="46" max="46" width="3" style="298" customWidth="1"/>
    <col min="47" max="47" width="19.140625" style="293" hidden="1" customWidth="1"/>
    <col min="48" max="52" width="12.5703125" style="293" hidden="1" customWidth="1"/>
    <col min="53" max="16384" width="8.57031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
522</v>
      </c>
      <c r="AP7" s="304"/>
      <c r="AQ7" s="305" t="s">
        <v>
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
524</v>
      </c>
      <c r="AQ8" s="311" t="s">
        <v>
525</v>
      </c>
      <c r="AR8" s="312" t="s">
        <v>
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
527</v>
      </c>
      <c r="AL9" s="1230"/>
      <c r="AM9" s="1230"/>
      <c r="AN9" s="1231"/>
      <c r="AO9" s="313">
        <v>
597280</v>
      </c>
      <c r="AP9" s="313">
        <v>
246301</v>
      </c>
      <c r="AQ9" s="314">
        <v>
218185</v>
      </c>
      <c r="AR9" s="315">
        <v>
12.9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
528</v>
      </c>
      <c r="AL10" s="1230"/>
      <c r="AM10" s="1230"/>
      <c r="AN10" s="1231"/>
      <c r="AO10" s="316">
        <v>
27309</v>
      </c>
      <c r="AP10" s="316">
        <v>
11261</v>
      </c>
      <c r="AQ10" s="317">
        <v>
27381</v>
      </c>
      <c r="AR10" s="318">
        <v>
-58.9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
529</v>
      </c>
      <c r="AL11" s="1230"/>
      <c r="AM11" s="1230"/>
      <c r="AN11" s="1231"/>
      <c r="AO11" s="316">
        <v>
4121</v>
      </c>
      <c r="AP11" s="316">
        <v>
1699</v>
      </c>
      <c r="AQ11" s="317">
        <v>
25697</v>
      </c>
      <c r="AR11" s="318">
        <v>
-93.4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
530</v>
      </c>
      <c r="AL12" s="1230"/>
      <c r="AM12" s="1230"/>
      <c r="AN12" s="1231"/>
      <c r="AO12" s="316">
        <v>
1401</v>
      </c>
      <c r="AP12" s="316">
        <v>
578</v>
      </c>
      <c r="AQ12" s="317">
        <v>
4359</v>
      </c>
      <c r="AR12" s="318">
        <v>
-86.7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
531</v>
      </c>
      <c r="AL13" s="1230"/>
      <c r="AM13" s="1230"/>
      <c r="AN13" s="1231"/>
      <c r="AO13" s="316" t="s">
        <v>
532</v>
      </c>
      <c r="AP13" s="316" t="s">
        <v>
532</v>
      </c>
      <c r="AQ13" s="317" t="s">
        <v>
532</v>
      </c>
      <c r="AR13" s="318" t="s">
        <v>
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
533</v>
      </c>
      <c r="AL14" s="1230"/>
      <c r="AM14" s="1230"/>
      <c r="AN14" s="1231"/>
      <c r="AO14" s="316">
        <v>
19639</v>
      </c>
      <c r="AP14" s="316">
        <v>
8099</v>
      </c>
      <c r="AQ14" s="317">
        <v>
8999</v>
      </c>
      <c r="AR14" s="318">
        <v>
-10</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
534</v>
      </c>
      <c r="AL15" s="1230"/>
      <c r="AM15" s="1230"/>
      <c r="AN15" s="1231"/>
      <c r="AO15" s="316">
        <v>
38996</v>
      </c>
      <c r="AP15" s="316">
        <v>
16081</v>
      </c>
      <c r="AQ15" s="317">
        <v>
6052</v>
      </c>
      <c r="AR15" s="318">
        <v>
165.7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
535</v>
      </c>
      <c r="AL16" s="1233"/>
      <c r="AM16" s="1233"/>
      <c r="AN16" s="1234"/>
      <c r="AO16" s="316">
        <v>
-48438</v>
      </c>
      <c r="AP16" s="316">
        <v>
-19974</v>
      </c>
      <c r="AQ16" s="317">
        <v>
-19480</v>
      </c>
      <c r="AR16" s="318">
        <v>
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
187</v>
      </c>
      <c r="AL17" s="1233"/>
      <c r="AM17" s="1233"/>
      <c r="AN17" s="1234"/>
      <c r="AO17" s="316">
        <v>
640308</v>
      </c>
      <c r="AP17" s="316">
        <v>
264045</v>
      </c>
      <c r="AQ17" s="317">
        <v>
271195</v>
      </c>
      <c r="AR17" s="318">
        <v>
-2.6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537</v>
      </c>
      <c r="AP20" s="324" t="s">
        <v>
538</v>
      </c>
      <c r="AQ20" s="325" t="s">
        <v>
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
540</v>
      </c>
      <c r="AL21" s="1227"/>
      <c r="AM21" s="1227"/>
      <c r="AN21" s="1228"/>
      <c r="AO21" s="328">
        <v>
37.11</v>
      </c>
      <c r="AP21" s="329">
        <v>
25.46</v>
      </c>
      <c r="AQ21" s="330">
        <v>
11.65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
541</v>
      </c>
      <c r="AL22" s="1227"/>
      <c r="AM22" s="1227"/>
      <c r="AN22" s="1228"/>
      <c r="AO22" s="333">
        <v>
90.3</v>
      </c>
      <c r="AP22" s="334">
        <v>
93.7</v>
      </c>
      <c r="AQ22" s="335">
        <v>
-3.4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
522</v>
      </c>
      <c r="AP30" s="304"/>
      <c r="AQ30" s="305" t="s">
        <v>
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
524</v>
      </c>
      <c r="AQ31" s="311" t="s">
        <v>
525</v>
      </c>
      <c r="AR31" s="312" t="s">
        <v>
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
545</v>
      </c>
      <c r="AL32" s="1218"/>
      <c r="AM32" s="1218"/>
      <c r="AN32" s="1219"/>
      <c r="AO32" s="343">
        <v>
241999</v>
      </c>
      <c r="AP32" s="343">
        <v>
99793</v>
      </c>
      <c r="AQ32" s="344">
        <v>
157756</v>
      </c>
      <c r="AR32" s="345">
        <v>
-36.700000000000003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
546</v>
      </c>
      <c r="AL33" s="1218"/>
      <c r="AM33" s="1218"/>
      <c r="AN33" s="1219"/>
      <c r="AO33" s="343" t="s">
        <v>
532</v>
      </c>
      <c r="AP33" s="343" t="s">
        <v>
532</v>
      </c>
      <c r="AQ33" s="344" t="s">
        <v>
532</v>
      </c>
      <c r="AR33" s="345" t="s">
        <v>
532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
547</v>
      </c>
      <c r="AL34" s="1218"/>
      <c r="AM34" s="1218"/>
      <c r="AN34" s="1219"/>
      <c r="AO34" s="343" t="s">
        <v>
532</v>
      </c>
      <c r="AP34" s="343" t="s">
        <v>
532</v>
      </c>
      <c r="AQ34" s="344" t="s">
        <v>
532</v>
      </c>
      <c r="AR34" s="345" t="s">
        <v>
532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
548</v>
      </c>
      <c r="AL35" s="1218"/>
      <c r="AM35" s="1218"/>
      <c r="AN35" s="1219"/>
      <c r="AO35" s="343">
        <v>
20224</v>
      </c>
      <c r="AP35" s="343">
        <v>
8340</v>
      </c>
      <c r="AQ35" s="344">
        <v>
29837</v>
      </c>
      <c r="AR35" s="345">
        <v>
-72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
549</v>
      </c>
      <c r="AL36" s="1218"/>
      <c r="AM36" s="1218"/>
      <c r="AN36" s="1219"/>
      <c r="AO36" s="343">
        <v>
21386</v>
      </c>
      <c r="AP36" s="343">
        <v>
8819</v>
      </c>
      <c r="AQ36" s="344">
        <v>
5452</v>
      </c>
      <c r="AR36" s="345">
        <v>
61.8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
550</v>
      </c>
      <c r="AL37" s="1218"/>
      <c r="AM37" s="1218"/>
      <c r="AN37" s="1219"/>
      <c r="AO37" s="343" t="s">
        <v>
532</v>
      </c>
      <c r="AP37" s="343" t="s">
        <v>
532</v>
      </c>
      <c r="AQ37" s="344">
        <v>
1300</v>
      </c>
      <c r="AR37" s="345" t="s">
        <v>
532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
551</v>
      </c>
      <c r="AL38" s="1221"/>
      <c r="AM38" s="1221"/>
      <c r="AN38" s="1222"/>
      <c r="AO38" s="346">
        <v>
264</v>
      </c>
      <c r="AP38" s="346">
        <v>
109</v>
      </c>
      <c r="AQ38" s="347">
        <v>
36</v>
      </c>
      <c r="AR38" s="335">
        <v>
202.8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
552</v>
      </c>
      <c r="AL39" s="1221"/>
      <c r="AM39" s="1221"/>
      <c r="AN39" s="1222"/>
      <c r="AO39" s="343" t="s">
        <v>
532</v>
      </c>
      <c r="AP39" s="343" t="s">
        <v>
532</v>
      </c>
      <c r="AQ39" s="344">
        <v>
-9131</v>
      </c>
      <c r="AR39" s="345" t="s">
        <v>
532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
553</v>
      </c>
      <c r="AL40" s="1218"/>
      <c r="AM40" s="1218"/>
      <c r="AN40" s="1219"/>
      <c r="AO40" s="343">
        <v>
-195555</v>
      </c>
      <c r="AP40" s="343">
        <v>
-80641</v>
      </c>
      <c r="AQ40" s="344">
        <v>
-138994</v>
      </c>
      <c r="AR40" s="345">
        <v>
-42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
299</v>
      </c>
      <c r="AL41" s="1224"/>
      <c r="AM41" s="1224"/>
      <c r="AN41" s="1225"/>
      <c r="AO41" s="343">
        <v>
88318</v>
      </c>
      <c r="AP41" s="343">
        <v>
36420</v>
      </c>
      <c r="AQ41" s="344">
        <v>
46254</v>
      </c>
      <c r="AR41" s="345">
        <v>
-21.3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
522</v>
      </c>
      <c r="AN49" s="1212" t="s">
        <v>
557</v>
      </c>
      <c r="AO49" s="1213"/>
      <c r="AP49" s="1213"/>
      <c r="AQ49" s="1213"/>
      <c r="AR49" s="121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
558</v>
      </c>
      <c r="AO50" s="360" t="s">
        <v>
559</v>
      </c>
      <c r="AP50" s="361" t="s">
        <v>
560</v>
      </c>
      <c r="AQ50" s="362" t="s">
        <v>
561</v>
      </c>
      <c r="AR50" s="363" t="s">
        <v>
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563</v>
      </c>
      <c r="AL51" s="356"/>
      <c r="AM51" s="364">
        <v>
1492028</v>
      </c>
      <c r="AN51" s="365">
        <v>
569694</v>
      </c>
      <c r="AO51" s="366">
        <v>
49.8</v>
      </c>
      <c r="AP51" s="367">
        <v>
287914</v>
      </c>
      <c r="AQ51" s="368">
        <v>
-0.2</v>
      </c>
      <c r="AR51" s="369">
        <v>
50</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564</v>
      </c>
      <c r="AM52" s="372">
        <v>
1375390</v>
      </c>
      <c r="AN52" s="373">
        <v>
525158</v>
      </c>
      <c r="AO52" s="374">
        <v>
51.9</v>
      </c>
      <c r="AP52" s="375">
        <v>
146531</v>
      </c>
      <c r="AQ52" s="376">
        <v>
3.5</v>
      </c>
      <c r="AR52" s="377">
        <v>
48.4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565</v>
      </c>
      <c r="AL53" s="356"/>
      <c r="AM53" s="364">
        <v>
1003070</v>
      </c>
      <c r="AN53" s="365">
        <v>
388335</v>
      </c>
      <c r="AO53" s="366">
        <v>
-31.8</v>
      </c>
      <c r="AP53" s="367">
        <v>
310300</v>
      </c>
      <c r="AQ53" s="368">
        <v>
7.8</v>
      </c>
      <c r="AR53" s="369">
        <v>
-39.6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564</v>
      </c>
      <c r="AM54" s="372">
        <v>
880995</v>
      </c>
      <c r="AN54" s="373">
        <v>
341074</v>
      </c>
      <c r="AO54" s="374">
        <v>
-35.1</v>
      </c>
      <c r="AP54" s="375">
        <v>
157576</v>
      </c>
      <c r="AQ54" s="376">
        <v>
7.5</v>
      </c>
      <c r="AR54" s="377">
        <v>
-42.6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566</v>
      </c>
      <c r="AL55" s="356"/>
      <c r="AM55" s="364">
        <v>
1113651</v>
      </c>
      <c r="AN55" s="365">
        <v>
438791</v>
      </c>
      <c r="AO55" s="366">
        <v>
13</v>
      </c>
      <c r="AP55" s="367">
        <v>
317319</v>
      </c>
      <c r="AQ55" s="368">
        <v>
2.2999999999999998</v>
      </c>
      <c r="AR55" s="369">
        <v>
10.7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564</v>
      </c>
      <c r="AM56" s="372">
        <v>
917113</v>
      </c>
      <c r="AN56" s="373">
        <v>
361353</v>
      </c>
      <c r="AO56" s="374">
        <v>
5.9</v>
      </c>
      <c r="AP56" s="375">
        <v>
164214</v>
      </c>
      <c r="AQ56" s="376">
        <v>
4.2</v>
      </c>
      <c r="AR56" s="377">
        <v>
1.7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567</v>
      </c>
      <c r="AL57" s="356"/>
      <c r="AM57" s="364">
        <v>
1545735</v>
      </c>
      <c r="AN57" s="365">
        <v>
623029</v>
      </c>
      <c r="AO57" s="366">
        <v>
42</v>
      </c>
      <c r="AP57" s="367">
        <v>
289738</v>
      </c>
      <c r="AQ57" s="368">
        <v>
-8.6999999999999993</v>
      </c>
      <c r="AR57" s="369">
        <v>
50.7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564</v>
      </c>
      <c r="AM58" s="372">
        <v>
1471338</v>
      </c>
      <c r="AN58" s="373">
        <v>
593042</v>
      </c>
      <c r="AO58" s="374">
        <v>
64.099999999999994</v>
      </c>
      <c r="AP58" s="375">
        <v>
156238</v>
      </c>
      <c r="AQ58" s="376">
        <v>
-4.9000000000000004</v>
      </c>
      <c r="AR58" s="377">
        <v>
69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568</v>
      </c>
      <c r="AL59" s="356"/>
      <c r="AM59" s="364">
        <v>
1260945</v>
      </c>
      <c r="AN59" s="365">
        <v>
519977</v>
      </c>
      <c r="AO59" s="366">
        <v>
-16.5</v>
      </c>
      <c r="AP59" s="367">
        <v>
316937</v>
      </c>
      <c r="AQ59" s="368">
        <v>
9.4</v>
      </c>
      <c r="AR59" s="369">
        <v>
-25.9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564</v>
      </c>
      <c r="AM60" s="372">
        <v>
1185683</v>
      </c>
      <c r="AN60" s="373">
        <v>
488941</v>
      </c>
      <c r="AO60" s="374">
        <v>
-17.600000000000001</v>
      </c>
      <c r="AP60" s="375">
        <v>
199150</v>
      </c>
      <c r="AQ60" s="376">
        <v>
27.5</v>
      </c>
      <c r="AR60" s="377">
        <v>
-45.1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569</v>
      </c>
      <c r="AL61" s="378"/>
      <c r="AM61" s="379">
        <v>
1283086</v>
      </c>
      <c r="AN61" s="380">
        <v>
507965</v>
      </c>
      <c r="AO61" s="381">
        <v>
11.3</v>
      </c>
      <c r="AP61" s="382">
        <v>
304442</v>
      </c>
      <c r="AQ61" s="383">
        <v>
2.1</v>
      </c>
      <c r="AR61" s="369">
        <v>
9.1999999999999993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564</v>
      </c>
      <c r="AM62" s="372">
        <v>
1166104</v>
      </c>
      <c r="AN62" s="373">
        <v>
461914</v>
      </c>
      <c r="AO62" s="374">
        <v>
13.8</v>
      </c>
      <c r="AP62" s="375">
        <v>
164742</v>
      </c>
      <c r="AQ62" s="376">
        <v>
7.6</v>
      </c>
      <c r="AR62" s="377">
        <v>
6.2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Cf5A+TNNrqT2lxBpvGQJqQ6PRZauLxoo4z9TSli+3M2tr7CjamYgpqKRhqsMpAGHPn86AM2YFicpcPFrShd5hQ==" saltValue="GOP6+CbTzXivcIRAf/Ev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425781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571</v>
      </c>
    </row>
    <row r="120" spans="125:125" ht="13.5" hidden="1" customHeight="1" x14ac:dyDescent="0.15"/>
    <row r="121" spans="125:125" ht="13.5" hidden="1" customHeight="1" x14ac:dyDescent="0.15">
      <c r="DU121" s="291"/>
    </row>
  </sheetData>
  <sheetProtection algorithmName="SHA-512" hashValue="jqcIX6tPg3dcWRYXo7O2iMMvx5Q9+73FW5Pe2gH0Jai8/1RjtINAqaVboXE3iY5aarW+CtCO9SV6O977Wr3saw==" saltValue="Q7w5loV7gTHdfEPeavVyz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425781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572</v>
      </c>
    </row>
  </sheetData>
  <sheetProtection algorithmName="SHA-512" hashValue="DArzNMQh+dYRinW9+WUswj2zyeLmZqSbg+xQBxV73ADUD6TWHkE8m3wFJJBiHSIrFswNjFN97BC8RspBV6PNyQ==" saltValue="BG6gxlDLP4+Z4frPW1bRA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573</v>
      </c>
      <c r="G46" s="8" t="s">
        <v>
574</v>
      </c>
      <c r="H46" s="8" t="s">
        <v>
575</v>
      </c>
      <c r="I46" s="8" t="s">
        <v>
576</v>
      </c>
      <c r="J46" s="9" t="s">
        <v>
577</v>
      </c>
    </row>
    <row r="47" spans="2:10" ht="57.75" customHeight="1" x14ac:dyDescent="0.15">
      <c r="B47" s="10"/>
      <c r="C47" s="1235" t="s">
        <v>
3</v>
      </c>
      <c r="D47" s="1235"/>
      <c r="E47" s="1236"/>
      <c r="F47" s="11">
        <v>
24.66</v>
      </c>
      <c r="G47" s="12">
        <v>
28.3</v>
      </c>
      <c r="H47" s="12">
        <v>
28.05</v>
      </c>
      <c r="I47" s="12">
        <v>
26.74</v>
      </c>
      <c r="J47" s="13">
        <v>
27.05</v>
      </c>
    </row>
    <row r="48" spans="2:10" ht="57.75" customHeight="1" x14ac:dyDescent="0.15">
      <c r="B48" s="14"/>
      <c r="C48" s="1237" t="s">
        <v>
4</v>
      </c>
      <c r="D48" s="1237"/>
      <c r="E48" s="1238"/>
      <c r="F48" s="15">
        <v>
8.4700000000000006</v>
      </c>
      <c r="G48" s="16">
        <v>
8.43</v>
      </c>
      <c r="H48" s="16">
        <v>
9.85</v>
      </c>
      <c r="I48" s="16">
        <v>
8.2100000000000009</v>
      </c>
      <c r="J48" s="17">
        <v>
9.76</v>
      </c>
    </row>
    <row r="49" spans="2:10" ht="57.75" customHeight="1" thickBot="1" x14ac:dyDescent="0.2">
      <c r="B49" s="18"/>
      <c r="C49" s="1239" t="s">
        <v>
5</v>
      </c>
      <c r="D49" s="1239"/>
      <c r="E49" s="1240"/>
      <c r="F49" s="19">
        <v>
4.8899999999999997</v>
      </c>
      <c r="G49" s="20">
        <v>
4.3600000000000003</v>
      </c>
      <c r="H49" s="20" t="s">
        <v>
578</v>
      </c>
      <c r="I49" s="20" t="s">
        <v>
579</v>
      </c>
      <c r="J49" s="21">
        <v>
1.84</v>
      </c>
    </row>
    <row r="50" spans="2:10" ht="13.5" customHeight="1" x14ac:dyDescent="0.15"/>
  </sheetData>
  <sheetProtection algorithmName="SHA-512" hashValue="QxmDK1ugyuAFTn4BVmI+Db7ODKAENOrybifx2tFXTUiGCY4ntRLck0Th9KUAf+nB9O4HOSBOzFpjzIN1cwy49w==" saltValue="ZuRDbiFemarR8OBth8WHG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2021-10-05T00:53:03Z</cp:lastPrinted>
  <dcterms:created xsi:type="dcterms:W3CDTF">2021-02-05T02:06:14Z</dcterms:created>
  <dcterms:modified xsi:type="dcterms:W3CDTF">2021-10-21T01:02:33Z</dcterms:modified>
  <cp:category/>
</cp:coreProperties>
</file>