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ocal\課\財政課\4年度\21_課内共通\06_地方公営企業\20230110_【東京都市町村課1月27日(金)〆】公営企業に係る経営比較分析表（令和３年度決算）の分析等について（依頼）\03_回答\"/>
    </mc:Choice>
  </mc:AlternateContent>
  <workbookProtection workbookAlgorithmName="SHA-512" workbookHashValue="+tO1kj0vDbTGzP7Q8/bZe8gBguS4pth9j+FiGFcRT5cXre2L/2mtyEdKLYGIxqd6D30GmQ3GyjU6jmL+9L1Iug==" workbookSaltValue="nppSg4fPIzvYecofEKm0hA==" workbookSpinCount="100000" lockStructure="1"/>
  <bookViews>
    <workbookView xWindow="0" yWindow="0" windowWidth="15360" windowHeight="7632"/>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Q6" i="5"/>
  <c r="P6" i="5"/>
  <c r="O6" i="5"/>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I10" i="4"/>
  <c r="B10" i="4"/>
  <c r="BB8" i="4"/>
  <c r="AT8" i="4"/>
  <c r="AL8" i="4"/>
  <c r="AD8" i="4"/>
  <c r="W8" i="4"/>
  <c r="P8" i="4"/>
  <c r="B8" i="4"/>
  <c r="B6" i="4"/>
</calcChain>
</file>

<file path=xl/sharedStrings.xml><?xml version="1.0" encoding="utf-8"?>
<sst xmlns="http://schemas.openxmlformats.org/spreadsheetml/2006/main" count="297" uniqueCount="117">
  <si>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</si>
  <si>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</si>
  <si>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</si>
  <si>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</si>
  <si>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</si>
  <si>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</si>
  <si>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</si>
  <si>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</si>
  <si>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</si>
  <si>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</si>
  <si>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</si>
  <si>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</si>
  <si>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</si>
  <si>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</si>
  <si>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</si>
  <si>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</si>
  <si>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</si>
  <si>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</si>
  <si>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</si>
  <si>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</si>
  <si>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</si>
  <si>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</si>
  <si>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</si>
  <si>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</si>
  <si>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</si>
  <si>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</si>
  <si>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</si>
  <si>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</si>
  <si>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</si>
  <si>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</si>
  <si>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</si>
  <si>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</si>
  <si>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</si>
  <si>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</si>
  <si>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</si>
  <si>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</si>
  <si>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</si>
  <si>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</si>
  <si>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</si>
  <si>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</si>
  <si>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</si>
  <si>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</si>
  <si>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</si>
  <si>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</si>
  <si>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</si>
  <si>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</si>
  <si>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</si>
  <si>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</si>
  <si>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</si>
  <si>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</si>
  <si>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</si>
  <si>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</si>
  <si>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</si>
  <si>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</si>
  <si>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</si>
  <si>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</si>
  <si>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</si>
  <si>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</si>
  <si>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</si>
  <si>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</si>
  <si>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</si>
  <si>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</si>
  <si>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</si>
  <si>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</si>
  <si>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</si>
  <si>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</si>
  <si>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</si>
  <si>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</si>
  <si>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</si>
  <si>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</si>
  <si>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</si>
  <si>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</si>
  <si>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</si>
  <si>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</si>
  <si>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</si>
  <si>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</si>
  <si>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</si>
  <si>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</si>
  <si>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</si>
  <si>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</si>
  <si>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</si>
  <si>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</si>
  <si>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</si>
  <si>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</si>
  <si>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</si>
  <si>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</si>
  <si>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</si>
  <si>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</si>
  <si>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</si>
  <si>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</si>
  <si>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</si>
  <si>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</si>
  <si>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</si>
  <si>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</si>
  <si>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</si>
  <si>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</si>
  <si>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三鷹市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</si>
  <si>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</si>
  <si>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</si>
  <si>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</si>
  <si>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</si>
  <si>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</si>
  <si>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</si>
  <si>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</si>
  <si>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</si>
  <si>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</si>
  <si>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</si>
  <si>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</si>
  <si>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</si>
  <si>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</si>
  <si>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</si>
  <si>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</si>
  <si>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</si>
  <si>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</si>
  <si>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①経常収支比率は、単年度の収支が黒字であることを示す100％以上で、僅かながら前年度を上回りました。②累積欠損金比率も0であることから、経営状況は健全な状況にあると言えます。
市全体の財政状況等に鑑み、企業内の現金預金の残高が過大とならないようにしているため、③流動比率は、類似団体平均を下回っているものの、④企業債残高対事業規模比率は類似団体や全国平均を下回っており、長期的な債務支払能力は良好となっています。
⑥汚水処理原価は全国平均や類似団体平均よりも下回っており、適切な数値と言えます。
⑤経費回収率は平成26年度の使用料改定以降は90%台で推移しており、令和３年度は97.51%と僅かに前年度を上回りました。今後も使用料収入の確保とともに、汚水処理コストの削減を図っていきます。
⑦施設利用率は、平均値と同水準で、効率的かつ安定的に利用されており、今後も同水準が見込まれます。
⑧水洗化率は、全国に先駆けて取り組んでおり、100%となっています。</t>
    <rPh sb="30" eb="32">
      <t>イジョウ</t>
    </rPh>
    <rPh sb="34" eb="35">
      <t>ワズ</t>
    </rPh>
    <rPh sb="39" eb="42">
      <t>ゼンネンド</t>
    </rPh>
    <rPh sb="43" eb="45">
      <t>ウワマワ</t>
    </rPh>
    <rPh sb="297" eb="298">
      <t>ワズ</t>
    </rPh>
    <rPh sb="300" eb="303">
      <t>ゼンネンド</t>
    </rPh>
    <rPh sb="304" eb="306">
      <t>ウワマワ</t>
    </rPh>
    <phoneticPr fontId="4"/>
  </si>
  <si>
    <t>①有形固定資産減価償却率は、令和２年度からの地方公営企業法の一部適用であるため類似団体平均と比べ低くなっています。②管渠老朽化率は、類似団体平均と比べて高くなっていますが、これは本市の下水道事業が全国に先駆けて公共下水道100%整備を達成するなど、早期に着手したことにより、老朽化した管渠が多いためです。今後も順次更新期を迎えるため、三鷹市下水道再生計画に基づき、優先順位の高い下水道施設から点検調査及び長寿命化改修を図っています。
　また、処理場（東部水再生センター）については、上位計画である「多摩川・荒川等流域別下水道整備総合計画」に流域編入が位置付けられていることから、流域編入を想定しながらも、その間の適正な処理水質を維持するため、施設や設備の長寿命化に取り組んでいます。</t>
  </si>
  <si>
    <t>・本市では、下水道事業の総合的・計画的な事業展開と財政運営の見通しを明らかにした「三鷹市下水道経営計画2022（改定）」（令和２年３月改定）を経営戦略に位置付け、本計画に基づいて、健全な下水道経営のもと、安定した下水道サービスを引き続き提供することに取り組んでいます。
・下水道施設の老朽化による更新が順次必要となってきていることから、今後も引き続き大きな財政負担が想定されます。そのため、効率的かつ効果的な事業運営に努めるとともに、優先度をつけた計画的な事業展開を図ります。
・令和２年４月１日より経営の健全性や計画性・透明性の向上を目指し、地方公営企業法の適用を一部適用しています。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</si>
</sst>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c:v>0.04</c:v>
                </c:pt>
                <c:pt idx="4">
                  <c:v>0.02</c:v>
                </c:pt>
              </c:numCache>
            </c:numRef>
          </c:val>
          <c:extLst>
            <c:ext xmlns:c16="http://schemas.microsoft.com/office/drawing/2014/chart" uri="{C3380CC4-5D6E-409C-BE32-E72D297353CC}">
              <c16:uniqueId val="{00000000-2666-4F68-82DD-E3E04DC3636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0.14000000000000001</c:v>
                </c:pt>
                <c:pt idx="4">
                  <c:v>0.15</c:v>
                </c:pt>
              </c:numCache>
            </c:numRef>
          </c:val>
          <c:smooth val="0"/>
          <c:extLst>
            <c:ext xmlns:c16="http://schemas.microsoft.com/office/drawing/2014/chart" uri="{C3380CC4-5D6E-409C-BE32-E72D297353CC}">
              <c16:uniqueId val="{00000001-2666-4F68-82DD-E3E04DC3636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64.37</c:v>
                </c:pt>
                <c:pt idx="4">
                  <c:v>63.88</c:v>
                </c:pt>
              </c:numCache>
            </c:numRef>
          </c:val>
          <c:extLst>
            <c:ext xmlns:c16="http://schemas.microsoft.com/office/drawing/2014/chart" uri="{C3380CC4-5D6E-409C-BE32-E72D297353CC}">
              <c16:uniqueId val="{00000000-798A-41B2-8670-0BF28BD8CBC2}"/>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64.930000000000007</c:v>
                </c:pt>
                <c:pt idx="4">
                  <c:v>65.680000000000007</c:v>
                </c:pt>
              </c:numCache>
            </c:numRef>
          </c:val>
          <c:smooth val="0"/>
          <c:extLst>
            <c:ext xmlns:c16="http://schemas.microsoft.com/office/drawing/2014/chart" uri="{C3380CC4-5D6E-409C-BE32-E72D297353CC}">
              <c16:uniqueId val="{00000001-798A-41B2-8670-0BF28BD8CBC2}"/>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100</c:v>
                </c:pt>
                <c:pt idx="4">
                  <c:v>100</c:v>
                </c:pt>
              </c:numCache>
            </c:numRef>
          </c:val>
          <c:extLst>
            <c:ext xmlns:c16="http://schemas.microsoft.com/office/drawing/2014/chart" uri="{C3380CC4-5D6E-409C-BE32-E72D297353CC}">
              <c16:uniqueId val="{00000000-FB47-45C0-BBF8-0386CD094A9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97.7</c:v>
                </c:pt>
                <c:pt idx="4">
                  <c:v>97.59</c:v>
                </c:pt>
              </c:numCache>
            </c:numRef>
          </c:val>
          <c:smooth val="0"/>
          <c:extLst>
            <c:ext xmlns:c16="http://schemas.microsoft.com/office/drawing/2014/chart" uri="{C3380CC4-5D6E-409C-BE32-E72D297353CC}">
              <c16:uniqueId val="{00000001-FB47-45C0-BBF8-0386CD094A9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102.59</c:v>
                </c:pt>
                <c:pt idx="4">
                  <c:v>106.36</c:v>
                </c:pt>
              </c:numCache>
            </c:numRef>
          </c:val>
          <c:extLst>
            <c:ext xmlns:c16="http://schemas.microsoft.com/office/drawing/2014/chart" uri="{C3380CC4-5D6E-409C-BE32-E72D297353CC}">
              <c16:uniqueId val="{00000000-1D35-4905-9A43-81E5CD83B77D}"/>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107.09</c:v>
                </c:pt>
                <c:pt idx="4">
                  <c:v>107.96</c:v>
                </c:pt>
              </c:numCache>
            </c:numRef>
          </c:val>
          <c:smooth val="0"/>
          <c:extLst>
            <c:ext xmlns:c16="http://schemas.microsoft.com/office/drawing/2014/chart" uri="{C3380CC4-5D6E-409C-BE32-E72D297353CC}">
              <c16:uniqueId val="{00000001-1D35-4905-9A43-81E5CD83B77D}"/>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4.88</c:v>
                </c:pt>
                <c:pt idx="4">
                  <c:v>9.32</c:v>
                </c:pt>
              </c:numCache>
            </c:numRef>
          </c:val>
          <c:extLst>
            <c:ext xmlns:c16="http://schemas.microsoft.com/office/drawing/2014/chart" uri="{C3380CC4-5D6E-409C-BE32-E72D297353CC}">
              <c16:uniqueId val="{00000000-95A0-44F7-BA27-B4A12B7A304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23.38</c:v>
                </c:pt>
                <c:pt idx="4">
                  <c:v>24.59</c:v>
                </c:pt>
              </c:numCache>
            </c:numRef>
          </c:val>
          <c:smooth val="0"/>
          <c:extLst>
            <c:ext xmlns:c16="http://schemas.microsoft.com/office/drawing/2014/chart" uri="{C3380CC4-5D6E-409C-BE32-E72D297353CC}">
              <c16:uniqueId val="{00000001-95A0-44F7-BA27-B4A12B7A304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c:v>38.18</c:v>
                </c:pt>
                <c:pt idx="4">
                  <c:v>47.54</c:v>
                </c:pt>
              </c:numCache>
            </c:numRef>
          </c:val>
          <c:extLst>
            <c:ext xmlns:c16="http://schemas.microsoft.com/office/drawing/2014/chart" uri="{C3380CC4-5D6E-409C-BE32-E72D297353CC}">
              <c16:uniqueId val="{00000000-040B-42E4-A33C-BF4FBA8F9F8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8.1999999999999993</c:v>
                </c:pt>
                <c:pt idx="4">
                  <c:v>9.43</c:v>
                </c:pt>
              </c:numCache>
            </c:numRef>
          </c:val>
          <c:smooth val="0"/>
          <c:extLst>
            <c:ext xmlns:c16="http://schemas.microsoft.com/office/drawing/2014/chart" uri="{C3380CC4-5D6E-409C-BE32-E72D297353CC}">
              <c16:uniqueId val="{00000001-040B-42E4-A33C-BF4FBA8F9F8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F380-44CC-86D4-DFB7482C829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0.59</c:v>
                </c:pt>
                <c:pt idx="4">
                  <c:v>0.68</c:v>
                </c:pt>
              </c:numCache>
            </c:numRef>
          </c:val>
          <c:smooth val="0"/>
          <c:extLst>
            <c:ext xmlns:c16="http://schemas.microsoft.com/office/drawing/2014/chart" uri="{C3380CC4-5D6E-409C-BE32-E72D297353CC}">
              <c16:uniqueId val="{00000001-F380-44CC-86D4-DFB7482C829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49.05</c:v>
                </c:pt>
                <c:pt idx="4">
                  <c:v>46.43</c:v>
                </c:pt>
              </c:numCache>
            </c:numRef>
          </c:val>
          <c:extLst>
            <c:ext xmlns:c16="http://schemas.microsoft.com/office/drawing/2014/chart" uri="{C3380CC4-5D6E-409C-BE32-E72D297353CC}">
              <c16:uniqueId val="{00000000-B510-482B-8543-56523E37DFE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77.72</c:v>
                </c:pt>
                <c:pt idx="4">
                  <c:v>86.61</c:v>
                </c:pt>
              </c:numCache>
            </c:numRef>
          </c:val>
          <c:smooth val="0"/>
          <c:extLst>
            <c:ext xmlns:c16="http://schemas.microsoft.com/office/drawing/2014/chart" uri="{C3380CC4-5D6E-409C-BE32-E72D297353CC}">
              <c16:uniqueId val="{00000001-B510-482B-8543-56523E37DFE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273.16000000000003</c:v>
                </c:pt>
                <c:pt idx="4">
                  <c:v>272.51</c:v>
                </c:pt>
              </c:numCache>
            </c:numRef>
          </c:val>
          <c:extLst>
            <c:ext xmlns:c16="http://schemas.microsoft.com/office/drawing/2014/chart" uri="{C3380CC4-5D6E-409C-BE32-E72D297353CC}">
              <c16:uniqueId val="{00000000-058F-41B9-B226-F690A4A4C35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485.6</c:v>
                </c:pt>
                <c:pt idx="4">
                  <c:v>463.93</c:v>
                </c:pt>
              </c:numCache>
            </c:numRef>
          </c:val>
          <c:smooth val="0"/>
          <c:extLst>
            <c:ext xmlns:c16="http://schemas.microsoft.com/office/drawing/2014/chart" uri="{C3380CC4-5D6E-409C-BE32-E72D297353CC}">
              <c16:uniqueId val="{00000001-058F-41B9-B226-F690A4A4C35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97.09</c:v>
                </c:pt>
                <c:pt idx="4">
                  <c:v>97.51</c:v>
                </c:pt>
              </c:numCache>
            </c:numRef>
          </c:val>
          <c:extLst>
            <c:ext xmlns:c16="http://schemas.microsoft.com/office/drawing/2014/chart" uri="{C3380CC4-5D6E-409C-BE32-E72D297353CC}">
              <c16:uniqueId val="{00000000-127A-475A-8431-ED03010BF4E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99.95</c:v>
                </c:pt>
                <c:pt idx="4">
                  <c:v>103.4</c:v>
                </c:pt>
              </c:numCache>
            </c:numRef>
          </c:val>
          <c:smooth val="0"/>
          <c:extLst>
            <c:ext xmlns:c16="http://schemas.microsoft.com/office/drawing/2014/chart" uri="{C3380CC4-5D6E-409C-BE32-E72D297353CC}">
              <c16:uniqueId val="{00000001-127A-475A-8431-ED03010BF4E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85.98</c:v>
                </c:pt>
                <c:pt idx="4">
                  <c:v>86.13</c:v>
                </c:pt>
              </c:numCache>
            </c:numRef>
          </c:val>
          <c:extLst>
            <c:ext xmlns:c16="http://schemas.microsoft.com/office/drawing/2014/chart" uri="{C3380CC4-5D6E-409C-BE32-E72D297353CC}">
              <c16:uniqueId val="{00000000-2DA2-4C97-AD8D-89E058FAC15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110.21</c:v>
                </c:pt>
                <c:pt idx="4">
                  <c:v>110.26</c:v>
                </c:pt>
              </c:numCache>
            </c:numRef>
          </c:val>
          <c:smooth val="0"/>
          <c:extLst>
            <c:ext xmlns:c16="http://schemas.microsoft.com/office/drawing/2014/chart" uri="{C3380CC4-5D6E-409C-BE32-E72D297353CC}">
              <c16:uniqueId val="{00000001-2DA2-4C97-AD8D-89E058FAC15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0" t="s">
        <v>
0</v>
      </c>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c r="AV2" s="70"/>
      <c r="AW2" s="70"/>
      <c r="AX2" s="70"/>
      <c r="AY2" s="70"/>
      <c r="AZ2" s="70"/>
      <c r="BA2" s="70"/>
      <c r="BB2" s="70"/>
      <c r="BC2" s="70"/>
      <c r="BD2" s="70"/>
      <c r="BE2" s="70"/>
      <c r="BF2" s="70"/>
      <c r="BG2" s="70"/>
      <c r="BH2" s="70"/>
      <c r="BI2" s="70"/>
      <c r="BJ2" s="70"/>
      <c r="BK2" s="70"/>
      <c r="BL2" s="70"/>
      <c r="BM2" s="70"/>
      <c r="BN2" s="70"/>
      <c r="BO2" s="70"/>
      <c r="BP2" s="70"/>
      <c r="BQ2" s="70"/>
      <c r="BR2" s="70"/>
      <c r="BS2" s="70"/>
      <c r="BT2" s="70"/>
      <c r="BU2" s="70"/>
      <c r="BV2" s="70"/>
      <c r="BW2" s="70"/>
      <c r="BX2" s="70"/>
      <c r="BY2" s="70"/>
      <c r="BZ2" s="70"/>
    </row>
    <row r="3" spans="1:78" ht="9.75" customHeight="1" x14ac:dyDescent="0.2">
      <c r="A3" s="2"/>
      <c r="B3" s="70"/>
      <c r="C3" s="70"/>
      <c r="D3" s="70"/>
      <c r="E3" s="70"/>
      <c r="F3" s="70"/>
      <c r="G3" s="70"/>
      <c r="H3" s="70"/>
      <c r="I3" s="70"/>
      <c r="J3" s="70"/>
      <c r="K3" s="70"/>
      <c r="L3" s="70"/>
      <c r="M3" s="70"/>
      <c r="N3" s="70"/>
      <c r="O3" s="70"/>
      <c r="P3" s="70"/>
      <c r="Q3" s="70"/>
      <c r="R3" s="70"/>
      <c r="S3" s="70"/>
      <c r="T3" s="70"/>
      <c r="U3" s="70"/>
      <c r="V3" s="70"/>
      <c r="W3" s="70"/>
      <c r="X3" s="70"/>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row>
    <row r="4" spans="1:78" ht="9.75" customHeight="1" x14ac:dyDescent="0.2">
      <c r="A4" s="2"/>
      <c r="B4" s="70"/>
      <c r="C4" s="70"/>
      <c r="D4" s="70"/>
      <c r="E4" s="70"/>
      <c r="F4" s="70"/>
      <c r="G4" s="70"/>
      <c r="H4" s="70"/>
      <c r="I4" s="70"/>
      <c r="J4" s="70"/>
      <c r="K4" s="70"/>
      <c r="L4" s="70"/>
      <c r="M4" s="70"/>
      <c r="N4" s="70"/>
      <c r="O4" s="70"/>
      <c r="P4" s="70"/>
      <c r="Q4" s="70"/>
      <c r="R4" s="70"/>
      <c r="S4" s="70"/>
      <c r="T4" s="70"/>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1" t="str">
        <f>
データ!H6</f>
        <v>
東京都　三鷹市</v>
      </c>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0" t="s">
        <v>
1</v>
      </c>
      <c r="C7" s="60"/>
      <c r="D7" s="60"/>
      <c r="E7" s="60"/>
      <c r="F7" s="60"/>
      <c r="G7" s="60"/>
      <c r="H7" s="60"/>
      <c r="I7" s="60" t="s">
        <v>
2</v>
      </c>
      <c r="J7" s="60"/>
      <c r="K7" s="60"/>
      <c r="L7" s="60"/>
      <c r="M7" s="60"/>
      <c r="N7" s="60"/>
      <c r="O7" s="60"/>
      <c r="P7" s="60" t="s">
        <v>
3</v>
      </c>
      <c r="Q7" s="60"/>
      <c r="R7" s="60"/>
      <c r="S7" s="60"/>
      <c r="T7" s="60"/>
      <c r="U7" s="60"/>
      <c r="V7" s="60"/>
      <c r="W7" s="60" t="s">
        <v>
4</v>
      </c>
      <c r="X7" s="60"/>
      <c r="Y7" s="60"/>
      <c r="Z7" s="60"/>
      <c r="AA7" s="60"/>
      <c r="AB7" s="60"/>
      <c r="AC7" s="60"/>
      <c r="AD7" s="60" t="s">
        <v>
5</v>
      </c>
      <c r="AE7" s="60"/>
      <c r="AF7" s="60"/>
      <c r="AG7" s="60"/>
      <c r="AH7" s="60"/>
      <c r="AI7" s="60"/>
      <c r="AJ7" s="60"/>
      <c r="AK7" s="3"/>
      <c r="AL7" s="60" t="s">
        <v>
6</v>
      </c>
      <c r="AM7" s="60"/>
      <c r="AN7" s="60"/>
      <c r="AO7" s="60"/>
      <c r="AP7" s="60"/>
      <c r="AQ7" s="60"/>
      <c r="AR7" s="60"/>
      <c r="AS7" s="60"/>
      <c r="AT7" s="60" t="s">
        <v>
7</v>
      </c>
      <c r="AU7" s="60"/>
      <c r="AV7" s="60"/>
      <c r="AW7" s="60"/>
      <c r="AX7" s="60"/>
      <c r="AY7" s="60"/>
      <c r="AZ7" s="60"/>
      <c r="BA7" s="60"/>
      <c r="BB7" s="60" t="s">
        <v>
8</v>
      </c>
      <c r="BC7" s="60"/>
      <c r="BD7" s="60"/>
      <c r="BE7" s="60"/>
      <c r="BF7" s="60"/>
      <c r="BG7" s="60"/>
      <c r="BH7" s="60"/>
      <c r="BI7" s="60"/>
      <c r="BJ7" s="3"/>
      <c r="BK7" s="3"/>
      <c r="BL7" s="63" t="s">
        <v>
9</v>
      </c>
      <c r="BM7" s="64"/>
      <c r="BN7" s="64"/>
      <c r="BO7" s="64"/>
      <c r="BP7" s="64"/>
      <c r="BQ7" s="64"/>
      <c r="BR7" s="64"/>
      <c r="BS7" s="64"/>
      <c r="BT7" s="64"/>
      <c r="BU7" s="64"/>
      <c r="BV7" s="64"/>
      <c r="BW7" s="64"/>
      <c r="BX7" s="64"/>
      <c r="BY7" s="65"/>
    </row>
    <row r="8" spans="1:78" ht="18.75" customHeight="1" x14ac:dyDescent="0.2">
      <c r="A8" s="2"/>
      <c r="B8" s="66" t="str">
        <f>
データ!I6</f>
        <v>
法適用</v>
      </c>
      <c r="C8" s="66"/>
      <c r="D8" s="66"/>
      <c r="E8" s="66"/>
      <c r="F8" s="66"/>
      <c r="G8" s="66"/>
      <c r="H8" s="66"/>
      <c r="I8" s="66" t="str">
        <f>
データ!J6</f>
        <v>
下水道事業</v>
      </c>
      <c r="J8" s="66"/>
      <c r="K8" s="66"/>
      <c r="L8" s="66"/>
      <c r="M8" s="66"/>
      <c r="N8" s="66"/>
      <c r="O8" s="66"/>
      <c r="P8" s="66" t="str">
        <f>
データ!K6</f>
        <v>
公共下水道</v>
      </c>
      <c r="Q8" s="66"/>
      <c r="R8" s="66"/>
      <c r="S8" s="66"/>
      <c r="T8" s="66"/>
      <c r="U8" s="66"/>
      <c r="V8" s="66"/>
      <c r="W8" s="66" t="str">
        <f>
データ!L6</f>
        <v>
Aa</v>
      </c>
      <c r="X8" s="66"/>
      <c r="Y8" s="66"/>
      <c r="Z8" s="66"/>
      <c r="AA8" s="66"/>
      <c r="AB8" s="66"/>
      <c r="AC8" s="66"/>
      <c r="AD8" s="67" t="str">
        <f>
データ!$M$6</f>
        <v>
非設置</v>
      </c>
      <c r="AE8" s="67"/>
      <c r="AF8" s="67"/>
      <c r="AG8" s="67"/>
      <c r="AH8" s="67"/>
      <c r="AI8" s="67"/>
      <c r="AJ8" s="67"/>
      <c r="AK8" s="3"/>
      <c r="AL8" s="55">
        <f>
データ!S6</f>
        <v>
190590</v>
      </c>
      <c r="AM8" s="55"/>
      <c r="AN8" s="55"/>
      <c r="AO8" s="55"/>
      <c r="AP8" s="55"/>
      <c r="AQ8" s="55"/>
      <c r="AR8" s="55"/>
      <c r="AS8" s="55"/>
      <c r="AT8" s="54">
        <f>
データ!T6</f>
        <v>
16.420000000000002</v>
      </c>
      <c r="AU8" s="54"/>
      <c r="AV8" s="54"/>
      <c r="AW8" s="54"/>
      <c r="AX8" s="54"/>
      <c r="AY8" s="54"/>
      <c r="AZ8" s="54"/>
      <c r="BA8" s="54"/>
      <c r="BB8" s="54">
        <f>
データ!U6</f>
        <v>
11607.19</v>
      </c>
      <c r="BC8" s="54"/>
      <c r="BD8" s="54"/>
      <c r="BE8" s="54"/>
      <c r="BF8" s="54"/>
      <c r="BG8" s="54"/>
      <c r="BH8" s="54"/>
      <c r="BI8" s="54"/>
      <c r="BJ8" s="3"/>
      <c r="BK8" s="3"/>
      <c r="BL8" s="68" t="s">
        <v>
10</v>
      </c>
      <c r="BM8" s="69"/>
      <c r="BN8" s="58" t="s">
        <v>
11</v>
      </c>
      <c r="BO8" s="58"/>
      <c r="BP8" s="58"/>
      <c r="BQ8" s="58"/>
      <c r="BR8" s="58"/>
      <c r="BS8" s="58"/>
      <c r="BT8" s="58"/>
      <c r="BU8" s="58"/>
      <c r="BV8" s="58"/>
      <c r="BW8" s="58"/>
      <c r="BX8" s="58"/>
      <c r="BY8" s="59"/>
    </row>
    <row r="9" spans="1:78" ht="18.75" customHeight="1" x14ac:dyDescent="0.2">
      <c r="A9" s="2"/>
      <c r="B9" s="60" t="s">
        <v>
12</v>
      </c>
      <c r="C9" s="60"/>
      <c r="D9" s="60"/>
      <c r="E9" s="60"/>
      <c r="F9" s="60"/>
      <c r="G9" s="60"/>
      <c r="H9" s="60"/>
      <c r="I9" s="60" t="s">
        <v>
13</v>
      </c>
      <c r="J9" s="60"/>
      <c r="K9" s="60"/>
      <c r="L9" s="60"/>
      <c r="M9" s="60"/>
      <c r="N9" s="60"/>
      <c r="O9" s="60"/>
      <c r="P9" s="60" t="s">
        <v>
14</v>
      </c>
      <c r="Q9" s="60"/>
      <c r="R9" s="60"/>
      <c r="S9" s="60"/>
      <c r="T9" s="60"/>
      <c r="U9" s="60"/>
      <c r="V9" s="60"/>
      <c r="W9" s="60" t="s">
        <v>
15</v>
      </c>
      <c r="X9" s="60"/>
      <c r="Y9" s="60"/>
      <c r="Z9" s="60"/>
      <c r="AA9" s="60"/>
      <c r="AB9" s="60"/>
      <c r="AC9" s="60"/>
      <c r="AD9" s="60" t="s">
        <v>
16</v>
      </c>
      <c r="AE9" s="60"/>
      <c r="AF9" s="60"/>
      <c r="AG9" s="60"/>
      <c r="AH9" s="60"/>
      <c r="AI9" s="60"/>
      <c r="AJ9" s="60"/>
      <c r="AK9" s="3"/>
      <c r="AL9" s="60" t="s">
        <v>
17</v>
      </c>
      <c r="AM9" s="60"/>
      <c r="AN9" s="60"/>
      <c r="AO9" s="60"/>
      <c r="AP9" s="60"/>
      <c r="AQ9" s="60"/>
      <c r="AR9" s="60"/>
      <c r="AS9" s="60"/>
      <c r="AT9" s="60" t="s">
        <v>
18</v>
      </c>
      <c r="AU9" s="60"/>
      <c r="AV9" s="60"/>
      <c r="AW9" s="60"/>
      <c r="AX9" s="60"/>
      <c r="AY9" s="60"/>
      <c r="AZ9" s="60"/>
      <c r="BA9" s="60"/>
      <c r="BB9" s="60" t="s">
        <v>
19</v>
      </c>
      <c r="BC9" s="60"/>
      <c r="BD9" s="60"/>
      <c r="BE9" s="60"/>
      <c r="BF9" s="60"/>
      <c r="BG9" s="60"/>
      <c r="BH9" s="60"/>
      <c r="BI9" s="60"/>
      <c r="BJ9" s="3"/>
      <c r="BK9" s="3"/>
      <c r="BL9" s="61" t="s">
        <v>
20</v>
      </c>
      <c r="BM9" s="62"/>
      <c r="BN9" s="52" t="s">
        <v>
21</v>
      </c>
      <c r="BO9" s="52"/>
      <c r="BP9" s="52"/>
      <c r="BQ9" s="52"/>
      <c r="BR9" s="52"/>
      <c r="BS9" s="52"/>
      <c r="BT9" s="52"/>
      <c r="BU9" s="52"/>
      <c r="BV9" s="52"/>
      <c r="BW9" s="52"/>
      <c r="BX9" s="52"/>
      <c r="BY9" s="53"/>
    </row>
    <row r="10" spans="1:78" ht="18.75" customHeight="1" x14ac:dyDescent="0.2">
      <c r="A10" s="2"/>
      <c r="B10" s="54" t="str">
        <f>
データ!N6</f>
        <v>
-</v>
      </c>
      <c r="C10" s="54"/>
      <c r="D10" s="54"/>
      <c r="E10" s="54"/>
      <c r="F10" s="54"/>
      <c r="G10" s="54"/>
      <c r="H10" s="54"/>
      <c r="I10" s="54">
        <f>
データ!O6</f>
        <v>
46.95</v>
      </c>
      <c r="J10" s="54"/>
      <c r="K10" s="54"/>
      <c r="L10" s="54"/>
      <c r="M10" s="54"/>
      <c r="N10" s="54"/>
      <c r="O10" s="54"/>
      <c r="P10" s="54">
        <f>
データ!P6</f>
        <v>
100</v>
      </c>
      <c r="Q10" s="54"/>
      <c r="R10" s="54"/>
      <c r="S10" s="54"/>
      <c r="T10" s="54"/>
      <c r="U10" s="54"/>
      <c r="V10" s="54"/>
      <c r="W10" s="54">
        <f>
データ!Q6</f>
        <v>
91.79</v>
      </c>
      <c r="X10" s="54"/>
      <c r="Y10" s="54"/>
      <c r="Z10" s="54"/>
      <c r="AA10" s="54"/>
      <c r="AB10" s="54"/>
      <c r="AC10" s="54"/>
      <c r="AD10" s="55">
        <f>
データ!R6</f>
        <v>
1258</v>
      </c>
      <c r="AE10" s="55"/>
      <c r="AF10" s="55"/>
      <c r="AG10" s="55"/>
      <c r="AH10" s="55"/>
      <c r="AI10" s="55"/>
      <c r="AJ10" s="55"/>
      <c r="AK10" s="2"/>
      <c r="AL10" s="55">
        <f>
データ!V6</f>
        <v>
190295</v>
      </c>
      <c r="AM10" s="55"/>
      <c r="AN10" s="55"/>
      <c r="AO10" s="55"/>
      <c r="AP10" s="55"/>
      <c r="AQ10" s="55"/>
      <c r="AR10" s="55"/>
      <c r="AS10" s="55"/>
      <c r="AT10" s="54">
        <f>
データ!W6</f>
        <v>
16.5</v>
      </c>
      <c r="AU10" s="54"/>
      <c r="AV10" s="54"/>
      <c r="AW10" s="54"/>
      <c r="AX10" s="54"/>
      <c r="AY10" s="54"/>
      <c r="AZ10" s="54"/>
      <c r="BA10" s="54"/>
      <c r="BB10" s="54">
        <f>
データ!X6</f>
        <v>
11533.03</v>
      </c>
      <c r="BC10" s="54"/>
      <c r="BD10" s="54"/>
      <c r="BE10" s="54"/>
      <c r="BF10" s="54"/>
      <c r="BG10" s="54"/>
      <c r="BH10" s="54"/>
      <c r="BI10" s="54"/>
      <c r="BJ10" s="2"/>
      <c r="BK10" s="2"/>
      <c r="BL10" s="56" t="s">
        <v>
22</v>
      </c>
      <c r="BM10" s="57"/>
      <c r="BN10" s="45" t="s">
        <v>
23</v>
      </c>
      <c r="BO10" s="45"/>
      <c r="BP10" s="45"/>
      <c r="BQ10" s="45"/>
      <c r="BR10" s="45"/>
      <c r="BS10" s="45"/>
      <c r="BT10" s="45"/>
      <c r="BU10" s="45"/>
      <c r="BV10" s="45"/>
      <c r="BW10" s="45"/>
      <c r="BX10" s="45"/>
      <c r="BY10" s="4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
24</v>
      </c>
      <c r="BM11" s="47"/>
      <c r="BN11" s="47"/>
      <c r="BO11" s="47"/>
      <c r="BP11" s="47"/>
      <c r="BQ11" s="47"/>
      <c r="BR11" s="47"/>
      <c r="BS11" s="47"/>
      <c r="BT11" s="47"/>
      <c r="BU11" s="47"/>
      <c r="BV11" s="47"/>
      <c r="BW11" s="47"/>
      <c r="BX11" s="47"/>
      <c r="BY11" s="47"/>
      <c r="BZ11" s="47"/>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2">
      <c r="A14" s="2"/>
      <c r="B14" s="49" t="s">
        <v>
25</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8" t="s">
        <v>
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114</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116</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IOB2E+ZF+hrqA3F9zZbMdgTSDNsB3qtF8zWYPFmBdKezAlEi4g4VVziMOjPbUaDC3P1sWyteLADmF3Q83X2Wfw==" saltValue="tAg/JJ3r3nh5XIHK6cIgC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132047</v>
      </c>
      <c r="D6" s="19">
        <f t="shared" si="3"/>
        <v>
46</v>
      </c>
      <c r="E6" s="19">
        <f t="shared" si="3"/>
        <v>
17</v>
      </c>
      <c r="F6" s="19">
        <f t="shared" si="3"/>
        <v>
1</v>
      </c>
      <c r="G6" s="19">
        <f t="shared" si="3"/>
        <v>
0</v>
      </c>
      <c r="H6" s="19" t="str">
        <f t="shared" si="3"/>
        <v>
東京都　三鷹市</v>
      </c>
      <c r="I6" s="19" t="str">
        <f t="shared" si="3"/>
        <v>
法適用</v>
      </c>
      <c r="J6" s="19" t="str">
        <f t="shared" si="3"/>
        <v>
下水道事業</v>
      </c>
      <c r="K6" s="19" t="str">
        <f t="shared" si="3"/>
        <v>
公共下水道</v>
      </c>
      <c r="L6" s="19" t="str">
        <f t="shared" si="3"/>
        <v>
Aa</v>
      </c>
      <c r="M6" s="19" t="str">
        <f t="shared" si="3"/>
        <v>
非設置</v>
      </c>
      <c r="N6" s="20" t="str">
        <f t="shared" si="3"/>
        <v>
-</v>
      </c>
      <c r="O6" s="20">
        <f t="shared" si="3"/>
        <v>
46.95</v>
      </c>
      <c r="P6" s="20">
        <f t="shared" si="3"/>
        <v>
100</v>
      </c>
      <c r="Q6" s="20">
        <f t="shared" si="3"/>
        <v>
91.79</v>
      </c>
      <c r="R6" s="20">
        <f t="shared" si="3"/>
        <v>
1258</v>
      </c>
      <c r="S6" s="20">
        <f t="shared" si="3"/>
        <v>
190590</v>
      </c>
      <c r="T6" s="20">
        <f t="shared" si="3"/>
        <v>
16.420000000000002</v>
      </c>
      <c r="U6" s="20">
        <f t="shared" si="3"/>
        <v>
11607.19</v>
      </c>
      <c r="V6" s="20">
        <f t="shared" si="3"/>
        <v>
190295</v>
      </c>
      <c r="W6" s="20">
        <f t="shared" si="3"/>
        <v>
16.5</v>
      </c>
      <c r="X6" s="20">
        <f t="shared" si="3"/>
        <v>
11533.03</v>
      </c>
      <c r="Y6" s="21" t="str">
        <f>
IF(Y7="",NA(),Y7)</f>
        <v>
-</v>
      </c>
      <c r="Z6" s="21" t="str">
        <f t="shared" ref="Z6:AH6" si="4">
IF(Z7="",NA(),Z7)</f>
        <v>
-</v>
      </c>
      <c r="AA6" s="21" t="str">
        <f t="shared" si="4"/>
        <v>
-</v>
      </c>
      <c r="AB6" s="21">
        <f t="shared" si="4"/>
        <v>
102.59</v>
      </c>
      <c r="AC6" s="21">
        <f t="shared" si="4"/>
        <v>
106.36</v>
      </c>
      <c r="AD6" s="21" t="str">
        <f t="shared" si="4"/>
        <v>
-</v>
      </c>
      <c r="AE6" s="21" t="str">
        <f t="shared" si="4"/>
        <v>
-</v>
      </c>
      <c r="AF6" s="21" t="str">
        <f t="shared" si="4"/>
        <v>
-</v>
      </c>
      <c r="AG6" s="21">
        <f t="shared" si="4"/>
        <v>
107.09</v>
      </c>
      <c r="AH6" s="21">
        <f t="shared" si="4"/>
        <v>
107.96</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1">
        <f t="shared" si="5"/>
        <v>
0.59</v>
      </c>
      <c r="AS6" s="21">
        <f t="shared" si="5"/>
        <v>
0.68</v>
      </c>
      <c r="AT6" s="20" t="str">
        <f>
IF(AT7="","",IF(AT7="-","【-】","【"&amp;SUBSTITUTE(TEXT(AT7,"#,##0.00"),"-","△")&amp;"】"))</f>
        <v>
【3.09】</v>
      </c>
      <c r="AU6" s="21" t="str">
        <f>
IF(AU7="",NA(),AU7)</f>
        <v>
-</v>
      </c>
      <c r="AV6" s="21" t="str">
        <f t="shared" ref="AV6:BD6" si="6">
IF(AV7="",NA(),AV7)</f>
        <v>
-</v>
      </c>
      <c r="AW6" s="21" t="str">
        <f t="shared" si="6"/>
        <v>
-</v>
      </c>
      <c r="AX6" s="21">
        <f t="shared" si="6"/>
        <v>
49.05</v>
      </c>
      <c r="AY6" s="21">
        <f t="shared" si="6"/>
        <v>
46.43</v>
      </c>
      <c r="AZ6" s="21" t="str">
        <f t="shared" si="6"/>
        <v>
-</v>
      </c>
      <c r="BA6" s="21" t="str">
        <f t="shared" si="6"/>
        <v>
-</v>
      </c>
      <c r="BB6" s="21" t="str">
        <f t="shared" si="6"/>
        <v>
-</v>
      </c>
      <c r="BC6" s="21">
        <f t="shared" si="6"/>
        <v>
77.72</v>
      </c>
      <c r="BD6" s="21">
        <f t="shared" si="6"/>
        <v>
86.61</v>
      </c>
      <c r="BE6" s="20" t="str">
        <f>
IF(BE7="","",IF(BE7="-","【-】","【"&amp;SUBSTITUTE(TEXT(BE7,"#,##0.00"),"-","△")&amp;"】"))</f>
        <v>
【71.39】</v>
      </c>
      <c r="BF6" s="21" t="str">
        <f>
IF(BF7="",NA(),BF7)</f>
        <v>
-</v>
      </c>
      <c r="BG6" s="21" t="str">
        <f t="shared" ref="BG6:BO6" si="7">
IF(BG7="",NA(),BG7)</f>
        <v>
-</v>
      </c>
      <c r="BH6" s="21" t="str">
        <f t="shared" si="7"/>
        <v>
-</v>
      </c>
      <c r="BI6" s="21">
        <f t="shared" si="7"/>
        <v>
273.16000000000003</v>
      </c>
      <c r="BJ6" s="21">
        <f t="shared" si="7"/>
        <v>
272.51</v>
      </c>
      <c r="BK6" s="21" t="str">
        <f t="shared" si="7"/>
        <v>
-</v>
      </c>
      <c r="BL6" s="21" t="str">
        <f t="shared" si="7"/>
        <v>
-</v>
      </c>
      <c r="BM6" s="21" t="str">
        <f t="shared" si="7"/>
        <v>
-</v>
      </c>
      <c r="BN6" s="21">
        <f t="shared" si="7"/>
        <v>
485.6</v>
      </c>
      <c r="BO6" s="21">
        <f t="shared" si="7"/>
        <v>
463.93</v>
      </c>
      <c r="BP6" s="20" t="str">
        <f>
IF(BP7="","",IF(BP7="-","【-】","【"&amp;SUBSTITUTE(TEXT(BP7,"#,##0.00"),"-","△")&amp;"】"))</f>
        <v>
【669.11】</v>
      </c>
      <c r="BQ6" s="21" t="str">
        <f>
IF(BQ7="",NA(),BQ7)</f>
        <v>
-</v>
      </c>
      <c r="BR6" s="21" t="str">
        <f t="shared" ref="BR6:BZ6" si="8">
IF(BR7="",NA(),BR7)</f>
        <v>
-</v>
      </c>
      <c r="BS6" s="21" t="str">
        <f t="shared" si="8"/>
        <v>
-</v>
      </c>
      <c r="BT6" s="21">
        <f t="shared" si="8"/>
        <v>
97.09</v>
      </c>
      <c r="BU6" s="21">
        <f t="shared" si="8"/>
        <v>
97.51</v>
      </c>
      <c r="BV6" s="21" t="str">
        <f t="shared" si="8"/>
        <v>
-</v>
      </c>
      <c r="BW6" s="21" t="str">
        <f t="shared" si="8"/>
        <v>
-</v>
      </c>
      <c r="BX6" s="21" t="str">
        <f t="shared" si="8"/>
        <v>
-</v>
      </c>
      <c r="BY6" s="21">
        <f t="shared" si="8"/>
        <v>
99.95</v>
      </c>
      <c r="BZ6" s="21">
        <f t="shared" si="8"/>
        <v>
103.4</v>
      </c>
      <c r="CA6" s="20" t="str">
        <f>
IF(CA7="","",IF(CA7="-","【-】","【"&amp;SUBSTITUTE(TEXT(CA7,"#,##0.00"),"-","△")&amp;"】"))</f>
        <v>
【99.73】</v>
      </c>
      <c r="CB6" s="21" t="str">
        <f>
IF(CB7="",NA(),CB7)</f>
        <v>
-</v>
      </c>
      <c r="CC6" s="21" t="str">
        <f t="shared" ref="CC6:CK6" si="9">
IF(CC7="",NA(),CC7)</f>
        <v>
-</v>
      </c>
      <c r="CD6" s="21" t="str">
        <f t="shared" si="9"/>
        <v>
-</v>
      </c>
      <c r="CE6" s="21">
        <f t="shared" si="9"/>
        <v>
85.98</v>
      </c>
      <c r="CF6" s="21">
        <f t="shared" si="9"/>
        <v>
86.13</v>
      </c>
      <c r="CG6" s="21" t="str">
        <f t="shared" si="9"/>
        <v>
-</v>
      </c>
      <c r="CH6" s="21" t="str">
        <f t="shared" si="9"/>
        <v>
-</v>
      </c>
      <c r="CI6" s="21" t="str">
        <f t="shared" si="9"/>
        <v>
-</v>
      </c>
      <c r="CJ6" s="21">
        <f t="shared" si="9"/>
        <v>
110.21</v>
      </c>
      <c r="CK6" s="21">
        <f t="shared" si="9"/>
        <v>
110.26</v>
      </c>
      <c r="CL6" s="20" t="str">
        <f>
IF(CL7="","",IF(CL7="-","【-】","【"&amp;SUBSTITUTE(TEXT(CL7,"#,##0.00"),"-","△")&amp;"】"))</f>
        <v>
【134.98】</v>
      </c>
      <c r="CM6" s="21" t="str">
        <f>
IF(CM7="",NA(),CM7)</f>
        <v>
-</v>
      </c>
      <c r="CN6" s="21" t="str">
        <f t="shared" ref="CN6:CV6" si="10">
IF(CN7="",NA(),CN7)</f>
        <v>
-</v>
      </c>
      <c r="CO6" s="21" t="str">
        <f t="shared" si="10"/>
        <v>
-</v>
      </c>
      <c r="CP6" s="21">
        <f t="shared" si="10"/>
        <v>
64.37</v>
      </c>
      <c r="CQ6" s="21">
        <f t="shared" si="10"/>
        <v>
63.88</v>
      </c>
      <c r="CR6" s="21" t="str">
        <f t="shared" si="10"/>
        <v>
-</v>
      </c>
      <c r="CS6" s="21" t="str">
        <f t="shared" si="10"/>
        <v>
-</v>
      </c>
      <c r="CT6" s="21" t="str">
        <f t="shared" si="10"/>
        <v>
-</v>
      </c>
      <c r="CU6" s="21">
        <f t="shared" si="10"/>
        <v>
64.930000000000007</v>
      </c>
      <c r="CV6" s="21">
        <f t="shared" si="10"/>
        <v>
65.680000000000007</v>
      </c>
      <c r="CW6" s="20" t="str">
        <f>
IF(CW7="","",IF(CW7="-","【-】","【"&amp;SUBSTITUTE(TEXT(CW7,"#,##0.00"),"-","△")&amp;"】"))</f>
        <v>
【59.99】</v>
      </c>
      <c r="CX6" s="21" t="str">
        <f>
IF(CX7="",NA(),CX7)</f>
        <v>
-</v>
      </c>
      <c r="CY6" s="21" t="str">
        <f t="shared" ref="CY6:DG6" si="11">
IF(CY7="",NA(),CY7)</f>
        <v>
-</v>
      </c>
      <c r="CZ6" s="21" t="str">
        <f t="shared" si="11"/>
        <v>
-</v>
      </c>
      <c r="DA6" s="21">
        <f t="shared" si="11"/>
        <v>
100</v>
      </c>
      <c r="DB6" s="21">
        <f t="shared" si="11"/>
        <v>
100</v>
      </c>
      <c r="DC6" s="21" t="str">
        <f t="shared" si="11"/>
        <v>
-</v>
      </c>
      <c r="DD6" s="21" t="str">
        <f t="shared" si="11"/>
        <v>
-</v>
      </c>
      <c r="DE6" s="21" t="str">
        <f t="shared" si="11"/>
        <v>
-</v>
      </c>
      <c r="DF6" s="21">
        <f t="shared" si="11"/>
        <v>
97.7</v>
      </c>
      <c r="DG6" s="21">
        <f t="shared" si="11"/>
        <v>
97.59</v>
      </c>
      <c r="DH6" s="20" t="str">
        <f>
IF(DH7="","",IF(DH7="-","【-】","【"&amp;SUBSTITUTE(TEXT(DH7,"#,##0.00"),"-","△")&amp;"】"))</f>
        <v>
【95.72】</v>
      </c>
      <c r="DI6" s="21" t="str">
        <f>
IF(DI7="",NA(),DI7)</f>
        <v>
-</v>
      </c>
      <c r="DJ6" s="21" t="str">
        <f t="shared" ref="DJ6:DR6" si="12">
IF(DJ7="",NA(),DJ7)</f>
        <v>
-</v>
      </c>
      <c r="DK6" s="21" t="str">
        <f t="shared" si="12"/>
        <v>
-</v>
      </c>
      <c r="DL6" s="21">
        <f t="shared" si="12"/>
        <v>
4.88</v>
      </c>
      <c r="DM6" s="21">
        <f t="shared" si="12"/>
        <v>
9.32</v>
      </c>
      <c r="DN6" s="21" t="str">
        <f t="shared" si="12"/>
        <v>
-</v>
      </c>
      <c r="DO6" s="21" t="str">
        <f t="shared" si="12"/>
        <v>
-</v>
      </c>
      <c r="DP6" s="21" t="str">
        <f t="shared" si="12"/>
        <v>
-</v>
      </c>
      <c r="DQ6" s="21">
        <f t="shared" si="12"/>
        <v>
23.38</v>
      </c>
      <c r="DR6" s="21">
        <f t="shared" si="12"/>
        <v>
24.59</v>
      </c>
      <c r="DS6" s="20" t="str">
        <f>
IF(DS7="","",IF(DS7="-","【-】","【"&amp;SUBSTITUTE(TEXT(DS7,"#,##0.00"),"-","△")&amp;"】"))</f>
        <v>
【38.17】</v>
      </c>
      <c r="DT6" s="21" t="str">
        <f>
IF(DT7="",NA(),DT7)</f>
        <v>
-</v>
      </c>
      <c r="DU6" s="21" t="str">
        <f t="shared" ref="DU6:EC6" si="13">
IF(DU7="",NA(),DU7)</f>
        <v>
-</v>
      </c>
      <c r="DV6" s="21" t="str">
        <f t="shared" si="13"/>
        <v>
-</v>
      </c>
      <c r="DW6" s="21">
        <f t="shared" si="13"/>
        <v>
38.18</v>
      </c>
      <c r="DX6" s="21">
        <f t="shared" si="13"/>
        <v>
47.54</v>
      </c>
      <c r="DY6" s="21" t="str">
        <f t="shared" si="13"/>
        <v>
-</v>
      </c>
      <c r="DZ6" s="21" t="str">
        <f t="shared" si="13"/>
        <v>
-</v>
      </c>
      <c r="EA6" s="21" t="str">
        <f t="shared" si="13"/>
        <v>
-</v>
      </c>
      <c r="EB6" s="21">
        <f t="shared" si="13"/>
        <v>
8.1999999999999993</v>
      </c>
      <c r="EC6" s="21">
        <f t="shared" si="13"/>
        <v>
9.43</v>
      </c>
      <c r="ED6" s="20" t="str">
        <f>
IF(ED7="","",IF(ED7="-","【-】","【"&amp;SUBSTITUTE(TEXT(ED7,"#,##0.00"),"-","△")&amp;"】"))</f>
        <v>
【6.54】</v>
      </c>
      <c r="EE6" s="21" t="str">
        <f>
IF(EE7="",NA(),EE7)</f>
        <v>
-</v>
      </c>
      <c r="EF6" s="21" t="str">
        <f t="shared" ref="EF6:EN6" si="14">
IF(EF7="",NA(),EF7)</f>
        <v>
-</v>
      </c>
      <c r="EG6" s="21" t="str">
        <f t="shared" si="14"/>
        <v>
-</v>
      </c>
      <c r="EH6" s="21">
        <f t="shared" si="14"/>
        <v>
0.04</v>
      </c>
      <c r="EI6" s="21">
        <f t="shared" si="14"/>
        <v>
0.02</v>
      </c>
      <c r="EJ6" s="21" t="str">
        <f t="shared" si="14"/>
        <v>
-</v>
      </c>
      <c r="EK6" s="21" t="str">
        <f t="shared" si="14"/>
        <v>
-</v>
      </c>
      <c r="EL6" s="21" t="str">
        <f t="shared" si="14"/>
        <v>
-</v>
      </c>
      <c r="EM6" s="21">
        <f t="shared" si="14"/>
        <v>
0.14000000000000001</v>
      </c>
      <c r="EN6" s="21">
        <f t="shared" si="14"/>
        <v>
0.15</v>
      </c>
      <c r="EO6" s="20" t="str">
        <f>
IF(EO7="","",IF(EO7="-","【-】","【"&amp;SUBSTITUTE(TEXT(EO7,"#,##0.00"),"-","△")&amp;"】"))</f>
        <v>
【0.24】</v>
      </c>
    </row>
    <row r="7" spans="1:148" s="22" customFormat="1" x14ac:dyDescent="0.2">
      <c r="A7" s="14"/>
      <c r="B7" s="23">
        <v>
2021</v>
      </c>
      <c r="C7" s="23">
        <v>
132047</v>
      </c>
      <c r="D7" s="23">
        <v>
46</v>
      </c>
      <c r="E7" s="23">
        <v>
17</v>
      </c>
      <c r="F7" s="23">
        <v>
1</v>
      </c>
      <c r="G7" s="23">
        <v>
0</v>
      </c>
      <c r="H7" s="23" t="s">
        <v>
96</v>
      </c>
      <c r="I7" s="23" t="s">
        <v>
97</v>
      </c>
      <c r="J7" s="23" t="s">
        <v>
98</v>
      </c>
      <c r="K7" s="23" t="s">
        <v>
99</v>
      </c>
      <c r="L7" s="23" t="s">
        <v>
100</v>
      </c>
      <c r="M7" s="23" t="s">
        <v>
101</v>
      </c>
      <c r="N7" s="24" t="s">
        <v>
102</v>
      </c>
      <c r="O7" s="24">
        <v>
46.95</v>
      </c>
      <c r="P7" s="24">
        <v>
100</v>
      </c>
      <c r="Q7" s="24">
        <v>
91.79</v>
      </c>
      <c r="R7" s="24">
        <v>
1258</v>
      </c>
      <c r="S7" s="24">
        <v>
190590</v>
      </c>
      <c r="T7" s="24">
        <v>
16.420000000000002</v>
      </c>
      <c r="U7" s="24">
        <v>
11607.19</v>
      </c>
      <c r="V7" s="24">
        <v>
190295</v>
      </c>
      <c r="W7" s="24">
        <v>
16.5</v>
      </c>
      <c r="X7" s="24">
        <v>
11533.03</v>
      </c>
      <c r="Y7" s="24" t="s">
        <v>
102</v>
      </c>
      <c r="Z7" s="24" t="s">
        <v>
102</v>
      </c>
      <c r="AA7" s="24" t="s">
        <v>
102</v>
      </c>
      <c r="AB7" s="24">
        <v>
102.59</v>
      </c>
      <c r="AC7" s="24">
        <v>
106.36</v>
      </c>
      <c r="AD7" s="24" t="s">
        <v>
102</v>
      </c>
      <c r="AE7" s="24" t="s">
        <v>
102</v>
      </c>
      <c r="AF7" s="24" t="s">
        <v>
102</v>
      </c>
      <c r="AG7" s="24">
        <v>
107.09</v>
      </c>
      <c r="AH7" s="24">
        <v>
107.96</v>
      </c>
      <c r="AI7" s="24">
        <v>
107.02</v>
      </c>
      <c r="AJ7" s="24" t="s">
        <v>
102</v>
      </c>
      <c r="AK7" s="24" t="s">
        <v>
102</v>
      </c>
      <c r="AL7" s="24" t="s">
        <v>
102</v>
      </c>
      <c r="AM7" s="24">
        <v>
0</v>
      </c>
      <c r="AN7" s="24">
        <v>
0</v>
      </c>
      <c r="AO7" s="24" t="s">
        <v>
102</v>
      </c>
      <c r="AP7" s="24" t="s">
        <v>
102</v>
      </c>
      <c r="AQ7" s="24" t="s">
        <v>
102</v>
      </c>
      <c r="AR7" s="24">
        <v>
0.59</v>
      </c>
      <c r="AS7" s="24">
        <v>
0.68</v>
      </c>
      <c r="AT7" s="24">
        <v>
3.09</v>
      </c>
      <c r="AU7" s="24" t="s">
        <v>
102</v>
      </c>
      <c r="AV7" s="24" t="s">
        <v>
102</v>
      </c>
      <c r="AW7" s="24" t="s">
        <v>
102</v>
      </c>
      <c r="AX7" s="24">
        <v>
49.05</v>
      </c>
      <c r="AY7" s="24">
        <v>
46.43</v>
      </c>
      <c r="AZ7" s="24" t="s">
        <v>
102</v>
      </c>
      <c r="BA7" s="24" t="s">
        <v>
102</v>
      </c>
      <c r="BB7" s="24" t="s">
        <v>
102</v>
      </c>
      <c r="BC7" s="24">
        <v>
77.72</v>
      </c>
      <c r="BD7" s="24">
        <v>
86.61</v>
      </c>
      <c r="BE7" s="24">
        <v>
71.39</v>
      </c>
      <c r="BF7" s="24" t="s">
        <v>
102</v>
      </c>
      <c r="BG7" s="24" t="s">
        <v>
102</v>
      </c>
      <c r="BH7" s="24" t="s">
        <v>
102</v>
      </c>
      <c r="BI7" s="24">
        <v>
273.16000000000003</v>
      </c>
      <c r="BJ7" s="24">
        <v>
272.51</v>
      </c>
      <c r="BK7" s="24" t="s">
        <v>
102</v>
      </c>
      <c r="BL7" s="24" t="s">
        <v>
102</v>
      </c>
      <c r="BM7" s="24" t="s">
        <v>
102</v>
      </c>
      <c r="BN7" s="24">
        <v>
485.6</v>
      </c>
      <c r="BO7" s="24">
        <v>
463.93</v>
      </c>
      <c r="BP7" s="24">
        <v>
669.11</v>
      </c>
      <c r="BQ7" s="24" t="s">
        <v>
102</v>
      </c>
      <c r="BR7" s="24" t="s">
        <v>
102</v>
      </c>
      <c r="BS7" s="24" t="s">
        <v>
102</v>
      </c>
      <c r="BT7" s="24">
        <v>
97.09</v>
      </c>
      <c r="BU7" s="24">
        <v>
97.51</v>
      </c>
      <c r="BV7" s="24" t="s">
        <v>
102</v>
      </c>
      <c r="BW7" s="24" t="s">
        <v>
102</v>
      </c>
      <c r="BX7" s="24" t="s">
        <v>
102</v>
      </c>
      <c r="BY7" s="24">
        <v>
99.95</v>
      </c>
      <c r="BZ7" s="24">
        <v>
103.4</v>
      </c>
      <c r="CA7" s="24">
        <v>
99.73</v>
      </c>
      <c r="CB7" s="24" t="s">
        <v>
102</v>
      </c>
      <c r="CC7" s="24" t="s">
        <v>
102</v>
      </c>
      <c r="CD7" s="24" t="s">
        <v>
102</v>
      </c>
      <c r="CE7" s="24">
        <v>
85.98</v>
      </c>
      <c r="CF7" s="24">
        <v>
86.13</v>
      </c>
      <c r="CG7" s="24" t="s">
        <v>
102</v>
      </c>
      <c r="CH7" s="24" t="s">
        <v>
102</v>
      </c>
      <c r="CI7" s="24" t="s">
        <v>
102</v>
      </c>
      <c r="CJ7" s="24">
        <v>
110.21</v>
      </c>
      <c r="CK7" s="24">
        <v>
110.26</v>
      </c>
      <c r="CL7" s="24">
        <v>
134.97999999999999</v>
      </c>
      <c r="CM7" s="24" t="s">
        <v>
102</v>
      </c>
      <c r="CN7" s="24" t="s">
        <v>
102</v>
      </c>
      <c r="CO7" s="24" t="s">
        <v>
102</v>
      </c>
      <c r="CP7" s="24">
        <v>
64.37</v>
      </c>
      <c r="CQ7" s="24">
        <v>
63.88</v>
      </c>
      <c r="CR7" s="24" t="s">
        <v>
102</v>
      </c>
      <c r="CS7" s="24" t="s">
        <v>
102</v>
      </c>
      <c r="CT7" s="24" t="s">
        <v>
102</v>
      </c>
      <c r="CU7" s="24">
        <v>
64.930000000000007</v>
      </c>
      <c r="CV7" s="24">
        <v>
65.680000000000007</v>
      </c>
      <c r="CW7" s="24">
        <v>
59.99</v>
      </c>
      <c r="CX7" s="24" t="s">
        <v>
102</v>
      </c>
      <c r="CY7" s="24" t="s">
        <v>
102</v>
      </c>
      <c r="CZ7" s="24" t="s">
        <v>
102</v>
      </c>
      <c r="DA7" s="24">
        <v>
100</v>
      </c>
      <c r="DB7" s="24">
        <v>
100</v>
      </c>
      <c r="DC7" s="24" t="s">
        <v>
102</v>
      </c>
      <c r="DD7" s="24" t="s">
        <v>
102</v>
      </c>
      <c r="DE7" s="24" t="s">
        <v>
102</v>
      </c>
      <c r="DF7" s="24">
        <v>
97.7</v>
      </c>
      <c r="DG7" s="24">
        <v>
97.59</v>
      </c>
      <c r="DH7" s="24">
        <v>
95.72</v>
      </c>
      <c r="DI7" s="24" t="s">
        <v>
102</v>
      </c>
      <c r="DJ7" s="24" t="s">
        <v>
102</v>
      </c>
      <c r="DK7" s="24" t="s">
        <v>
102</v>
      </c>
      <c r="DL7" s="24">
        <v>
4.88</v>
      </c>
      <c r="DM7" s="24">
        <v>
9.32</v>
      </c>
      <c r="DN7" s="24" t="s">
        <v>
102</v>
      </c>
      <c r="DO7" s="24" t="s">
        <v>
102</v>
      </c>
      <c r="DP7" s="24" t="s">
        <v>
102</v>
      </c>
      <c r="DQ7" s="24">
        <v>
23.38</v>
      </c>
      <c r="DR7" s="24">
        <v>
24.59</v>
      </c>
      <c r="DS7" s="24">
        <v>
38.17</v>
      </c>
      <c r="DT7" s="24" t="s">
        <v>
102</v>
      </c>
      <c r="DU7" s="24" t="s">
        <v>
102</v>
      </c>
      <c r="DV7" s="24" t="s">
        <v>
102</v>
      </c>
      <c r="DW7" s="24">
        <v>
38.18</v>
      </c>
      <c r="DX7" s="24">
        <v>
47.54</v>
      </c>
      <c r="DY7" s="24" t="s">
        <v>
102</v>
      </c>
      <c r="DZ7" s="24" t="s">
        <v>
102</v>
      </c>
      <c r="EA7" s="24" t="s">
        <v>
102</v>
      </c>
      <c r="EB7" s="24">
        <v>
8.1999999999999993</v>
      </c>
      <c r="EC7" s="24">
        <v>
9.43</v>
      </c>
      <c r="ED7" s="24">
        <v>
6.54</v>
      </c>
      <c r="EE7" s="24" t="s">
        <v>
102</v>
      </c>
      <c r="EF7" s="24" t="s">
        <v>
102</v>
      </c>
      <c r="EG7" s="24" t="s">
        <v>
102</v>
      </c>
      <c r="EH7" s="24">
        <v>
0.04</v>
      </c>
      <c r="EI7" s="24">
        <v>
0.02</v>
      </c>
      <c r="EJ7" s="24" t="s">
        <v>
102</v>
      </c>
      <c r="EK7" s="24" t="s">
        <v>
102</v>
      </c>
      <c r="EL7" s="24" t="s">
        <v>
102</v>
      </c>
      <c r="EM7" s="24">
        <v>
0.14000000000000001</v>
      </c>
      <c r="EN7" s="24">
        <v>
0.15</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110</v>
      </c>
      <c r="D13" t="s">
        <v>
111</v>
      </c>
      <c r="E13" t="s">
        <v>
112</v>
      </c>
      <c r="F13" t="s">
        <v>
111</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二瓶 直希</cp:lastModifiedBy>
  <dcterms:created xsi:type="dcterms:W3CDTF">2023-01-12T23:29:06Z</dcterms:created>
  <dcterms:modified xsi:type="dcterms:W3CDTF">2023-01-17T08:39:35Z</dcterms:modified>
  <cp:category/>
</cp:coreProperties>
</file>