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Difilv01\三鷹市\部_課フォルダ\課1\財政課\5年度\21_課内共通\06_地方公営企業\20240116_【東京都市町村課：2月2日（金）〆】公営企業に係る経営比較分析表（令和４年度決算）の分析等について（依頼）\03_回答\"/>
    </mc:Choice>
  </mc:AlternateContent>
  <xr:revisionPtr revIDLastSave="0" documentId="13_ncr:1_{E83FC414-E9C7-41F6-B75C-21E49334F6BF}" xr6:coauthVersionLast="47" xr6:coauthVersionMax="47" xr10:uidLastSave="{00000000-0000-0000-0000-000000000000}"/>
  <workbookProtection workbookAlgorithmName="SHA-512" workbookHashValue="Avu1dn5h/+L5tfRr5y11sBTNaXYKvmNCuqSpsRiqSrV0HqFXVfDS/xdkpgfbpMQpG+TA2IyExdrvLIkJELXERQ==" workbookSaltValue="xO1fQMDRprWNT6braU6je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AT8" i="4" s="1"/>
  <c r="S6" i="5"/>
  <c r="AL8" i="4" s="1"/>
  <c r="R6" i="5"/>
  <c r="Q6" i="5"/>
  <c r="P6" i="5"/>
  <c r="O6" i="5"/>
  <c r="N6" i="5"/>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AD10" i="4"/>
  <c r="W10" i="4"/>
  <c r="P10" i="4"/>
  <c r="I10" i="4"/>
  <c r="B10" i="4"/>
  <c r="BB8" i="4"/>
  <c r="AD8"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<sst xmlns="http://schemas.openxmlformats.org/spreadsheetml/2006/main" count="275" uniqueCount="117">
  <si>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</si>
  <si>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</si>
  <si>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</si>
  <si>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</si>
  <si>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</si>
  <si>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</si>
  <si>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</si>
  <si>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</si>
  <si>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</si>
  <si>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</si>
  <si>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</si>
  <si>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</si>
  <si>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</si>
  <si>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</si>
  <si>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</si>
  <si>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</si>
  <si>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</si>
  <si>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</si>
  <si>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</si>
  <si>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</si>
  <si>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</si>
  <si>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</si>
  <si>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</si>
  <si>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</si>
  <si>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</si>
  <si>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</si>
  <si>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</si>
  <si>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</si>
  <si>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</si>
  <si>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</si>
  <si>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</si>
  <si>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</si>
  <si>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</si>
  <si>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</si>
  <si>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</si>
  <si>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</si>
  <si>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</si>
  <si>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</si>
  <si>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</si>
  <si>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</si>
  <si>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</si>
  <si>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</si>
  <si>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</si>
  <si>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</si>
  <si>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</si>
  <si>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</si>
  <si>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</si>
  <si>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</si>
  <si>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</si>
  <si>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</si>
  <si>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</si>
  <si>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</si>
  <si>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</si>
  <si>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</si>
  <si>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</si>
  <si>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</si>
  <si>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</si>
  <si>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</si>
  <si>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</si>
  <si>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</si>
  <si>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</si>
  <si>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</si>
  <si>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</si>
  <si>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</si>
  <si>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</si>
  <si>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</si>
  <si>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</si>
  <si>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</si>
  <si>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</si>
  <si>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</si>
  <si>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</si>
  <si>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</si>
  <si>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</si>
  <si>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</si>
  <si>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</si>
  <si>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</si>
  <si>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</si>
  <si>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</si>
  <si>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</si>
  <si>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</si>
  <si>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</si>
  <si>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</si>
  <si>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</si>
  <si>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</si>
  <si>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</si>
  <si>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</si>
  <si>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</si>
  <si>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</si>
  <si>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</si>
  <si>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</si>
  <si>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</si>
  <si>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</si>
  <si>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</si>
  <si>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</si>
  <si>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</si>
  <si>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</si>
  <si>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三鷹市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</si>
  <si>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</si>
  <si>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</si>
  <si>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</si>
  <si>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</si>
  <si>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</si>
  <si>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</si>
  <si>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</si>
  <si>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</si>
  <si>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</si>
  <si>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</si>
  <si>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</si>
  <si>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</si>
  <si>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</si>
  <si>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</si>
  <si>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</si>
  <si>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</si>
  <si>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</si>
  <si>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は、令和２年度からの地方公営企業法の一部適用であるため類似団体平均と比べ低くなっています。②管渠老朽化率は、類似団体平均と比べて高くなっていますが、これは本市の下水道事業が全国に先駆けて公共下水道100%整備を達成するなど、早期に着手したことにより、老朽化した管渠が多いためです。今後も順次更新期を迎えるため、三鷹市下水道再生計画に基づき、優先順位の高い下水道施設から点検調査及び長寿命化改修を図っています。
　また、処理場（東部水再生センター）については、上位計画である「多摩川・荒川等流域別下水道整備総合計画」に流域編入が位置付けられていることから、流域編入を想定しながらも、その間の適正な処理水質を維持するため、施設や設備の長寿命化に取り組んでいます。</t>
    <phoneticPr fontId="4"/>
  </si>
  <si>
    <t>・本市では、下水道事業の総合的・計画的な事業展開と財政運営の見通しを明らかにした「三鷹市下水道経営計画2022（改定）」（令和２年３月改定）を経営戦略に位置付け、本計画に基づいて、健全な下水道経営のもと、安定した下水道サービスを引き続き提供することに取り組んでいます。
・下水道施設の老朽化による更新が順次必要となってきていることから、今後も引き続き大きな財政負担が想定されます。そのため、効率的かつ効果的な事業運営に努めるとともに、優先度をつけた計画的な事業展開を図ります。
・令和２年４月１日より経営の健全性や計画性・透明性の向上を目指し、地方公営企業法の適用を一部適用しています。</t>
    <phoneticPr fontId="4"/>
  </si>
  <si>
    <t>①経常収支比率は、単年度の収支が黒字であることを示す100％以上で、僅かながら前年度を上回りました。②累積欠損金比率も0であることから、経営状況は健全な状況にあると言えます。
市全体の財政状況等に鑑み、企業内の現金預金の残高が過大とならないようにしているため、③流動比率は、類似団体平均を下回っているものの、④企業債残高対事業規模比率は類似団体や全国平均を下回っており、長期的な債務支払能力は良好となっています。
⑥汚水処理原価は全国平均や類似団体平均よりも下回っております。今後も効率化に努めていきます。
⑤経費回収率は平成26年度の使用料改定以降は90%台で推移しており、法適用後は97％台まで回復してきています。今後も使用料収入の動向を注視し、汚水処理コストの削減を図っていきます。
⑦施設利用率は、平均値と同水準で、効率的かつ安定的に利用されており、今後も同水準が見込まれます。
⑧水洗化率は、全国に先駆けて取り組んでおり、100%となっています。</t>
    <rPh sb="30" eb="32">
      <t>イジョウ</t>
    </rPh>
    <rPh sb="34" eb="35">
      <t>ワズ</t>
    </rPh>
    <rPh sb="39" eb="42">
      <t>ゼンネンド</t>
    </rPh>
    <rPh sb="43" eb="45">
      <t>ウワマワ</t>
    </rPh>
    <rPh sb="240" eb="242">
      <t>コンゴ</t>
    </rPh>
    <rPh sb="243" eb="246">
      <t>コウリツカ</t>
    </rPh>
    <rPh sb="247" eb="248">
      <t>ツト</t>
    </rPh>
    <rPh sb="290" eb="294">
      <t>ホウテキヨウゴ</t>
    </rPh>
    <rPh sb="298" eb="299">
      <t>ダイ</t>
    </rPh>
    <rPh sb="301" eb="303">
      <t>カイフク</t>
    </rPh>
    <rPh sb="320" eb="322">
      <t>ドウコウ</t>
    </rPh>
    <rPh sb="323" eb="325">
      <t>チュウシ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</si>
</sst>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0.04</c:v>
                </c:pt>
                <c:pt idx="3">
                  <c:v>0.02</c:v>
                </c:pt>
                <c:pt idx="4" formatCode="#,##0.00;&quot;△&quot;#,##0.00">
                  <c:v>0</c:v>
                </c:pt>
              </c:numCache>
            </c:numRef>
          </c:val>
          <c:extLst>
            <c:ext xmlns:c16="http://schemas.microsoft.com/office/drawing/2014/chart" uri="{C3380CC4-5D6E-409C-BE32-E72D297353CC}">
              <c16:uniqueId val="{00000000-BF0F-4963-8A5D-A405222CC9D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0.14000000000000001</c:v>
                </c:pt>
                <c:pt idx="3">
                  <c:v>0.15</c:v>
                </c:pt>
                <c:pt idx="4">
                  <c:v>0.16</c:v>
                </c:pt>
              </c:numCache>
            </c:numRef>
          </c:val>
          <c:smooth val="0"/>
          <c:extLst>
            <c:ext xmlns:c16="http://schemas.microsoft.com/office/drawing/2014/chart" uri="{C3380CC4-5D6E-409C-BE32-E72D297353CC}">
              <c16:uniqueId val="{00000001-BF0F-4963-8A5D-A405222CC9D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64.37</c:v>
                </c:pt>
                <c:pt idx="3">
                  <c:v>63.88</c:v>
                </c:pt>
                <c:pt idx="4">
                  <c:v>62.17</c:v>
                </c:pt>
              </c:numCache>
            </c:numRef>
          </c:val>
          <c:extLst>
            <c:ext xmlns:c16="http://schemas.microsoft.com/office/drawing/2014/chart" uri="{C3380CC4-5D6E-409C-BE32-E72D297353CC}">
              <c16:uniqueId val="{00000000-5542-4891-B868-C2ED912F1E0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64.930000000000007</c:v>
                </c:pt>
                <c:pt idx="3">
                  <c:v>65.680000000000007</c:v>
                </c:pt>
                <c:pt idx="4">
                  <c:v>63.62</c:v>
                </c:pt>
              </c:numCache>
            </c:numRef>
          </c:val>
          <c:smooth val="0"/>
          <c:extLst>
            <c:ext xmlns:c16="http://schemas.microsoft.com/office/drawing/2014/chart" uri="{C3380CC4-5D6E-409C-BE32-E72D297353CC}">
              <c16:uniqueId val="{00000001-5542-4891-B868-C2ED912F1E0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9FB3-4C6E-AF94-9D4334E4D89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97.7</c:v>
                </c:pt>
                <c:pt idx="3">
                  <c:v>97.59</c:v>
                </c:pt>
                <c:pt idx="4">
                  <c:v>97.53</c:v>
                </c:pt>
              </c:numCache>
            </c:numRef>
          </c:val>
          <c:smooth val="0"/>
          <c:extLst>
            <c:ext xmlns:c16="http://schemas.microsoft.com/office/drawing/2014/chart" uri="{C3380CC4-5D6E-409C-BE32-E72D297353CC}">
              <c16:uniqueId val="{00000001-9FB3-4C6E-AF94-9D4334E4D89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102.59</c:v>
                </c:pt>
                <c:pt idx="3">
                  <c:v>106.36</c:v>
                </c:pt>
                <c:pt idx="4">
                  <c:v>107.01</c:v>
                </c:pt>
              </c:numCache>
            </c:numRef>
          </c:val>
          <c:extLst>
            <c:ext xmlns:c16="http://schemas.microsoft.com/office/drawing/2014/chart" uri="{C3380CC4-5D6E-409C-BE32-E72D297353CC}">
              <c16:uniqueId val="{00000000-D816-4E2F-8AE1-1253868D318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107.09</c:v>
                </c:pt>
                <c:pt idx="3">
                  <c:v>107.96</c:v>
                </c:pt>
                <c:pt idx="4">
                  <c:v>107.29</c:v>
                </c:pt>
              </c:numCache>
            </c:numRef>
          </c:val>
          <c:smooth val="0"/>
          <c:extLst>
            <c:ext xmlns:c16="http://schemas.microsoft.com/office/drawing/2014/chart" uri="{C3380CC4-5D6E-409C-BE32-E72D297353CC}">
              <c16:uniqueId val="{00000001-D816-4E2F-8AE1-1253868D318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4.88</c:v>
                </c:pt>
                <c:pt idx="3">
                  <c:v>9.32</c:v>
                </c:pt>
                <c:pt idx="4">
                  <c:v>12.32</c:v>
                </c:pt>
              </c:numCache>
            </c:numRef>
          </c:val>
          <c:extLst>
            <c:ext xmlns:c16="http://schemas.microsoft.com/office/drawing/2014/chart" uri="{C3380CC4-5D6E-409C-BE32-E72D297353CC}">
              <c16:uniqueId val="{00000000-677F-44F6-A5CE-F071BDCAA3B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23.38</c:v>
                </c:pt>
                <c:pt idx="3">
                  <c:v>24.59</c:v>
                </c:pt>
                <c:pt idx="4">
                  <c:v>26.87</c:v>
                </c:pt>
              </c:numCache>
            </c:numRef>
          </c:val>
          <c:smooth val="0"/>
          <c:extLst>
            <c:ext xmlns:c16="http://schemas.microsoft.com/office/drawing/2014/chart" uri="{C3380CC4-5D6E-409C-BE32-E72D297353CC}">
              <c16:uniqueId val="{00000001-677F-44F6-A5CE-F071BDCAA3B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38.18</c:v>
                </c:pt>
                <c:pt idx="3">
                  <c:v>47.54</c:v>
                </c:pt>
                <c:pt idx="4">
                  <c:v>55.8</c:v>
                </c:pt>
              </c:numCache>
            </c:numRef>
          </c:val>
          <c:extLst>
            <c:ext xmlns:c16="http://schemas.microsoft.com/office/drawing/2014/chart" uri="{C3380CC4-5D6E-409C-BE32-E72D297353CC}">
              <c16:uniqueId val="{00000000-086C-4BF0-9711-8ACF501B668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8.1999999999999993</c:v>
                </c:pt>
                <c:pt idx="3">
                  <c:v>9.43</c:v>
                </c:pt>
                <c:pt idx="4">
                  <c:v>12.4</c:v>
                </c:pt>
              </c:numCache>
            </c:numRef>
          </c:val>
          <c:smooth val="0"/>
          <c:extLst>
            <c:ext xmlns:c16="http://schemas.microsoft.com/office/drawing/2014/chart" uri="{C3380CC4-5D6E-409C-BE32-E72D297353CC}">
              <c16:uniqueId val="{00000001-086C-4BF0-9711-8ACF501B668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C2B-4AB2-9300-8FAF095F5F9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0.59</c:v>
                </c:pt>
                <c:pt idx="3">
                  <c:v>0.68</c:v>
                </c:pt>
                <c:pt idx="4">
                  <c:v>0.9</c:v>
                </c:pt>
              </c:numCache>
            </c:numRef>
          </c:val>
          <c:smooth val="0"/>
          <c:extLst>
            <c:ext xmlns:c16="http://schemas.microsoft.com/office/drawing/2014/chart" uri="{C3380CC4-5D6E-409C-BE32-E72D297353CC}">
              <c16:uniqueId val="{00000001-4C2B-4AB2-9300-8FAF095F5F9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49.05</c:v>
                </c:pt>
                <c:pt idx="3">
                  <c:v>46.43</c:v>
                </c:pt>
                <c:pt idx="4">
                  <c:v>53.47</c:v>
                </c:pt>
              </c:numCache>
            </c:numRef>
          </c:val>
          <c:extLst>
            <c:ext xmlns:c16="http://schemas.microsoft.com/office/drawing/2014/chart" uri="{C3380CC4-5D6E-409C-BE32-E72D297353CC}">
              <c16:uniqueId val="{00000000-7818-4C64-B056-FDBE2F50517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77.72</c:v>
                </c:pt>
                <c:pt idx="3">
                  <c:v>86.61</c:v>
                </c:pt>
                <c:pt idx="4">
                  <c:v>100.73</c:v>
                </c:pt>
              </c:numCache>
            </c:numRef>
          </c:val>
          <c:smooth val="0"/>
          <c:extLst>
            <c:ext xmlns:c16="http://schemas.microsoft.com/office/drawing/2014/chart" uri="{C3380CC4-5D6E-409C-BE32-E72D297353CC}">
              <c16:uniqueId val="{00000001-7818-4C64-B056-FDBE2F50517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273.16000000000003</c:v>
                </c:pt>
                <c:pt idx="3">
                  <c:v>272.51</c:v>
                </c:pt>
                <c:pt idx="4">
                  <c:v>282.44</c:v>
                </c:pt>
              </c:numCache>
            </c:numRef>
          </c:val>
          <c:extLst>
            <c:ext xmlns:c16="http://schemas.microsoft.com/office/drawing/2014/chart" uri="{C3380CC4-5D6E-409C-BE32-E72D297353CC}">
              <c16:uniqueId val="{00000000-9F95-4867-955C-58B6F1B51EF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485.6</c:v>
                </c:pt>
                <c:pt idx="3">
                  <c:v>463.93</c:v>
                </c:pt>
                <c:pt idx="4">
                  <c:v>481.88</c:v>
                </c:pt>
              </c:numCache>
            </c:numRef>
          </c:val>
          <c:smooth val="0"/>
          <c:extLst>
            <c:ext xmlns:c16="http://schemas.microsoft.com/office/drawing/2014/chart" uri="{C3380CC4-5D6E-409C-BE32-E72D297353CC}">
              <c16:uniqueId val="{00000001-9F95-4867-955C-58B6F1B51EF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97.09</c:v>
                </c:pt>
                <c:pt idx="3">
                  <c:v>97.51</c:v>
                </c:pt>
                <c:pt idx="4">
                  <c:v>96.96</c:v>
                </c:pt>
              </c:numCache>
            </c:numRef>
          </c:val>
          <c:extLst>
            <c:ext xmlns:c16="http://schemas.microsoft.com/office/drawing/2014/chart" uri="{C3380CC4-5D6E-409C-BE32-E72D297353CC}">
              <c16:uniqueId val="{00000000-ABEA-4CF8-A751-9260DA09F4F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99.95</c:v>
                </c:pt>
                <c:pt idx="3">
                  <c:v>103.4</c:v>
                </c:pt>
                <c:pt idx="4">
                  <c:v>101.87</c:v>
                </c:pt>
              </c:numCache>
            </c:numRef>
          </c:val>
          <c:smooth val="0"/>
          <c:extLst>
            <c:ext xmlns:c16="http://schemas.microsoft.com/office/drawing/2014/chart" uri="{C3380CC4-5D6E-409C-BE32-E72D297353CC}">
              <c16:uniqueId val="{00000001-ABEA-4CF8-A751-9260DA09F4F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85.98</c:v>
                </c:pt>
                <c:pt idx="3">
                  <c:v>86.13</c:v>
                </c:pt>
                <c:pt idx="4">
                  <c:v>86.5</c:v>
                </c:pt>
              </c:numCache>
            </c:numRef>
          </c:val>
          <c:extLst>
            <c:ext xmlns:c16="http://schemas.microsoft.com/office/drawing/2014/chart" uri="{C3380CC4-5D6E-409C-BE32-E72D297353CC}">
              <c16:uniqueId val="{00000000-639A-4DE4-B86C-C69DF24FB43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110.21</c:v>
                </c:pt>
                <c:pt idx="3">
                  <c:v>110.26</c:v>
                </c:pt>
                <c:pt idx="4">
                  <c:v>111.88</c:v>
                </c:pt>
              </c:numCache>
            </c:numRef>
          </c:val>
          <c:smooth val="0"/>
          <c:extLst>
            <c:ext xmlns:c16="http://schemas.microsoft.com/office/drawing/2014/chart" uri="{C3380CC4-5D6E-409C-BE32-E72D297353CC}">
              <c16:uniqueId val="{00000001-639A-4DE4-B86C-C69DF24FB43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CA25" sqref="CA2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東京都　三鷹市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Aa</v>
      </c>
      <c r="X8" s="65"/>
      <c r="Y8" s="65"/>
      <c r="Z8" s="65"/>
      <c r="AA8" s="65"/>
      <c r="AB8" s="65"/>
      <c r="AC8" s="65"/>
      <c r="AD8" s="66" t="str">
        <f>データ!$M$6</f>
        <v>非設置</v>
      </c>
      <c r="AE8" s="66"/>
      <c r="AF8" s="66"/>
      <c r="AG8" s="66"/>
      <c r="AH8" s="66"/>
      <c r="AI8" s="66"/>
      <c r="AJ8" s="66"/>
      <c r="AK8" s="3"/>
      <c r="AL8" s="46">
        <f>データ!S6</f>
        <v>189916</v>
      </c>
      <c r="AM8" s="46"/>
      <c r="AN8" s="46"/>
      <c r="AO8" s="46"/>
      <c r="AP8" s="46"/>
      <c r="AQ8" s="46"/>
      <c r="AR8" s="46"/>
      <c r="AS8" s="46"/>
      <c r="AT8" s="45">
        <f>データ!T6</f>
        <v>16.420000000000002</v>
      </c>
      <c r="AU8" s="45"/>
      <c r="AV8" s="45"/>
      <c r="AW8" s="45"/>
      <c r="AX8" s="45"/>
      <c r="AY8" s="45"/>
      <c r="AZ8" s="45"/>
      <c r="BA8" s="45"/>
      <c r="BB8" s="45">
        <f>データ!U6</f>
        <v>11566.14</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f>データ!O6</f>
        <v>47.02</v>
      </c>
      <c r="J10" s="45"/>
      <c r="K10" s="45"/>
      <c r="L10" s="45"/>
      <c r="M10" s="45"/>
      <c r="N10" s="45"/>
      <c r="O10" s="45"/>
      <c r="P10" s="45">
        <f>データ!P6</f>
        <v>100</v>
      </c>
      <c r="Q10" s="45"/>
      <c r="R10" s="45"/>
      <c r="S10" s="45"/>
      <c r="T10" s="45"/>
      <c r="U10" s="45"/>
      <c r="V10" s="45"/>
      <c r="W10" s="45">
        <f>データ!Q6</f>
        <v>93.71</v>
      </c>
      <c r="X10" s="45"/>
      <c r="Y10" s="45"/>
      <c r="Z10" s="45"/>
      <c r="AA10" s="45"/>
      <c r="AB10" s="45"/>
      <c r="AC10" s="45"/>
      <c r="AD10" s="46">
        <f>データ!R6</f>
        <v>1258</v>
      </c>
      <c r="AE10" s="46"/>
      <c r="AF10" s="46"/>
      <c r="AG10" s="46"/>
      <c r="AH10" s="46"/>
      <c r="AI10" s="46"/>
      <c r="AJ10" s="46"/>
      <c r="AK10" s="2"/>
      <c r="AL10" s="46">
        <f>データ!V6</f>
        <v>190173</v>
      </c>
      <c r="AM10" s="46"/>
      <c r="AN10" s="46"/>
      <c r="AO10" s="46"/>
      <c r="AP10" s="46"/>
      <c r="AQ10" s="46"/>
      <c r="AR10" s="46"/>
      <c r="AS10" s="46"/>
      <c r="AT10" s="45">
        <f>データ!W6</f>
        <v>16.5</v>
      </c>
      <c r="AU10" s="45"/>
      <c r="AV10" s="45"/>
      <c r="AW10" s="45"/>
      <c r="AX10" s="45"/>
      <c r="AY10" s="45"/>
      <c r="AZ10" s="45"/>
      <c r="BA10" s="45"/>
      <c r="BB10" s="45">
        <f>データ!X6</f>
        <v>11525.64</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DPQZ/AQqjw8b36ewsywRcgBxNyjo34/aITHz2epX3NzVil5+b6zD0/Y2n4g79aGE1+16aaEvkjvpwRFdPgZXpA==" saltValue="ZuLIrrgdA8uVpD4SjcmDe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132047</v>
      </c>
      <c r="D6" s="19">
        <f t="shared" si="3"/>
        <v>46</v>
      </c>
      <c r="E6" s="19">
        <f t="shared" si="3"/>
        <v>17</v>
      </c>
      <c r="F6" s="19">
        <f t="shared" si="3"/>
        <v>1</v>
      </c>
      <c r="G6" s="19">
        <f t="shared" si="3"/>
        <v>0</v>
      </c>
      <c r="H6" s="19" t="str">
        <f t="shared" si="3"/>
        <v>東京都　三鷹市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47.02</v>
      </c>
      <c r="P6" s="20">
        <f t="shared" si="3"/>
        <v>100</v>
      </c>
      <c r="Q6" s="20">
        <f t="shared" si="3"/>
        <v>93.71</v>
      </c>
      <c r="R6" s="20">
        <f t="shared" si="3"/>
        <v>1258</v>
      </c>
      <c r="S6" s="20">
        <f t="shared" si="3"/>
        <v>189916</v>
      </c>
      <c r="T6" s="20">
        <f t="shared" si="3"/>
        <v>16.420000000000002</v>
      </c>
      <c r="U6" s="20">
        <f t="shared" si="3"/>
        <v>11566.14</v>
      </c>
      <c r="V6" s="20">
        <f t="shared" si="3"/>
        <v>190173</v>
      </c>
      <c r="W6" s="20">
        <f t="shared" si="3"/>
        <v>16.5</v>
      </c>
      <c r="X6" s="20">
        <f t="shared" si="3"/>
        <v>11525.64</v>
      </c>
      <c r="Y6" s="21" t="str">
        <f>IF(Y7="",NA(),Y7)</f>
        <v>-</v>
      </c>
      <c r="Z6" s="21" t="str">
        <f t="shared" ref="Z6:AH6" si="4">IF(Z7="",NA(),Z7)</f>
        <v>-</v>
      </c>
      <c r="AA6" s="21">
        <f t="shared" si="4"/>
        <v>102.59</v>
      </c>
      <c r="AB6" s="21">
        <f t="shared" si="4"/>
        <v>106.36</v>
      </c>
      <c r="AC6" s="21">
        <f t="shared" si="4"/>
        <v>107.01</v>
      </c>
      <c r="AD6" s="21" t="str">
        <f t="shared" si="4"/>
        <v>-</v>
      </c>
      <c r="AE6" s="21" t="str">
        <f t="shared" si="4"/>
        <v>-</v>
      </c>
      <c r="AF6" s="21">
        <f t="shared" si="4"/>
        <v>107.09</v>
      </c>
      <c r="AG6" s="21">
        <f t="shared" si="4"/>
        <v>107.96</v>
      </c>
      <c r="AH6" s="21">
        <f t="shared" si="4"/>
        <v>107.29</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0.59</v>
      </c>
      <c r="AR6" s="21">
        <f t="shared" si="5"/>
        <v>0.68</v>
      </c>
      <c r="AS6" s="21">
        <f t="shared" si="5"/>
        <v>0.9</v>
      </c>
      <c r="AT6" s="20" t="str">
        <f>IF(AT7="","",IF(AT7="-","【-】","【"&amp;SUBSTITUTE(TEXT(AT7,"#,##0.00"),"-","△")&amp;"】"))</f>
        <v>【3.15】</v>
      </c>
      <c r="AU6" s="21" t="str">
        <f>IF(AU7="",NA(),AU7)</f>
        <v>-</v>
      </c>
      <c r="AV6" s="21" t="str">
        <f t="shared" ref="AV6:BD6" si="6">IF(AV7="",NA(),AV7)</f>
        <v>-</v>
      </c>
      <c r="AW6" s="21">
        <f t="shared" si="6"/>
        <v>49.05</v>
      </c>
      <c r="AX6" s="21">
        <f t="shared" si="6"/>
        <v>46.43</v>
      </c>
      <c r="AY6" s="21">
        <f t="shared" si="6"/>
        <v>53.47</v>
      </c>
      <c r="AZ6" s="21" t="str">
        <f t="shared" si="6"/>
        <v>-</v>
      </c>
      <c r="BA6" s="21" t="str">
        <f t="shared" si="6"/>
        <v>-</v>
      </c>
      <c r="BB6" s="21">
        <f t="shared" si="6"/>
        <v>77.72</v>
      </c>
      <c r="BC6" s="21">
        <f t="shared" si="6"/>
        <v>86.61</v>
      </c>
      <c r="BD6" s="21">
        <f t="shared" si="6"/>
        <v>100.73</v>
      </c>
      <c r="BE6" s="20" t="str">
        <f>IF(BE7="","",IF(BE7="-","【-】","【"&amp;SUBSTITUTE(TEXT(BE7,"#,##0.00"),"-","△")&amp;"】"))</f>
        <v>【73.44】</v>
      </c>
      <c r="BF6" s="21" t="str">
        <f>IF(BF7="",NA(),BF7)</f>
        <v>-</v>
      </c>
      <c r="BG6" s="21" t="str">
        <f t="shared" ref="BG6:BO6" si="7">IF(BG7="",NA(),BG7)</f>
        <v>-</v>
      </c>
      <c r="BH6" s="21">
        <f t="shared" si="7"/>
        <v>273.16000000000003</v>
      </c>
      <c r="BI6" s="21">
        <f t="shared" si="7"/>
        <v>272.51</v>
      </c>
      <c r="BJ6" s="21">
        <f t="shared" si="7"/>
        <v>282.44</v>
      </c>
      <c r="BK6" s="21" t="str">
        <f t="shared" si="7"/>
        <v>-</v>
      </c>
      <c r="BL6" s="21" t="str">
        <f t="shared" si="7"/>
        <v>-</v>
      </c>
      <c r="BM6" s="21">
        <f t="shared" si="7"/>
        <v>485.6</v>
      </c>
      <c r="BN6" s="21">
        <f t="shared" si="7"/>
        <v>463.93</v>
      </c>
      <c r="BO6" s="21">
        <f t="shared" si="7"/>
        <v>481.88</v>
      </c>
      <c r="BP6" s="20" t="str">
        <f>IF(BP7="","",IF(BP7="-","【-】","【"&amp;SUBSTITUTE(TEXT(BP7,"#,##0.00"),"-","△")&amp;"】"))</f>
        <v>【652.82】</v>
      </c>
      <c r="BQ6" s="21" t="str">
        <f>IF(BQ7="",NA(),BQ7)</f>
        <v>-</v>
      </c>
      <c r="BR6" s="21" t="str">
        <f t="shared" ref="BR6:BZ6" si="8">IF(BR7="",NA(),BR7)</f>
        <v>-</v>
      </c>
      <c r="BS6" s="21">
        <f t="shared" si="8"/>
        <v>97.09</v>
      </c>
      <c r="BT6" s="21">
        <f t="shared" si="8"/>
        <v>97.51</v>
      </c>
      <c r="BU6" s="21">
        <f t="shared" si="8"/>
        <v>96.96</v>
      </c>
      <c r="BV6" s="21" t="str">
        <f t="shared" si="8"/>
        <v>-</v>
      </c>
      <c r="BW6" s="21" t="str">
        <f t="shared" si="8"/>
        <v>-</v>
      </c>
      <c r="BX6" s="21">
        <f t="shared" si="8"/>
        <v>99.95</v>
      </c>
      <c r="BY6" s="21">
        <f t="shared" si="8"/>
        <v>103.4</v>
      </c>
      <c r="BZ6" s="21">
        <f t="shared" si="8"/>
        <v>101.87</v>
      </c>
      <c r="CA6" s="20" t="str">
        <f>IF(CA7="","",IF(CA7="-","【-】","【"&amp;SUBSTITUTE(TEXT(CA7,"#,##0.00"),"-","△")&amp;"】"))</f>
        <v>【97.61】</v>
      </c>
      <c r="CB6" s="21" t="str">
        <f>IF(CB7="",NA(),CB7)</f>
        <v>-</v>
      </c>
      <c r="CC6" s="21" t="str">
        <f t="shared" ref="CC6:CK6" si="9">IF(CC7="",NA(),CC7)</f>
        <v>-</v>
      </c>
      <c r="CD6" s="21">
        <f t="shared" si="9"/>
        <v>85.98</v>
      </c>
      <c r="CE6" s="21">
        <f t="shared" si="9"/>
        <v>86.13</v>
      </c>
      <c r="CF6" s="21">
        <f t="shared" si="9"/>
        <v>86.5</v>
      </c>
      <c r="CG6" s="21" t="str">
        <f t="shared" si="9"/>
        <v>-</v>
      </c>
      <c r="CH6" s="21" t="str">
        <f t="shared" si="9"/>
        <v>-</v>
      </c>
      <c r="CI6" s="21">
        <f t="shared" si="9"/>
        <v>110.21</v>
      </c>
      <c r="CJ6" s="21">
        <f t="shared" si="9"/>
        <v>110.26</v>
      </c>
      <c r="CK6" s="21">
        <f t="shared" si="9"/>
        <v>111.88</v>
      </c>
      <c r="CL6" s="20" t="str">
        <f>IF(CL7="","",IF(CL7="-","【-】","【"&amp;SUBSTITUTE(TEXT(CL7,"#,##0.00"),"-","△")&amp;"】"))</f>
        <v>【138.29】</v>
      </c>
      <c r="CM6" s="21" t="str">
        <f>IF(CM7="",NA(),CM7)</f>
        <v>-</v>
      </c>
      <c r="CN6" s="21" t="str">
        <f t="shared" ref="CN6:CV6" si="10">IF(CN7="",NA(),CN7)</f>
        <v>-</v>
      </c>
      <c r="CO6" s="21">
        <f t="shared" si="10"/>
        <v>64.37</v>
      </c>
      <c r="CP6" s="21">
        <f t="shared" si="10"/>
        <v>63.88</v>
      </c>
      <c r="CQ6" s="21">
        <f t="shared" si="10"/>
        <v>62.17</v>
      </c>
      <c r="CR6" s="21" t="str">
        <f t="shared" si="10"/>
        <v>-</v>
      </c>
      <c r="CS6" s="21" t="str">
        <f t="shared" si="10"/>
        <v>-</v>
      </c>
      <c r="CT6" s="21">
        <f t="shared" si="10"/>
        <v>64.930000000000007</v>
      </c>
      <c r="CU6" s="21">
        <f t="shared" si="10"/>
        <v>65.680000000000007</v>
      </c>
      <c r="CV6" s="21">
        <f t="shared" si="10"/>
        <v>63.62</v>
      </c>
      <c r="CW6" s="20" t="str">
        <f>IF(CW7="","",IF(CW7="-","【-】","【"&amp;SUBSTITUTE(TEXT(CW7,"#,##0.00"),"-","△")&amp;"】"))</f>
        <v>【59.10】</v>
      </c>
      <c r="CX6" s="21" t="str">
        <f>IF(CX7="",NA(),CX7)</f>
        <v>-</v>
      </c>
      <c r="CY6" s="21" t="str">
        <f t="shared" ref="CY6:DG6" si="11">IF(CY7="",NA(),CY7)</f>
        <v>-</v>
      </c>
      <c r="CZ6" s="21">
        <f t="shared" si="11"/>
        <v>100</v>
      </c>
      <c r="DA6" s="21">
        <f t="shared" si="11"/>
        <v>100</v>
      </c>
      <c r="DB6" s="21">
        <f t="shared" si="11"/>
        <v>100</v>
      </c>
      <c r="DC6" s="21" t="str">
        <f t="shared" si="11"/>
        <v>-</v>
      </c>
      <c r="DD6" s="21" t="str">
        <f t="shared" si="11"/>
        <v>-</v>
      </c>
      <c r="DE6" s="21">
        <f t="shared" si="11"/>
        <v>97.7</v>
      </c>
      <c r="DF6" s="21">
        <f t="shared" si="11"/>
        <v>97.59</v>
      </c>
      <c r="DG6" s="21">
        <f t="shared" si="11"/>
        <v>97.53</v>
      </c>
      <c r="DH6" s="20" t="str">
        <f>IF(DH7="","",IF(DH7="-","【-】","【"&amp;SUBSTITUTE(TEXT(DH7,"#,##0.00"),"-","△")&amp;"】"))</f>
        <v>【95.82】</v>
      </c>
      <c r="DI6" s="21" t="str">
        <f>IF(DI7="",NA(),DI7)</f>
        <v>-</v>
      </c>
      <c r="DJ6" s="21" t="str">
        <f t="shared" ref="DJ6:DR6" si="12">IF(DJ7="",NA(),DJ7)</f>
        <v>-</v>
      </c>
      <c r="DK6" s="21">
        <f t="shared" si="12"/>
        <v>4.88</v>
      </c>
      <c r="DL6" s="21">
        <f t="shared" si="12"/>
        <v>9.32</v>
      </c>
      <c r="DM6" s="21">
        <f t="shared" si="12"/>
        <v>12.32</v>
      </c>
      <c r="DN6" s="21" t="str">
        <f t="shared" si="12"/>
        <v>-</v>
      </c>
      <c r="DO6" s="21" t="str">
        <f t="shared" si="12"/>
        <v>-</v>
      </c>
      <c r="DP6" s="21">
        <f t="shared" si="12"/>
        <v>23.38</v>
      </c>
      <c r="DQ6" s="21">
        <f t="shared" si="12"/>
        <v>24.59</v>
      </c>
      <c r="DR6" s="21">
        <f t="shared" si="12"/>
        <v>26.87</v>
      </c>
      <c r="DS6" s="20" t="str">
        <f>IF(DS7="","",IF(DS7="-","【-】","【"&amp;SUBSTITUTE(TEXT(DS7,"#,##0.00"),"-","△")&amp;"】"))</f>
        <v>【39.74】</v>
      </c>
      <c r="DT6" s="21" t="str">
        <f>IF(DT7="",NA(),DT7)</f>
        <v>-</v>
      </c>
      <c r="DU6" s="21" t="str">
        <f t="shared" ref="DU6:EC6" si="13">IF(DU7="",NA(),DU7)</f>
        <v>-</v>
      </c>
      <c r="DV6" s="21">
        <f t="shared" si="13"/>
        <v>38.18</v>
      </c>
      <c r="DW6" s="21">
        <f t="shared" si="13"/>
        <v>47.54</v>
      </c>
      <c r="DX6" s="21">
        <f t="shared" si="13"/>
        <v>55.8</v>
      </c>
      <c r="DY6" s="21" t="str">
        <f t="shared" si="13"/>
        <v>-</v>
      </c>
      <c r="DZ6" s="21" t="str">
        <f t="shared" si="13"/>
        <v>-</v>
      </c>
      <c r="EA6" s="21">
        <f t="shared" si="13"/>
        <v>8.1999999999999993</v>
      </c>
      <c r="EB6" s="21">
        <f t="shared" si="13"/>
        <v>9.43</v>
      </c>
      <c r="EC6" s="21">
        <f t="shared" si="13"/>
        <v>12.4</v>
      </c>
      <c r="ED6" s="20" t="str">
        <f>IF(ED7="","",IF(ED7="-","【-】","【"&amp;SUBSTITUTE(TEXT(ED7,"#,##0.00"),"-","△")&amp;"】"))</f>
        <v>【7.62】</v>
      </c>
      <c r="EE6" s="21" t="str">
        <f>IF(EE7="",NA(),EE7)</f>
        <v>-</v>
      </c>
      <c r="EF6" s="21" t="str">
        <f t="shared" ref="EF6:EN6" si="14">IF(EF7="",NA(),EF7)</f>
        <v>-</v>
      </c>
      <c r="EG6" s="21">
        <f t="shared" si="14"/>
        <v>0.04</v>
      </c>
      <c r="EH6" s="21">
        <f t="shared" si="14"/>
        <v>0.02</v>
      </c>
      <c r="EI6" s="20">
        <f t="shared" si="14"/>
        <v>0</v>
      </c>
      <c r="EJ6" s="21" t="str">
        <f t="shared" si="14"/>
        <v>-</v>
      </c>
      <c r="EK6" s="21" t="str">
        <f t="shared" si="14"/>
        <v>-</v>
      </c>
      <c r="EL6" s="21">
        <f t="shared" si="14"/>
        <v>0.14000000000000001</v>
      </c>
      <c r="EM6" s="21">
        <f t="shared" si="14"/>
        <v>0.15</v>
      </c>
      <c r="EN6" s="21">
        <f t="shared" si="14"/>
        <v>0.16</v>
      </c>
      <c r="EO6" s="20" t="str">
        <f>IF(EO7="","",IF(EO7="-","【-】","【"&amp;SUBSTITUTE(TEXT(EO7,"#,##0.00"),"-","△")&amp;"】"))</f>
        <v>【0.23】</v>
      </c>
    </row>
    <row r="7" spans="1:148" s="22" customFormat="1" x14ac:dyDescent="0.2">
      <c r="A7" s="14"/>
      <c r="B7" s="23">
        <v>2022</v>
      </c>
      <c r="C7" s="23">
        <v>132047</v>
      </c>
      <c r="D7" s="23">
        <v>46</v>
      </c>
      <c r="E7" s="23">
        <v>17</v>
      </c>
      <c r="F7" s="23">
        <v>1</v>
      </c>
      <c r="G7" s="23">
        <v>0</v>
      </c>
      <c r="H7" s="23" t="s">
        <v>96</v>
      </c>
      <c r="I7" s="23" t="s">
        <v>97</v>
      </c>
      <c r="J7" s="23" t="s">
        <v>98</v>
      </c>
      <c r="K7" s="23" t="s">
        <v>99</v>
      </c>
      <c r="L7" s="23" t="s">
        <v>100</v>
      </c>
      <c r="M7" s="23" t="s">
        <v>101</v>
      </c>
      <c r="N7" s="24" t="s">
        <v>102</v>
      </c>
      <c r="O7" s="24">
        <v>47.02</v>
      </c>
      <c r="P7" s="24">
        <v>100</v>
      </c>
      <c r="Q7" s="24">
        <v>93.71</v>
      </c>
      <c r="R7" s="24">
        <v>1258</v>
      </c>
      <c r="S7" s="24">
        <v>189916</v>
      </c>
      <c r="T7" s="24">
        <v>16.420000000000002</v>
      </c>
      <c r="U7" s="24">
        <v>11566.14</v>
      </c>
      <c r="V7" s="24">
        <v>190173</v>
      </c>
      <c r="W7" s="24">
        <v>16.5</v>
      </c>
      <c r="X7" s="24">
        <v>11525.64</v>
      </c>
      <c r="Y7" s="24" t="s">
        <v>102</v>
      </c>
      <c r="Z7" s="24" t="s">
        <v>102</v>
      </c>
      <c r="AA7" s="24">
        <v>102.59</v>
      </c>
      <c r="AB7" s="24">
        <v>106.36</v>
      </c>
      <c r="AC7" s="24">
        <v>107.01</v>
      </c>
      <c r="AD7" s="24" t="s">
        <v>102</v>
      </c>
      <c r="AE7" s="24" t="s">
        <v>102</v>
      </c>
      <c r="AF7" s="24">
        <v>107.09</v>
      </c>
      <c r="AG7" s="24">
        <v>107.96</v>
      </c>
      <c r="AH7" s="24">
        <v>107.29</v>
      </c>
      <c r="AI7" s="24">
        <v>106.11</v>
      </c>
      <c r="AJ7" s="24" t="s">
        <v>102</v>
      </c>
      <c r="AK7" s="24" t="s">
        <v>102</v>
      </c>
      <c r="AL7" s="24">
        <v>0</v>
      </c>
      <c r="AM7" s="24">
        <v>0</v>
      </c>
      <c r="AN7" s="24">
        <v>0</v>
      </c>
      <c r="AO7" s="24" t="s">
        <v>102</v>
      </c>
      <c r="AP7" s="24" t="s">
        <v>102</v>
      </c>
      <c r="AQ7" s="24">
        <v>0.59</v>
      </c>
      <c r="AR7" s="24">
        <v>0.68</v>
      </c>
      <c r="AS7" s="24">
        <v>0.9</v>
      </c>
      <c r="AT7" s="24">
        <v>3.15</v>
      </c>
      <c r="AU7" s="24" t="s">
        <v>102</v>
      </c>
      <c r="AV7" s="24" t="s">
        <v>102</v>
      </c>
      <c r="AW7" s="24">
        <v>49.05</v>
      </c>
      <c r="AX7" s="24">
        <v>46.43</v>
      </c>
      <c r="AY7" s="24">
        <v>53.47</v>
      </c>
      <c r="AZ7" s="24" t="s">
        <v>102</v>
      </c>
      <c r="BA7" s="24" t="s">
        <v>102</v>
      </c>
      <c r="BB7" s="24">
        <v>77.72</v>
      </c>
      <c r="BC7" s="24">
        <v>86.61</v>
      </c>
      <c r="BD7" s="24">
        <v>100.73</v>
      </c>
      <c r="BE7" s="24">
        <v>73.44</v>
      </c>
      <c r="BF7" s="24" t="s">
        <v>102</v>
      </c>
      <c r="BG7" s="24" t="s">
        <v>102</v>
      </c>
      <c r="BH7" s="24">
        <v>273.16000000000003</v>
      </c>
      <c r="BI7" s="24">
        <v>272.51</v>
      </c>
      <c r="BJ7" s="24">
        <v>282.44</v>
      </c>
      <c r="BK7" s="24" t="s">
        <v>102</v>
      </c>
      <c r="BL7" s="24" t="s">
        <v>102</v>
      </c>
      <c r="BM7" s="24">
        <v>485.6</v>
      </c>
      <c r="BN7" s="24">
        <v>463.93</v>
      </c>
      <c r="BO7" s="24">
        <v>481.88</v>
      </c>
      <c r="BP7" s="24">
        <v>652.82000000000005</v>
      </c>
      <c r="BQ7" s="24" t="s">
        <v>102</v>
      </c>
      <c r="BR7" s="24" t="s">
        <v>102</v>
      </c>
      <c r="BS7" s="24">
        <v>97.09</v>
      </c>
      <c r="BT7" s="24">
        <v>97.51</v>
      </c>
      <c r="BU7" s="24">
        <v>96.96</v>
      </c>
      <c r="BV7" s="24" t="s">
        <v>102</v>
      </c>
      <c r="BW7" s="24" t="s">
        <v>102</v>
      </c>
      <c r="BX7" s="24">
        <v>99.95</v>
      </c>
      <c r="BY7" s="24">
        <v>103.4</v>
      </c>
      <c r="BZ7" s="24">
        <v>101.87</v>
      </c>
      <c r="CA7" s="24">
        <v>97.61</v>
      </c>
      <c r="CB7" s="24" t="s">
        <v>102</v>
      </c>
      <c r="CC7" s="24" t="s">
        <v>102</v>
      </c>
      <c r="CD7" s="24">
        <v>85.98</v>
      </c>
      <c r="CE7" s="24">
        <v>86.13</v>
      </c>
      <c r="CF7" s="24">
        <v>86.5</v>
      </c>
      <c r="CG7" s="24" t="s">
        <v>102</v>
      </c>
      <c r="CH7" s="24" t="s">
        <v>102</v>
      </c>
      <c r="CI7" s="24">
        <v>110.21</v>
      </c>
      <c r="CJ7" s="24">
        <v>110.26</v>
      </c>
      <c r="CK7" s="24">
        <v>111.88</v>
      </c>
      <c r="CL7" s="24">
        <v>138.29</v>
      </c>
      <c r="CM7" s="24" t="s">
        <v>102</v>
      </c>
      <c r="CN7" s="24" t="s">
        <v>102</v>
      </c>
      <c r="CO7" s="24">
        <v>64.37</v>
      </c>
      <c r="CP7" s="24">
        <v>63.88</v>
      </c>
      <c r="CQ7" s="24">
        <v>62.17</v>
      </c>
      <c r="CR7" s="24" t="s">
        <v>102</v>
      </c>
      <c r="CS7" s="24" t="s">
        <v>102</v>
      </c>
      <c r="CT7" s="24">
        <v>64.930000000000007</v>
      </c>
      <c r="CU7" s="24">
        <v>65.680000000000007</v>
      </c>
      <c r="CV7" s="24">
        <v>63.62</v>
      </c>
      <c r="CW7" s="24">
        <v>59.1</v>
      </c>
      <c r="CX7" s="24" t="s">
        <v>102</v>
      </c>
      <c r="CY7" s="24" t="s">
        <v>102</v>
      </c>
      <c r="CZ7" s="24">
        <v>100</v>
      </c>
      <c r="DA7" s="24">
        <v>100</v>
      </c>
      <c r="DB7" s="24">
        <v>100</v>
      </c>
      <c r="DC7" s="24" t="s">
        <v>102</v>
      </c>
      <c r="DD7" s="24" t="s">
        <v>102</v>
      </c>
      <c r="DE7" s="24">
        <v>97.7</v>
      </c>
      <c r="DF7" s="24">
        <v>97.59</v>
      </c>
      <c r="DG7" s="24">
        <v>97.53</v>
      </c>
      <c r="DH7" s="24">
        <v>95.82</v>
      </c>
      <c r="DI7" s="24" t="s">
        <v>102</v>
      </c>
      <c r="DJ7" s="24" t="s">
        <v>102</v>
      </c>
      <c r="DK7" s="24">
        <v>4.88</v>
      </c>
      <c r="DL7" s="24">
        <v>9.32</v>
      </c>
      <c r="DM7" s="24">
        <v>12.32</v>
      </c>
      <c r="DN7" s="24" t="s">
        <v>102</v>
      </c>
      <c r="DO7" s="24" t="s">
        <v>102</v>
      </c>
      <c r="DP7" s="24">
        <v>23.38</v>
      </c>
      <c r="DQ7" s="24">
        <v>24.59</v>
      </c>
      <c r="DR7" s="24">
        <v>26.87</v>
      </c>
      <c r="DS7" s="24">
        <v>39.74</v>
      </c>
      <c r="DT7" s="24" t="s">
        <v>102</v>
      </c>
      <c r="DU7" s="24" t="s">
        <v>102</v>
      </c>
      <c r="DV7" s="24">
        <v>38.18</v>
      </c>
      <c r="DW7" s="24">
        <v>47.54</v>
      </c>
      <c r="DX7" s="24">
        <v>55.8</v>
      </c>
      <c r="DY7" s="24" t="s">
        <v>102</v>
      </c>
      <c r="DZ7" s="24" t="s">
        <v>102</v>
      </c>
      <c r="EA7" s="24">
        <v>8.1999999999999993</v>
      </c>
      <c r="EB7" s="24">
        <v>9.43</v>
      </c>
      <c r="EC7" s="24">
        <v>12.4</v>
      </c>
      <c r="ED7" s="24">
        <v>7.62</v>
      </c>
      <c r="EE7" s="24" t="s">
        <v>102</v>
      </c>
      <c r="EF7" s="24" t="s">
        <v>102</v>
      </c>
      <c r="EG7" s="24">
        <v>0.04</v>
      </c>
      <c r="EH7" s="24">
        <v>0.02</v>
      </c>
      <c r="EI7" s="24">
        <v>0</v>
      </c>
      <c r="EJ7" s="24" t="s">
        <v>102</v>
      </c>
      <c r="EK7" s="24" t="s">
        <v>102</v>
      </c>
      <c r="EL7" s="24">
        <v>0.14000000000000001</v>
      </c>
      <c r="EM7" s="24">
        <v>0.15</v>
      </c>
      <c r="EN7" s="24">
        <v>0.16</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宮川　純貴</cp:lastModifiedBy>
  <cp:lastPrinted>2024-01-25T08:10:16Z</cp:lastPrinted>
  <dcterms:created xsi:type="dcterms:W3CDTF">2023-12-12T00:45:13Z</dcterms:created>
  <dcterms:modified xsi:type="dcterms:W3CDTF">2024-01-30T23:16:16Z</dcterms:modified>
  <cp:category/>
</cp:coreProperties>
</file>