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10.226.61.9\zaiseichousa\03_決算\令和３年度　決算統計\25 決算カード（決算状況一覧）\★HP掲載用\"/>
    </mc:Choice>
  </mc:AlternateContent>
  <bookViews>
    <workbookView xWindow="480" yWindow="72" windowWidth="18192" windowHeight="11640"/>
  </bookViews>
  <sheets>
    <sheet name="港・左" sheetId="3" r:id="rId1"/>
    <sheet name="港・右" sheetId="2" r:id="rId2"/>
  </sheets>
  <definedNames>
    <definedName name="_xlnm.Print_Area" localSheetId="1">港・右!$A$1:$S$62</definedName>
    <definedName name="_xlnm.Print_Area" localSheetId="0">港・左!$A$1:$AL$52</definedName>
  </definedNames>
  <calcPr calcId="162913"/>
</workbook>
</file>

<file path=xl/calcChain.xml><?xml version="1.0" encoding="utf-8"?>
<calcChain xmlns="http://schemas.openxmlformats.org/spreadsheetml/2006/main">
  <c r="E52" i="3" l="1"/>
  <c r="AH51" i="3"/>
  <c r="AD51" i="3"/>
  <c r="X51" i="3"/>
  <c r="L49" i="3"/>
  <c r="L52" i="3"/>
  <c r="E49" i="3"/>
  <c r="G28" i="3"/>
  <c r="S26" i="3"/>
  <c r="S22" i="3"/>
  <c r="G18" i="3"/>
  <c r="S18" i="3"/>
  <c r="S16" i="3"/>
  <c r="S14" i="3"/>
  <c r="G14" i="3"/>
  <c r="S12" i="3"/>
  <c r="S10" i="3"/>
  <c r="G51" i="2"/>
  <c r="J52" i="2"/>
  <c r="D51" i="2"/>
  <c r="E51" i="2"/>
  <c r="E49" i="2"/>
  <c r="E47" i="2"/>
  <c r="E46" i="2"/>
  <c r="E45" i="2"/>
  <c r="E44" i="2"/>
  <c r="N43" i="2"/>
  <c r="P43" i="2"/>
  <c r="E42" i="2"/>
  <c r="J41" i="2"/>
  <c r="J40" i="2"/>
  <c r="P39" i="2"/>
  <c r="E39" i="2"/>
  <c r="J38" i="2"/>
  <c r="P37" i="2"/>
  <c r="D32" i="2"/>
  <c r="O30" i="2"/>
  <c r="J30" i="2"/>
  <c r="R23" i="2"/>
  <c r="P23" i="2"/>
  <c r="O23" i="2"/>
  <c r="J23" i="2"/>
  <c r="R21" i="2"/>
  <c r="D20" i="2"/>
  <c r="D33" i="2"/>
  <c r="R17" i="2"/>
  <c r="R16" i="2"/>
  <c r="R15" i="2"/>
  <c r="P13" i="2"/>
  <c r="R13" i="2"/>
  <c r="O13" i="2"/>
  <c r="O33" i="2"/>
  <c r="J13" i="2"/>
  <c r="J33" i="2"/>
  <c r="R11" i="2"/>
  <c r="R10" i="2"/>
  <c r="R9" i="2"/>
  <c r="R8" i="2"/>
  <c r="R7" i="2"/>
  <c r="R6" i="2"/>
  <c r="L17" i="2"/>
  <c r="L16" i="2"/>
  <c r="L10" i="2"/>
  <c r="L8" i="2"/>
  <c r="L6" i="2"/>
  <c r="L33" i="2"/>
  <c r="L27" i="2"/>
  <c r="L26" i="2"/>
  <c r="L25" i="2"/>
  <c r="L24" i="2"/>
  <c r="L21" i="2"/>
  <c r="L20" i="2"/>
  <c r="L18" i="2"/>
  <c r="L15" i="2"/>
  <c r="L13" i="2"/>
  <c r="L11" i="2"/>
  <c r="L9" i="2"/>
  <c r="L7" i="2"/>
  <c r="E30" i="2"/>
  <c r="E28" i="2"/>
  <c r="E27" i="2"/>
  <c r="E26" i="2"/>
  <c r="E25" i="2"/>
  <c r="E24" i="2"/>
  <c r="E23" i="2"/>
  <c r="E21" i="2"/>
  <c r="E19" i="2"/>
  <c r="E18" i="2"/>
  <c r="E15" i="2"/>
  <c r="E11" i="2"/>
  <c r="E9" i="2"/>
  <c r="E7" i="2"/>
  <c r="E33" i="2"/>
  <c r="E32" i="2"/>
  <c r="E29" i="2"/>
  <c r="E22" i="2"/>
  <c r="E16" i="2"/>
  <c r="E14" i="2"/>
  <c r="E13" i="2"/>
  <c r="E10" i="2"/>
  <c r="E8" i="2"/>
  <c r="E6" i="2"/>
  <c r="L23" i="2"/>
  <c r="L30" i="2"/>
  <c r="E52" i="2"/>
  <c r="E20" i="2"/>
  <c r="E38" i="2"/>
  <c r="P38" i="2"/>
  <c r="J39" i="2"/>
  <c r="E40" i="2"/>
  <c r="E41" i="2"/>
  <c r="P41" i="2"/>
  <c r="J42" i="2"/>
  <c r="J44" i="2"/>
  <c r="J45" i="2"/>
  <c r="J46" i="2"/>
  <c r="J47" i="2"/>
  <c r="J49" i="2"/>
  <c r="J51" i="2"/>
</calcChain>
</file>

<file path=xl/sharedStrings.xml><?xml version="1.0" encoding="utf-8"?>
<sst xmlns="http://schemas.openxmlformats.org/spreadsheetml/2006/main" count="366" uniqueCount="207">
  <si>
    <t>　　　　　　　　</t>
  </si>
  <si>
    <t>団　体　名</t>
    <rPh sb="0" eb="1">
      <t>ダン</t>
    </rPh>
    <rPh sb="2" eb="3">
      <t>カラダ</t>
    </rPh>
    <phoneticPr fontId="4"/>
  </si>
  <si>
    <t>港区</t>
    <rPh sb="0" eb="2">
      <t>ミナトク</t>
    </rPh>
    <phoneticPr fontId="4"/>
  </si>
  <si>
    <t>歳　　　　　　　　　入</t>
  </si>
  <si>
    <t>性　　　　質　　　　別　　　　歳　　　　出</t>
  </si>
  <si>
    <t>区分</t>
  </si>
  <si>
    <t>決算額</t>
  </si>
  <si>
    <t>構成比</t>
  </si>
  <si>
    <t>増減率</t>
  </si>
  <si>
    <t>一般財源等</t>
  </si>
  <si>
    <t>経常一般財源</t>
  </si>
  <si>
    <t>経常収支
比率</t>
    <phoneticPr fontId="4"/>
  </si>
  <si>
    <t>千円</t>
    <rPh sb="0" eb="1">
      <t>セン</t>
    </rPh>
    <phoneticPr fontId="11"/>
  </si>
  <si>
    <t>％</t>
  </si>
  <si>
    <t>千円</t>
  </si>
  <si>
    <t>特別区税</t>
  </si>
  <si>
    <t>人件費</t>
  </si>
  <si>
    <t>地方譲与税</t>
  </si>
  <si>
    <t/>
  </si>
  <si>
    <t>うち職員給</t>
    <phoneticPr fontId="4"/>
  </si>
  <si>
    <t>利子割交付金</t>
  </si>
  <si>
    <t>うち退職金</t>
    <rPh sb="2" eb="5">
      <t>タイショクキン</t>
    </rPh>
    <phoneticPr fontId="11"/>
  </si>
  <si>
    <t>配当割交付金</t>
    <rPh sb="0" eb="2">
      <t>ハイトウ</t>
    </rPh>
    <rPh sb="2" eb="3">
      <t>ワリ</t>
    </rPh>
    <rPh sb="3" eb="6">
      <t>コウフキン</t>
    </rPh>
    <phoneticPr fontId="11"/>
  </si>
  <si>
    <t>扶助費</t>
  </si>
  <si>
    <t>株式等譲渡所得割
交付金</t>
    <rPh sb="0" eb="2">
      <t>カブシキ</t>
    </rPh>
    <rPh sb="2" eb="3">
      <t>トウ</t>
    </rPh>
    <rPh sb="3" eb="5">
      <t>ジョウト</t>
    </rPh>
    <rPh sb="5" eb="7">
      <t>ショトク</t>
    </rPh>
    <rPh sb="7" eb="8">
      <t>ワ</t>
    </rPh>
    <rPh sb="9" eb="12">
      <t>コウフキン</t>
    </rPh>
    <phoneticPr fontId="11"/>
  </si>
  <si>
    <t>公債費</t>
  </si>
  <si>
    <t>地方消費税交付金</t>
  </si>
  <si>
    <t>元 利 償 還 金</t>
    <phoneticPr fontId="11"/>
  </si>
  <si>
    <t>ゴルフ場利用税
交付金</t>
    <rPh sb="0" eb="4">
      <t>ゴルフジョウ</t>
    </rPh>
    <rPh sb="4" eb="6">
      <t>リヨウ</t>
    </rPh>
    <phoneticPr fontId="11"/>
  </si>
  <si>
    <t>－</t>
    <phoneticPr fontId="4"/>
  </si>
  <si>
    <t>一時借入金利子</t>
    <phoneticPr fontId="11"/>
  </si>
  <si>
    <t>－</t>
  </si>
  <si>
    <t>自動車取得税交付金</t>
  </si>
  <si>
    <t xml:space="preserve">義務的経費計 </t>
  </si>
  <si>
    <t>自動車税環境性能割
交付金</t>
    <rPh sb="0" eb="4">
      <t>ジドウシャゼイ</t>
    </rPh>
    <rPh sb="4" eb="6">
      <t>カンキョウ</t>
    </rPh>
    <rPh sb="6" eb="8">
      <t>セイノウ</t>
    </rPh>
    <rPh sb="8" eb="9">
      <t>ワリ</t>
    </rPh>
    <rPh sb="10" eb="13">
      <t>コウフキン</t>
    </rPh>
    <phoneticPr fontId="11"/>
  </si>
  <si>
    <t>物件費</t>
  </si>
  <si>
    <t>特別区財政調整
交付金</t>
    <rPh sb="0" eb="3">
      <t>トクベツク</t>
    </rPh>
    <phoneticPr fontId="4"/>
  </si>
  <si>
    <t>維持補修費</t>
  </si>
  <si>
    <t>普通交付金</t>
    <rPh sb="0" eb="2">
      <t>フツウコウ</t>
    </rPh>
    <rPh sb="2" eb="5">
      <t>コウフキン</t>
    </rPh>
    <phoneticPr fontId="11"/>
  </si>
  <si>
    <t>補助費等</t>
  </si>
  <si>
    <t>特別交付金</t>
    <rPh sb="0" eb="2">
      <t>トクベツコウ</t>
    </rPh>
    <rPh sb="2" eb="5">
      <t>コウフキン</t>
    </rPh>
    <phoneticPr fontId="11"/>
  </si>
  <si>
    <t>積立金</t>
  </si>
  <si>
    <t>交通安全対策
特別交付金</t>
    <rPh sb="4" eb="6">
      <t>タイサク</t>
    </rPh>
    <rPh sb="7" eb="9">
      <t>トクベツ</t>
    </rPh>
    <phoneticPr fontId="11"/>
  </si>
  <si>
    <t>投資及び出資金</t>
    <rPh sb="2" eb="3">
      <t>オヨ</t>
    </rPh>
    <phoneticPr fontId="4"/>
  </si>
  <si>
    <t xml:space="preserve">　 </t>
  </si>
  <si>
    <t xml:space="preserve">一般財源計 </t>
  </si>
  <si>
    <t>貸付金</t>
  </si>
  <si>
    <t>分担金・負担金</t>
  </si>
  <si>
    <t>繰出金</t>
  </si>
  <si>
    <t>使用料</t>
  </si>
  <si>
    <t>前年度繰上充用金</t>
    <rPh sb="0" eb="3">
      <t>ゼンネンド</t>
    </rPh>
    <phoneticPr fontId="4"/>
  </si>
  <si>
    <t>手数料</t>
  </si>
  <si>
    <t xml:space="preserve">その他経費計 </t>
  </si>
  <si>
    <t>国庫支出金</t>
  </si>
  <si>
    <t>普通建設事業費</t>
    <rPh sb="4" eb="7">
      <t>ジギョウヒ</t>
    </rPh>
    <phoneticPr fontId="11"/>
  </si>
  <si>
    <t>○経常経費充当一般財源等</t>
    <phoneticPr fontId="11"/>
  </si>
  <si>
    <t>都支出金</t>
  </si>
  <si>
    <t>補助事業費</t>
    <rPh sb="2" eb="5">
      <t>ジギョウヒ</t>
    </rPh>
    <phoneticPr fontId="11"/>
  </si>
  <si>
    <t>財産収入</t>
  </si>
  <si>
    <t>単独事業費</t>
    <rPh sb="2" eb="5">
      <t>ジギョウヒ</t>
    </rPh>
    <phoneticPr fontId="11"/>
  </si>
  <si>
    <t>○歳入経常一般財源等</t>
    <rPh sb="1" eb="3">
      <t>サイニュウ</t>
    </rPh>
    <rPh sb="3" eb="5">
      <t>ケイジョウ</t>
    </rPh>
    <rPh sb="5" eb="7">
      <t>イッパン</t>
    </rPh>
    <rPh sb="7" eb="9">
      <t>ザイゲン</t>
    </rPh>
    <rPh sb="9" eb="10">
      <t>トウ</t>
    </rPh>
    <phoneticPr fontId="11"/>
  </si>
  <si>
    <t>寄附金</t>
  </si>
  <si>
    <t>うち人件費</t>
    <rPh sb="2" eb="5">
      <t>ジンケンヒ</t>
    </rPh>
    <phoneticPr fontId="11"/>
  </si>
  <si>
    <t>繰入金</t>
  </si>
  <si>
    <t>災害復旧事業費</t>
    <rPh sb="4" eb="7">
      <t>ジギョウヒ</t>
    </rPh>
    <phoneticPr fontId="11"/>
  </si>
  <si>
    <t>繰越金</t>
  </si>
  <si>
    <t>失業対策事業費</t>
    <rPh sb="4" eb="7">
      <t>ジギョウヒ</t>
    </rPh>
    <phoneticPr fontId="11"/>
  </si>
  <si>
    <t>諸収入</t>
  </si>
  <si>
    <t xml:space="preserve">投資的経費計 </t>
  </si>
  <si>
    <t>地方債</t>
  </si>
  <si>
    <t xml:space="preserve">特定財源計   </t>
  </si>
  <si>
    <t>合計</t>
  </si>
  <si>
    <t>合計</t>
    <phoneticPr fontId="4"/>
  </si>
  <si>
    <t>目　　　的　　　別　　　歳　　　出</t>
  </si>
  <si>
    <t>特　　別　　区　　税</t>
  </si>
  <si>
    <t>決算額(千円)</t>
    <rPh sb="4" eb="5">
      <t>セン</t>
    </rPh>
    <phoneticPr fontId="11"/>
  </si>
  <si>
    <t>構成比(%)</t>
  </si>
  <si>
    <t>増減率(%)</t>
  </si>
  <si>
    <t>特別区民税</t>
  </si>
  <si>
    <t>議会費</t>
  </si>
  <si>
    <t>軽自動車税</t>
  </si>
  <si>
    <t>総務費</t>
  </si>
  <si>
    <t>特別区たばこ税</t>
  </si>
  <si>
    <t>民生費</t>
  </si>
  <si>
    <t>鉱産税</t>
  </si>
  <si>
    <t>衛生費</t>
  </si>
  <si>
    <t>入湯税</t>
    <rPh sb="0" eb="3">
      <t>ニュウトウゼイ</t>
    </rPh>
    <phoneticPr fontId="11"/>
  </si>
  <si>
    <t>労働費</t>
  </si>
  <si>
    <t>法定外普通税</t>
    <rPh sb="0" eb="2">
      <t>ホウテイ</t>
    </rPh>
    <rPh sb="2" eb="3">
      <t>ガイ</t>
    </rPh>
    <rPh sb="3" eb="5">
      <t>フツウ</t>
    </rPh>
    <rPh sb="5" eb="6">
      <t>ゼイ</t>
    </rPh>
    <phoneticPr fontId="11"/>
  </si>
  <si>
    <t>農林水産業費</t>
  </si>
  <si>
    <t>商工費</t>
  </si>
  <si>
    <t>特別区民税徴収率</t>
  </si>
  <si>
    <t>土木費</t>
  </si>
  <si>
    <t>現年課税分(%)</t>
  </si>
  <si>
    <t>滞納繰越分(%)</t>
  </si>
  <si>
    <t>合　　計　(%)</t>
  </si>
  <si>
    <t>消防費</t>
  </si>
  <si>
    <t>教育費</t>
  </si>
  <si>
    <t>公営事業・公営企業会計</t>
    <rPh sb="5" eb="7">
      <t>コウエイ</t>
    </rPh>
    <rPh sb="7" eb="9">
      <t>キギョウ</t>
    </rPh>
    <rPh sb="9" eb="11">
      <t>カイケイ</t>
    </rPh>
    <phoneticPr fontId="11"/>
  </si>
  <si>
    <t>災害復旧費</t>
  </si>
  <si>
    <t>決  算  額 (千円)</t>
    <rPh sb="9" eb="10">
      <t>セン</t>
    </rPh>
    <phoneticPr fontId="11"/>
  </si>
  <si>
    <t>普通会計</t>
    <rPh sb="0" eb="2">
      <t>フツウ</t>
    </rPh>
    <rPh sb="2" eb="4">
      <t>カイケイ</t>
    </rPh>
    <phoneticPr fontId="11"/>
  </si>
  <si>
    <t>繰入繰出額</t>
    <rPh sb="0" eb="2">
      <t>クリイレ</t>
    </rPh>
    <rPh sb="2" eb="4">
      <t>クリダ</t>
    </rPh>
    <rPh sb="4" eb="5">
      <t>ガク</t>
    </rPh>
    <phoneticPr fontId="11"/>
  </si>
  <si>
    <t>諸支出金</t>
  </si>
  <si>
    <t>国民健康保険</t>
  </si>
  <si>
    <t>歳入</t>
  </si>
  <si>
    <t>事業会計</t>
  </si>
  <si>
    <t>歳出</t>
  </si>
  <si>
    <t>後期高齢者医療</t>
    <rPh sb="0" eb="2">
      <t>コウキ</t>
    </rPh>
    <rPh sb="2" eb="5">
      <t>コウレイシャ</t>
    </rPh>
    <rPh sb="5" eb="7">
      <t>イリョウ</t>
    </rPh>
    <phoneticPr fontId="11"/>
  </si>
  <si>
    <t>（注）「公営事業・公営企業会計」欄の「普通会計繰入繰出額」の単位は</t>
    <rPh sb="1" eb="2">
      <t>チュウ</t>
    </rPh>
    <rPh sb="16" eb="17">
      <t>ラン</t>
    </rPh>
    <rPh sb="23" eb="25">
      <t>クリイレ</t>
    </rPh>
    <rPh sb="25" eb="27">
      <t>クリダ</t>
    </rPh>
    <rPh sb="27" eb="28">
      <t>ガク</t>
    </rPh>
    <rPh sb="30" eb="32">
      <t>タンイ</t>
    </rPh>
    <phoneticPr fontId="11"/>
  </si>
  <si>
    <t>　　　「千円」である。</t>
    <phoneticPr fontId="11"/>
  </si>
  <si>
    <t>介護保険事業</t>
    <rPh sb="0" eb="2">
      <t>カイゴ</t>
    </rPh>
    <rPh sb="2" eb="4">
      <t>ホケン</t>
    </rPh>
    <rPh sb="4" eb="6">
      <t>ジギョウ</t>
    </rPh>
    <phoneticPr fontId="11"/>
  </si>
  <si>
    <t>（保険事業）</t>
    <rPh sb="1" eb="3">
      <t>ホケン</t>
    </rPh>
    <rPh sb="3" eb="5">
      <t>ジギョウ</t>
    </rPh>
    <phoneticPr fontId="11"/>
  </si>
  <si>
    <t>（介護サービス）</t>
    <rPh sb="1" eb="3">
      <t>カイゴ</t>
    </rPh>
    <phoneticPr fontId="11"/>
  </si>
  <si>
    <t>公営企業会計</t>
    <rPh sb="0" eb="2">
      <t>コウエイ</t>
    </rPh>
    <rPh sb="2" eb="4">
      <t>キギョウ</t>
    </rPh>
    <rPh sb="4" eb="5">
      <t>ア</t>
    </rPh>
    <rPh sb="5" eb="6">
      <t>ケイ</t>
    </rPh>
    <phoneticPr fontId="11"/>
  </si>
  <si>
    <t>（駐車場）</t>
    <rPh sb="1" eb="4">
      <t>チュウシャジョウ</t>
    </rPh>
    <phoneticPr fontId="11"/>
  </si>
  <si>
    <t>（港区）</t>
    <rPh sb="1" eb="3">
      <t>ミナトク</t>
    </rPh>
    <phoneticPr fontId="11"/>
  </si>
  <si>
    <t>国調人口</t>
  </si>
  <si>
    <t>面積</t>
  </si>
  <si>
    <t>人口密度</t>
  </si>
  <si>
    <t>人口集中地区人口</t>
    <rPh sb="2" eb="4">
      <t>シュウチュウ</t>
    </rPh>
    <rPh sb="4" eb="6">
      <t>チク</t>
    </rPh>
    <rPh sb="6" eb="8">
      <t>ジンコウ</t>
    </rPh>
    <phoneticPr fontId="11"/>
  </si>
  <si>
    <t>人口</t>
  </si>
  <si>
    <t>令和２年　　</t>
    <rPh sb="0" eb="2">
      <t>レイワ</t>
    </rPh>
    <rPh sb="3" eb="4">
      <t>ネン</t>
    </rPh>
    <phoneticPr fontId="11"/>
  </si>
  <si>
    <t>人</t>
  </si>
  <si>
    <t>K㎡</t>
  </si>
  <si>
    <t>平成27年　　　　　　　　</t>
    <rPh sb="0" eb="2">
      <t>ヘイセイ</t>
    </rPh>
    <phoneticPr fontId="11"/>
  </si>
  <si>
    <t>増減率</t>
    <phoneticPr fontId="11"/>
  </si>
  <si>
    <t xml:space="preserve">区分 </t>
  </si>
  <si>
    <t xml:space="preserve"> </t>
  </si>
  <si>
    <t>歳入総額</t>
  </si>
  <si>
    <t>Ａ</t>
  </si>
  <si>
    <t>基準財政需要額</t>
  </si>
  <si>
    <t>歳出総額</t>
  </si>
  <si>
    <t>Ｂ</t>
  </si>
  <si>
    <t>基準財政収入額</t>
  </si>
  <si>
    <t>歳入歳出差引額</t>
  </si>
  <si>
    <t>Ｃ</t>
  </si>
  <si>
    <t>標準財政規模</t>
  </si>
  <si>
    <t>（Ａ）－（Ｂ）</t>
  </si>
  <si>
    <t>翌年度に繰り</t>
    <phoneticPr fontId="11"/>
  </si>
  <si>
    <t>Ｄ</t>
  </si>
  <si>
    <t>臨時財政対策債
発行可能額</t>
    <rPh sb="0" eb="2">
      <t>リンジ</t>
    </rPh>
    <rPh sb="2" eb="4">
      <t>ザイセイ</t>
    </rPh>
    <rPh sb="4" eb="6">
      <t>タイサク</t>
    </rPh>
    <rPh sb="6" eb="7">
      <t>サイ</t>
    </rPh>
    <rPh sb="8" eb="10">
      <t>ハッコウ</t>
    </rPh>
    <rPh sb="10" eb="13">
      <t>カノウガク</t>
    </rPh>
    <phoneticPr fontId="11"/>
  </si>
  <si>
    <t>－</t>
    <phoneticPr fontId="22"/>
  </si>
  <si>
    <t>越すべき財源</t>
    <rPh sb="0" eb="1">
      <t>コ</t>
    </rPh>
    <phoneticPr fontId="11"/>
  </si>
  <si>
    <t>実質収支
（Ｃ）－（Ｄ）</t>
    <phoneticPr fontId="11"/>
  </si>
  <si>
    <t>Ｅ</t>
  </si>
  <si>
    <t>財政力指数</t>
  </si>
  <si>
    <t>単年度収支</t>
  </si>
  <si>
    <t>Ｆ</t>
  </si>
  <si>
    <t>実質収支比率</t>
  </si>
  <si>
    <t>Ｇ</t>
  </si>
  <si>
    <t>経常収支比率</t>
  </si>
  <si>
    <t>繰上償還金</t>
  </si>
  <si>
    <t>Ｈ</t>
  </si>
  <si>
    <t>地方債現在高</t>
  </si>
  <si>
    <t>積立金取崩額</t>
    <rPh sb="3" eb="5">
      <t>トリクズ</t>
    </rPh>
    <phoneticPr fontId="11"/>
  </si>
  <si>
    <t>Ｉ</t>
  </si>
  <si>
    <t>債務負担行為額</t>
  </si>
  <si>
    <t>実質単年度収支</t>
  </si>
  <si>
    <t>Ｊ</t>
  </si>
  <si>
    <t xml:space="preserve"> (F)+(G)+(H)-(I) </t>
  </si>
  <si>
    <t xml:space="preserve">　※〔　〕書きは、早期健全化基準 </t>
    <phoneticPr fontId="11"/>
  </si>
  <si>
    <t>区分</t>
    <phoneticPr fontId="11"/>
  </si>
  <si>
    <t>実質赤字比率</t>
    <phoneticPr fontId="11"/>
  </si>
  <si>
    <t>％</t>
    <phoneticPr fontId="11"/>
  </si>
  <si>
    <t xml:space="preserve">実質公債費比率 </t>
    <rPh sb="0" eb="1">
      <t>ジツ</t>
    </rPh>
    <rPh sb="1" eb="2">
      <t>シツ</t>
    </rPh>
    <rPh sb="2" eb="3">
      <t>コウ</t>
    </rPh>
    <rPh sb="3" eb="4">
      <t>サイ</t>
    </rPh>
    <rPh sb="4" eb="5">
      <t>ヒ</t>
    </rPh>
    <rPh sb="5" eb="6">
      <t>ヒ</t>
    </rPh>
    <rPh sb="6" eb="7">
      <t>リツ</t>
    </rPh>
    <phoneticPr fontId="11"/>
  </si>
  <si>
    <t>％</t>
    <phoneticPr fontId="4"/>
  </si>
  <si>
    <t>〔</t>
    <phoneticPr fontId="11"/>
  </si>
  <si>
    <t>%〕</t>
    <phoneticPr fontId="11"/>
  </si>
  <si>
    <t>%〕</t>
    <phoneticPr fontId="4"/>
  </si>
  <si>
    <t xml:space="preserve">  〔　　</t>
    <phoneticPr fontId="4"/>
  </si>
  <si>
    <t>連結実質赤字比率</t>
    <rPh sb="0" eb="2">
      <t>レンケツ</t>
    </rPh>
    <phoneticPr fontId="11"/>
  </si>
  <si>
    <t xml:space="preserve">将来負担比率 </t>
    <rPh sb="0" eb="1">
      <t>ショウ</t>
    </rPh>
    <rPh sb="1" eb="2">
      <t>ライ</t>
    </rPh>
    <rPh sb="2" eb="3">
      <t>フ</t>
    </rPh>
    <rPh sb="3" eb="4">
      <t>タン</t>
    </rPh>
    <rPh sb="4" eb="5">
      <t>ヒ</t>
    </rPh>
    <rPh sb="5" eb="6">
      <t>リツ</t>
    </rPh>
    <phoneticPr fontId="11"/>
  </si>
  <si>
    <t>職員数等の状況</t>
  </si>
  <si>
    <t>積　　立　　金　　の　　状　　況</t>
  </si>
  <si>
    <t>財政調整基金</t>
    <rPh sb="0" eb="2">
      <t>ザイセイ</t>
    </rPh>
    <rPh sb="2" eb="4">
      <t>チョウセイ</t>
    </rPh>
    <phoneticPr fontId="11"/>
  </si>
  <si>
    <t>減債基金</t>
    <rPh sb="0" eb="1">
      <t>ゲンサイ</t>
    </rPh>
    <rPh sb="1" eb="2">
      <t>サイ</t>
    </rPh>
    <rPh sb="2" eb="4">
      <t>キキン</t>
    </rPh>
    <phoneticPr fontId="11"/>
  </si>
  <si>
    <t>その他特定
目的基金</t>
    <rPh sb="0" eb="3">
      <t>ソノタ</t>
    </rPh>
    <phoneticPr fontId="11"/>
  </si>
  <si>
    <t>職員数</t>
  </si>
  <si>
    <t>一人当り平均</t>
    <phoneticPr fontId="11"/>
  </si>
  <si>
    <t>新規採用</t>
  </si>
  <si>
    <t>一人当り平均</t>
  </si>
  <si>
    <t>給料月額</t>
    <rPh sb="0" eb="2">
      <t>キュウリョウ</t>
    </rPh>
    <phoneticPr fontId="11"/>
  </si>
  <si>
    <t>普 　通 　会 　計</t>
  </si>
  <si>
    <t>円</t>
    <phoneticPr fontId="11"/>
  </si>
  <si>
    <t>一般職員</t>
  </si>
  <si>
    <t>うち                    技能労務</t>
  </si>
  <si>
    <t>積立額</t>
    <rPh sb="2" eb="3">
      <t>ガク</t>
    </rPh>
    <phoneticPr fontId="11"/>
  </si>
  <si>
    <t>教育公務員</t>
  </si>
  <si>
    <t>取崩額</t>
  </si>
  <si>
    <t>臨時職員</t>
  </si>
  <si>
    <t>小計</t>
  </si>
  <si>
    <t>調整額</t>
    <rPh sb="0" eb="3">
      <t>チョウセイガク</t>
    </rPh>
    <phoneticPr fontId="11"/>
  </si>
  <si>
    <t>その他の会計</t>
  </si>
  <si>
    <t xml:space="preserve"> 4.4.1</t>
    <phoneticPr fontId="11"/>
  </si>
  <si>
    <t xml:space="preserve"> 3.4.1</t>
    <phoneticPr fontId="4"/>
  </si>
  <si>
    <t>令和３年度</t>
    <rPh sb="0" eb="2">
      <t>レイワ</t>
    </rPh>
    <phoneticPr fontId="11"/>
  </si>
  <si>
    <t>令和２年度</t>
    <rPh sb="0" eb="2">
      <t>レイワ</t>
    </rPh>
    <rPh sb="3" eb="5">
      <t>ネンド</t>
    </rPh>
    <phoneticPr fontId="11"/>
  </si>
  <si>
    <t xml:space="preserve">  令  和  ３  年  度  決  算  に  基  づ  く  健  全  化  判  断  比  率　 　</t>
    <rPh sb="2" eb="3">
      <t>レイ</t>
    </rPh>
    <rPh sb="5" eb="6">
      <t>ワ</t>
    </rPh>
    <rPh sb="11" eb="12">
      <t>ネン</t>
    </rPh>
    <rPh sb="14" eb="15">
      <t>ド</t>
    </rPh>
    <rPh sb="17" eb="18">
      <t>ケツ</t>
    </rPh>
    <rPh sb="20" eb="21">
      <t>ザン</t>
    </rPh>
    <rPh sb="26" eb="27">
      <t>モト</t>
    </rPh>
    <rPh sb="35" eb="36">
      <t>ケン</t>
    </rPh>
    <rPh sb="38" eb="39">
      <t>ゼン</t>
    </rPh>
    <rPh sb="41" eb="42">
      <t>カ</t>
    </rPh>
    <rPh sb="44" eb="45">
      <t>ハン</t>
    </rPh>
    <rPh sb="47" eb="48">
      <t>ダン</t>
    </rPh>
    <rPh sb="50" eb="51">
      <t>ヒ</t>
    </rPh>
    <rPh sb="53" eb="54">
      <t>リツ</t>
    </rPh>
    <phoneticPr fontId="11"/>
  </si>
  <si>
    <t>令和３年度</t>
    <phoneticPr fontId="11"/>
  </si>
  <si>
    <t>令和２年度</t>
    <phoneticPr fontId="11"/>
  </si>
  <si>
    <t>4.4.1</t>
    <phoneticPr fontId="11"/>
  </si>
  <si>
    <t>3.4.1</t>
    <phoneticPr fontId="11"/>
  </si>
  <si>
    <t>２年度末
現在高</t>
    <rPh sb="1" eb="4">
      <t>ネンドマツ</t>
    </rPh>
    <phoneticPr fontId="11"/>
  </si>
  <si>
    <t>３年度</t>
    <rPh sb="1" eb="3">
      <t>ネンド</t>
    </rPh>
    <phoneticPr fontId="11"/>
  </si>
  <si>
    <t>３年度末
現在高</t>
    <phoneticPr fontId="11"/>
  </si>
  <si>
    <t xml:space="preserve">地方特例交付金等 </t>
    <rPh sb="7" eb="8">
      <t>トウ</t>
    </rPh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</si>
</sst>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;&quot;△ &quot;#,##0"/>
    <numFmt numFmtId="177" formatCode="#,##0.0;&quot;△ &quot;#,##0.0"/>
    <numFmt numFmtId="178" formatCode="0.0"/>
    <numFmt numFmtId="179" formatCode="#,##0.00;&quot;△ &quot;#,##0.00"/>
    <numFmt numFmtId="180" formatCode="0.0;&quot;△ &quot;0.0"/>
  </numFmts>
  <fonts count="2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.5"/>
      <name val="ＭＳ 明朝"/>
      <family val="1"/>
      <charset val="128"/>
    </font>
    <font>
      <sz val="16"/>
      <name val="ＭＳ 明朝"/>
      <family val="1"/>
      <charset val="128"/>
    </font>
    <font>
      <sz val="6"/>
      <name val="游ゴシック"/>
      <family val="3"/>
      <charset val="128"/>
    </font>
    <font>
      <sz val="14"/>
      <name val="ＭＳ 明朝"/>
      <family val="1"/>
      <charset val="128"/>
    </font>
    <font>
      <i/>
      <sz val="14"/>
      <name val="ＭＳ 明朝"/>
      <family val="1"/>
      <charset val="128"/>
    </font>
    <font>
      <b/>
      <sz val="14"/>
      <name val="ＭＳ 明朝"/>
      <family val="1"/>
      <charset val="128"/>
    </font>
    <font>
      <sz val="9.5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Ｐ明朝"/>
      <family val="1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b/>
      <i/>
      <sz val="14"/>
      <name val="ＭＳ 明朝"/>
      <family val="1"/>
      <charset val="128"/>
    </font>
    <font>
      <b/>
      <sz val="10.5"/>
      <name val="ＭＳ 明朝"/>
      <family val="1"/>
      <charset val="128"/>
    </font>
    <font>
      <b/>
      <i/>
      <sz val="10.5"/>
      <name val="ＭＳ 明朝"/>
      <family val="1"/>
      <charset val="128"/>
    </font>
    <font>
      <b/>
      <sz val="20"/>
      <name val="ＭＳ 明朝"/>
      <family val="1"/>
      <charset val="128"/>
    </font>
    <font>
      <sz val="20"/>
      <name val="ＭＳ 明朝"/>
      <family val="1"/>
      <charset val="128"/>
    </font>
    <font>
      <i/>
      <sz val="12"/>
      <name val="ＭＳ 明朝"/>
      <family val="1"/>
      <charset val="128"/>
    </font>
    <font>
      <b/>
      <sz val="12"/>
      <name val="ＭＳ 明朝"/>
      <family val="1"/>
      <charset val="128"/>
    </font>
    <font>
      <b/>
      <sz val="11"/>
      <name val="ＭＳ 明朝"/>
      <family val="1"/>
      <charset val="128"/>
    </font>
    <font>
      <sz val="6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 diagonalDown="1">
      <left style="double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/>
      <bottom/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thin">
        <color indexed="64"/>
      </bottom>
      <diagonal style="thin">
        <color indexed="64"/>
      </diagonal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 diagonalDown="1">
      <left/>
      <right style="double">
        <color indexed="64"/>
      </right>
      <top style="thin">
        <color indexed="64"/>
      </top>
      <bottom/>
      <diagonal style="thin">
        <color indexed="64"/>
      </diagonal>
    </border>
    <border diagonalDown="1">
      <left/>
      <right style="double">
        <color indexed="64"/>
      </right>
      <top/>
      <bottom style="thin">
        <color indexed="64"/>
      </bottom>
      <diagonal style="thin">
        <color indexed="64"/>
      </diagonal>
    </border>
    <border diagonalDown="1">
      <left style="double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 style="double">
        <color indexed="64"/>
      </right>
      <top/>
      <bottom style="medium">
        <color indexed="64"/>
      </bottom>
      <diagonal style="thin">
        <color indexed="64"/>
      </diagonal>
    </border>
    <border diagonalDown="1">
      <left style="double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/>
      <top/>
      <bottom style="medium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23" fillId="0" borderId="0">
      <alignment vertical="center"/>
    </xf>
  </cellStyleXfs>
  <cellXfs count="663">
    <xf numFmtId="0" fontId="0" fillId="0" borderId="0" xfId="0"/>
    <xf numFmtId="179" fontId="13" fillId="0" borderId="23" xfId="1" applyNumberFormat="1" applyFont="1" applyFill="1" applyBorder="1" applyAlignment="1">
      <alignment vertical="center"/>
    </xf>
    <xf numFmtId="179" fontId="13" fillId="0" borderId="27" xfId="1" applyNumberFormat="1" applyFont="1" applyFill="1" applyBorder="1" applyAlignment="1">
      <alignment vertical="center"/>
    </xf>
    <xf numFmtId="179" fontId="13" fillId="0" borderId="47" xfId="1" applyNumberFormat="1" applyFont="1" applyFill="1" applyBorder="1" applyAlignment="1">
      <alignment vertical="center"/>
    </xf>
    <xf numFmtId="179" fontId="13" fillId="0" borderId="17" xfId="1" applyNumberFormat="1" applyFont="1" applyFill="1" applyBorder="1" applyAlignment="1">
      <alignment vertical="center"/>
    </xf>
    <xf numFmtId="179" fontId="13" fillId="0" borderId="30" xfId="1" applyNumberFormat="1" applyFont="1" applyFill="1" applyBorder="1" applyAlignment="1">
      <alignment vertical="center"/>
    </xf>
    <xf numFmtId="179" fontId="13" fillId="0" borderId="70" xfId="1" applyNumberFormat="1" applyFont="1" applyFill="1" applyBorder="1" applyAlignment="1">
      <alignment vertical="center"/>
    </xf>
    <xf numFmtId="180" fontId="13" fillId="0" borderId="23" xfId="1" applyNumberFormat="1" applyFont="1" applyFill="1" applyBorder="1" applyAlignment="1">
      <alignment vertical="center"/>
    </xf>
    <xf numFmtId="180" fontId="13" fillId="0" borderId="17" xfId="1" applyNumberFormat="1" applyFont="1" applyFill="1" applyBorder="1" applyAlignment="1">
      <alignment vertical="center"/>
    </xf>
    <xf numFmtId="180" fontId="13" fillId="0" borderId="7" xfId="1" applyNumberFormat="1" applyFont="1" applyFill="1" applyBorder="1" applyAlignment="1">
      <alignment vertical="center"/>
    </xf>
    <xf numFmtId="176" fontId="17" fillId="0" borderId="0" xfId="1" applyNumberFormat="1" applyFont="1" applyFill="1"/>
    <xf numFmtId="176" fontId="18" fillId="0" borderId="0" xfId="1" applyNumberFormat="1" applyFont="1" applyFill="1"/>
    <xf numFmtId="0" fontId="18" fillId="0" borderId="0" xfId="1" applyFont="1" applyFill="1"/>
    <xf numFmtId="176" fontId="19" fillId="0" borderId="5" xfId="1" applyNumberFormat="1" applyFont="1" applyFill="1" applyBorder="1"/>
    <xf numFmtId="0" fontId="19" fillId="0" borderId="0" xfId="1" applyFont="1" applyFill="1" applyAlignment="1">
      <alignment horizontal="distributed" vertical="center"/>
    </xf>
    <xf numFmtId="0" fontId="19" fillId="0" borderId="0" xfId="1" applyFont="1" applyFill="1"/>
    <xf numFmtId="176" fontId="15" fillId="0" borderId="14" xfId="1" applyNumberFormat="1" applyFont="1" applyFill="1" applyBorder="1" applyAlignment="1">
      <alignment horizontal="left" vertical="center"/>
    </xf>
    <xf numFmtId="176" fontId="15" fillId="0" borderId="88" xfId="1" applyNumberFormat="1" applyFont="1" applyFill="1" applyBorder="1" applyAlignment="1">
      <alignment vertical="center"/>
    </xf>
    <xf numFmtId="176" fontId="16" fillId="0" borderId="88" xfId="1" applyNumberFormat="1" applyFont="1" applyFill="1" applyBorder="1" applyAlignment="1">
      <alignment vertical="center"/>
    </xf>
    <xf numFmtId="176" fontId="21" fillId="0" borderId="5" xfId="1" applyNumberFormat="1" applyFont="1" applyFill="1" applyBorder="1"/>
    <xf numFmtId="0" fontId="21" fillId="0" borderId="0" xfId="1" applyFont="1" applyFill="1"/>
    <xf numFmtId="176" fontId="13" fillId="0" borderId="3" xfId="1" quotePrefix="1" applyNumberFormat="1" applyFont="1" applyFill="1" applyBorder="1"/>
    <xf numFmtId="176" fontId="13" fillId="0" borderId="0" xfId="1" quotePrefix="1" applyNumberFormat="1" applyFont="1" applyFill="1"/>
    <xf numFmtId="176" fontId="13" fillId="0" borderId="0" xfId="1" applyNumberFormat="1" applyFont="1" applyFill="1"/>
    <xf numFmtId="176" fontId="13" fillId="0" borderId="0" xfId="1" applyNumberFormat="1" applyFont="1" applyFill="1" applyAlignment="1">
      <alignment horizontal="right"/>
    </xf>
    <xf numFmtId="176" fontId="13" fillId="0" borderId="48" xfId="1" applyNumberFormat="1" applyFont="1" applyFill="1" applyBorder="1" applyAlignment="1">
      <alignment horizontal="right"/>
    </xf>
    <xf numFmtId="176" fontId="13" fillId="0" borderId="23" xfId="1" applyNumberFormat="1" applyFont="1" applyFill="1" applyBorder="1" applyAlignment="1">
      <alignment horizontal="right"/>
    </xf>
    <xf numFmtId="176" fontId="13" fillId="0" borderId="26" xfId="1" applyNumberFormat="1" applyFont="1" applyFill="1" applyBorder="1" applyAlignment="1">
      <alignment horizontal="right"/>
    </xf>
    <xf numFmtId="176" fontId="13" fillId="0" borderId="27" xfId="1" applyNumberFormat="1" applyFont="1" applyFill="1" applyBorder="1" applyAlignment="1">
      <alignment horizontal="right"/>
    </xf>
    <xf numFmtId="176" fontId="13" fillId="0" borderId="36" xfId="1" applyNumberFormat="1" applyFont="1" applyFill="1" applyBorder="1"/>
    <xf numFmtId="176" fontId="13" fillId="0" borderId="23" xfId="1" quotePrefix="1" applyNumberFormat="1" applyFont="1" applyFill="1" applyBorder="1" applyAlignment="1">
      <alignment horizontal="right"/>
    </xf>
    <xf numFmtId="176" fontId="13" fillId="0" borderId="0" xfId="1" quotePrefix="1" applyNumberFormat="1" applyFont="1" applyFill="1" applyAlignment="1">
      <alignment horizontal="right"/>
    </xf>
    <xf numFmtId="176" fontId="13" fillId="0" borderId="26" xfId="1" quotePrefix="1" applyNumberFormat="1" applyFont="1" applyFill="1" applyBorder="1" applyAlignment="1">
      <alignment horizontal="right"/>
    </xf>
    <xf numFmtId="176" fontId="12" fillId="0" borderId="27" xfId="1" applyNumberFormat="1" applyFont="1" applyFill="1" applyBorder="1" applyAlignment="1">
      <alignment horizontal="right"/>
    </xf>
    <xf numFmtId="176" fontId="13" fillId="0" borderId="23" xfId="1" applyNumberFormat="1" applyFont="1" applyFill="1" applyBorder="1"/>
    <xf numFmtId="0" fontId="13" fillId="0" borderId="0" xfId="1" applyFont="1" applyFill="1" applyAlignment="1">
      <alignment horizontal="center" vertical="center"/>
    </xf>
    <xf numFmtId="0" fontId="13" fillId="0" borderId="50" xfId="1" applyFont="1" applyFill="1" applyBorder="1" applyAlignment="1">
      <alignment horizontal="center" vertical="center"/>
    </xf>
    <xf numFmtId="176" fontId="13" fillId="0" borderId="0" xfId="1" applyNumberFormat="1" applyFont="1" applyFill="1" applyAlignment="1">
      <alignment vertical="center"/>
    </xf>
    <xf numFmtId="176" fontId="13" fillId="0" borderId="0" xfId="1" applyNumberFormat="1" applyFont="1" applyFill="1" applyAlignment="1">
      <alignment horizontal="center" vertical="center"/>
    </xf>
    <xf numFmtId="176" fontId="13" fillId="0" borderId="50" xfId="1" applyNumberFormat="1" applyFont="1" applyFill="1" applyBorder="1" applyAlignment="1">
      <alignment horizontal="center" vertical="center"/>
    </xf>
    <xf numFmtId="176" fontId="13" fillId="0" borderId="5" xfId="1" applyNumberFormat="1" applyFont="1" applyFill="1" applyBorder="1" applyAlignment="1">
      <alignment horizontal="center" vertical="center"/>
    </xf>
    <xf numFmtId="0" fontId="13" fillId="0" borderId="17" xfId="1" applyFont="1" applyFill="1" applyBorder="1" applyAlignment="1">
      <alignment horizontal="center" vertical="center"/>
    </xf>
    <xf numFmtId="0" fontId="13" fillId="0" borderId="30" xfId="1" applyFont="1" applyFill="1" applyBorder="1" applyAlignment="1">
      <alignment horizontal="center" vertical="center"/>
    </xf>
    <xf numFmtId="176" fontId="13" fillId="0" borderId="17" xfId="1" applyNumberFormat="1" applyFont="1" applyFill="1" applyBorder="1" applyAlignment="1">
      <alignment vertical="center"/>
    </xf>
    <xf numFmtId="176" fontId="13" fillId="0" borderId="17" xfId="1" applyNumberFormat="1" applyFont="1" applyFill="1" applyBorder="1" applyAlignment="1">
      <alignment horizontal="center" vertical="top"/>
    </xf>
    <xf numFmtId="176" fontId="13" fillId="0" borderId="30" xfId="1" applyNumberFormat="1" applyFont="1" applyFill="1" applyBorder="1" applyAlignment="1">
      <alignment horizontal="center" vertical="top"/>
    </xf>
    <xf numFmtId="176" fontId="13" fillId="0" borderId="70" xfId="1" applyNumberFormat="1" applyFont="1" applyFill="1" applyBorder="1" applyAlignment="1">
      <alignment horizontal="center" vertical="top"/>
    </xf>
    <xf numFmtId="176" fontId="13" fillId="0" borderId="23" xfId="1" applyNumberFormat="1" applyFont="1" applyFill="1" applyBorder="1" applyAlignment="1">
      <alignment horizontal="right" vertical="center"/>
    </xf>
    <xf numFmtId="176" fontId="12" fillId="0" borderId="27" xfId="1" applyNumberFormat="1" applyFont="1" applyFill="1" applyBorder="1" applyAlignment="1">
      <alignment horizontal="right" vertical="center"/>
    </xf>
    <xf numFmtId="176" fontId="12" fillId="0" borderId="47" xfId="1" applyNumberFormat="1" applyFont="1" applyFill="1" applyBorder="1" applyAlignment="1">
      <alignment horizontal="right" vertical="center"/>
    </xf>
    <xf numFmtId="0" fontId="13" fillId="0" borderId="17" xfId="1" applyFont="1" applyFill="1" applyBorder="1" applyAlignment="1">
      <alignment horizontal="center" vertical="top"/>
    </xf>
    <xf numFmtId="0" fontId="13" fillId="0" borderId="30" xfId="1" applyFont="1" applyFill="1" applyBorder="1" applyAlignment="1">
      <alignment horizontal="center" vertical="top"/>
    </xf>
    <xf numFmtId="0" fontId="13" fillId="0" borderId="70" xfId="1" applyFont="1" applyFill="1" applyBorder="1" applyAlignment="1">
      <alignment horizontal="center" vertical="top"/>
    </xf>
    <xf numFmtId="176" fontId="13" fillId="0" borderId="23" xfId="1" applyNumberFormat="1" applyFont="1" applyFill="1" applyBorder="1" applyAlignment="1">
      <alignment vertical="center"/>
    </xf>
    <xf numFmtId="176" fontId="12" fillId="0" borderId="23" xfId="1" applyNumberFormat="1" applyFont="1" applyFill="1" applyBorder="1" applyAlignment="1">
      <alignment horizontal="right" vertical="center"/>
    </xf>
    <xf numFmtId="179" fontId="13" fillId="0" borderId="17" xfId="1" applyNumberFormat="1" applyFont="1" applyFill="1" applyBorder="1" applyAlignment="1">
      <alignment horizontal="right" vertical="center"/>
    </xf>
    <xf numFmtId="179" fontId="13" fillId="0" borderId="30" xfId="1" applyNumberFormat="1" applyFont="1" applyFill="1" applyBorder="1" applyAlignment="1">
      <alignment horizontal="right" vertical="center"/>
    </xf>
    <xf numFmtId="179" fontId="13" fillId="0" borderId="70" xfId="1" applyNumberFormat="1" applyFont="1" applyFill="1" applyBorder="1" applyAlignment="1">
      <alignment horizontal="right" vertical="center"/>
    </xf>
    <xf numFmtId="179" fontId="13" fillId="0" borderId="26" xfId="1" applyNumberFormat="1" applyFont="1" applyFill="1" applyBorder="1" applyAlignment="1">
      <alignment vertical="center"/>
    </xf>
    <xf numFmtId="179" fontId="13" fillId="0" borderId="34" xfId="1" applyNumberFormat="1" applyFont="1" applyFill="1" applyBorder="1" applyAlignment="1">
      <alignment vertical="center"/>
    </xf>
    <xf numFmtId="176" fontId="13" fillId="0" borderId="0" xfId="1" applyNumberFormat="1" applyFont="1" applyFill="1" applyAlignment="1">
      <alignment horizontal="right" vertical="center"/>
    </xf>
    <xf numFmtId="176" fontId="13" fillId="0" borderId="50" xfId="1" applyNumberFormat="1" applyFont="1" applyFill="1" applyBorder="1" applyAlignment="1">
      <alignment horizontal="right" vertical="center"/>
    </xf>
    <xf numFmtId="176" fontId="13" fillId="0" borderId="48" xfId="1" applyNumberFormat="1" applyFont="1" applyFill="1" applyBorder="1"/>
    <xf numFmtId="176" fontId="13" fillId="0" borderId="5" xfId="1" applyNumberFormat="1" applyFont="1" applyFill="1" applyBorder="1" applyAlignment="1">
      <alignment horizontal="right" vertical="center"/>
    </xf>
    <xf numFmtId="180" fontId="13" fillId="0" borderId="17" xfId="1" applyNumberFormat="1" applyFont="1" applyFill="1" applyBorder="1" applyAlignment="1">
      <alignment vertical="top"/>
    </xf>
    <xf numFmtId="176" fontId="13" fillId="0" borderId="30" xfId="1" applyNumberFormat="1" applyFont="1" applyFill="1" applyBorder="1" applyAlignment="1">
      <alignment horizontal="right" vertical="center"/>
    </xf>
    <xf numFmtId="176" fontId="13" fillId="0" borderId="34" xfId="1" applyNumberFormat="1" applyFont="1" applyFill="1" applyBorder="1" applyAlignment="1">
      <alignment vertical="center"/>
    </xf>
    <xf numFmtId="176" fontId="13" fillId="0" borderId="70" xfId="1" applyNumberFormat="1" applyFont="1" applyFill="1" applyBorder="1" applyAlignment="1">
      <alignment horizontal="right" vertical="center"/>
    </xf>
    <xf numFmtId="176" fontId="13" fillId="0" borderId="17" xfId="1" applyNumberFormat="1" applyFont="1" applyFill="1" applyBorder="1" applyAlignment="1">
      <alignment horizontal="right" vertical="center"/>
    </xf>
    <xf numFmtId="0" fontId="13" fillId="0" borderId="0" xfId="1" applyFont="1" applyFill="1" applyAlignment="1">
      <alignment horizontal="center" vertical="top"/>
    </xf>
    <xf numFmtId="0" fontId="13" fillId="0" borderId="50" xfId="1" applyFont="1" applyFill="1" applyBorder="1" applyAlignment="1">
      <alignment horizontal="center" vertical="top"/>
    </xf>
    <xf numFmtId="176" fontId="13" fillId="0" borderId="7" xfId="1" applyNumberFormat="1" applyFont="1" applyFill="1" applyBorder="1" applyAlignment="1">
      <alignment vertical="center"/>
    </xf>
    <xf numFmtId="176" fontId="13" fillId="0" borderId="88" xfId="1" applyNumberFormat="1" applyFont="1" applyFill="1" applyBorder="1"/>
    <xf numFmtId="176" fontId="13" fillId="0" borderId="88" xfId="1" applyNumberFormat="1" applyFont="1" applyFill="1" applyBorder="1" applyAlignment="1">
      <alignment horizontal="right"/>
    </xf>
    <xf numFmtId="176" fontId="13" fillId="0" borderId="88" xfId="1" applyNumberFormat="1" applyFont="1" applyFill="1" applyBorder="1" applyAlignment="1">
      <alignment vertical="center"/>
    </xf>
    <xf numFmtId="176" fontId="13" fillId="0" borderId="88" xfId="1" quotePrefix="1" applyNumberFormat="1" applyFont="1" applyFill="1" applyBorder="1" applyAlignment="1">
      <alignment vertical="center"/>
    </xf>
    <xf numFmtId="176" fontId="13" fillId="0" borderId="88" xfId="1" applyNumberFormat="1" applyFont="1" applyFill="1" applyBorder="1" applyAlignment="1">
      <alignment horizontal="right" vertical="center"/>
    </xf>
    <xf numFmtId="176" fontId="20" fillId="0" borderId="2" xfId="1" applyNumberFormat="1" applyFont="1" applyFill="1" applyBorder="1" applyAlignment="1">
      <alignment vertical="center"/>
    </xf>
    <xf numFmtId="176" fontId="20" fillId="0" borderId="17" xfId="1" applyNumberFormat="1" applyFont="1" applyFill="1" applyBorder="1" applyAlignment="1">
      <alignment horizontal="left" vertical="center"/>
    </xf>
    <xf numFmtId="176" fontId="13" fillId="0" borderId="48" xfId="1" applyNumberFormat="1" applyFont="1" applyFill="1" applyBorder="1" applyAlignment="1">
      <alignment vertical="center"/>
    </xf>
    <xf numFmtId="0" fontId="12" fillId="0" borderId="0" xfId="1" applyFont="1" applyFill="1" applyAlignment="1">
      <alignment horizontal="left" vertical="center"/>
    </xf>
    <xf numFmtId="0" fontId="12" fillId="0" borderId="102" xfId="1" applyFont="1" applyFill="1" applyBorder="1" applyAlignment="1">
      <alignment vertical="center"/>
    </xf>
    <xf numFmtId="180" fontId="12" fillId="0" borderId="0" xfId="1" applyNumberFormat="1" applyFont="1" applyFill="1" applyAlignment="1">
      <alignment horizontal="left" vertical="center"/>
    </xf>
    <xf numFmtId="176" fontId="12" fillId="0" borderId="5" xfId="1" applyNumberFormat="1" applyFont="1" applyFill="1" applyBorder="1" applyAlignment="1">
      <alignment horizontal="right" vertical="center"/>
    </xf>
    <xf numFmtId="176" fontId="12" fillId="0" borderId="34" xfId="1" applyNumberFormat="1" applyFont="1" applyFill="1" applyBorder="1" applyAlignment="1">
      <alignment horizontal="right" vertical="center"/>
    </xf>
    <xf numFmtId="0" fontId="12" fillId="0" borderId="17" xfId="1" applyFont="1" applyFill="1" applyBorder="1" applyAlignment="1">
      <alignment horizontal="center" vertical="center"/>
    </xf>
    <xf numFmtId="0" fontId="12" fillId="0" borderId="34" xfId="1" applyFont="1" applyFill="1" applyBorder="1" applyAlignment="1">
      <alignment vertical="center"/>
    </xf>
    <xf numFmtId="0" fontId="12" fillId="0" borderId="90" xfId="1" applyFont="1" applyFill="1" applyBorder="1" applyAlignment="1">
      <alignment vertical="center"/>
    </xf>
    <xf numFmtId="180" fontId="12" fillId="0" borderId="17" xfId="1" applyNumberFormat="1" applyFont="1" applyFill="1" applyBorder="1" applyAlignment="1">
      <alignment horizontal="left" vertical="center"/>
    </xf>
    <xf numFmtId="176" fontId="12" fillId="0" borderId="70" xfId="1" applyNumberFormat="1" applyFont="1" applyFill="1" applyBorder="1" applyAlignment="1">
      <alignment horizontal="right" vertical="center"/>
    </xf>
    <xf numFmtId="176" fontId="13" fillId="0" borderId="26" xfId="1" applyNumberFormat="1" applyFont="1" applyFill="1" applyBorder="1" applyAlignment="1">
      <alignment horizontal="right" vertical="center"/>
    </xf>
    <xf numFmtId="180" fontId="12" fillId="0" borderId="23" xfId="1" applyNumberFormat="1" applyFont="1" applyFill="1" applyBorder="1" applyAlignment="1">
      <alignment horizontal="left" vertical="center"/>
    </xf>
    <xf numFmtId="176" fontId="12" fillId="0" borderId="58" xfId="1" applyNumberFormat="1" applyFont="1" applyFill="1" applyBorder="1" applyAlignment="1">
      <alignment horizontal="right" vertical="center"/>
    </xf>
    <xf numFmtId="0" fontId="12" fillId="0" borderId="7" xfId="1" applyFont="1" applyFill="1" applyBorder="1" applyAlignment="1">
      <alignment horizontal="center" vertical="center"/>
    </xf>
    <xf numFmtId="0" fontId="13" fillId="0" borderId="79" xfId="1" applyFont="1" applyFill="1" applyBorder="1" applyAlignment="1">
      <alignment horizontal="center" vertical="center"/>
    </xf>
    <xf numFmtId="0" fontId="12" fillId="0" borderId="58" xfId="1" applyFont="1" applyFill="1" applyBorder="1" applyAlignment="1">
      <alignment vertical="center"/>
    </xf>
    <xf numFmtId="0" fontId="12" fillId="0" borderId="103" xfId="1" applyFont="1" applyFill="1" applyBorder="1" applyAlignment="1">
      <alignment vertical="center"/>
    </xf>
    <xf numFmtId="176" fontId="13" fillId="0" borderId="58" xfId="1" applyNumberFormat="1" applyFont="1" applyFill="1" applyBorder="1" applyAlignment="1">
      <alignment vertical="center"/>
    </xf>
    <xf numFmtId="180" fontId="12" fillId="0" borderId="7" xfId="1" applyNumberFormat="1" applyFont="1" applyFill="1" applyBorder="1" applyAlignment="1">
      <alignment horizontal="left" vertical="center"/>
    </xf>
    <xf numFmtId="176" fontId="12" fillId="0" borderId="8" xfId="1" applyNumberFormat="1" applyFont="1" applyFill="1" applyBorder="1" applyAlignment="1">
      <alignment horizontal="right" vertical="center"/>
    </xf>
    <xf numFmtId="176" fontId="13" fillId="0" borderId="17" xfId="1" applyNumberFormat="1" applyFont="1" applyFill="1" applyBorder="1" applyAlignment="1">
      <alignment horizontal="distributed" vertical="center"/>
    </xf>
    <xf numFmtId="179" fontId="13" fillId="0" borderId="0" xfId="1" applyNumberFormat="1" applyFont="1" applyFill="1" applyAlignment="1">
      <alignment horizontal="center" vertical="center"/>
    </xf>
    <xf numFmtId="176" fontId="13" fillId="0" borderId="0" xfId="1" applyNumberFormat="1" applyFont="1" applyFill="1" applyAlignment="1">
      <alignment horizontal="distributed" vertical="center" shrinkToFit="1"/>
    </xf>
    <xf numFmtId="180" fontId="13" fillId="0" borderId="0" xfId="1" applyNumberFormat="1" applyFont="1" applyFill="1" applyAlignment="1">
      <alignment horizontal="center" vertical="center"/>
    </xf>
    <xf numFmtId="176" fontId="13" fillId="0" borderId="26" xfId="1" applyNumberFormat="1" applyFont="1" applyFill="1" applyBorder="1" applyAlignment="1">
      <alignment horizontal="right" vertical="top"/>
    </xf>
    <xf numFmtId="176" fontId="13" fillId="0" borderId="23" xfId="1" applyNumberFormat="1" applyFont="1" applyFill="1" applyBorder="1" applyAlignment="1">
      <alignment horizontal="right" vertical="top"/>
    </xf>
    <xf numFmtId="176" fontId="13" fillId="0" borderId="27" xfId="1" applyNumberFormat="1" applyFont="1" applyFill="1" applyBorder="1" applyAlignment="1">
      <alignment horizontal="right" vertical="top"/>
    </xf>
    <xf numFmtId="176" fontId="13" fillId="0" borderId="47" xfId="1" applyNumberFormat="1" applyFont="1" applyFill="1" applyBorder="1" applyAlignment="1">
      <alignment horizontal="right" vertical="top"/>
    </xf>
    <xf numFmtId="176" fontId="13" fillId="0" borderId="26" xfId="1" quotePrefix="1" applyNumberFormat="1" applyFont="1" applyFill="1" applyBorder="1"/>
    <xf numFmtId="176" fontId="13" fillId="0" borderId="26" xfId="1" applyNumberFormat="1" applyFont="1" applyFill="1" applyBorder="1"/>
    <xf numFmtId="176" fontId="13" fillId="0" borderId="20" xfId="1" quotePrefix="1" applyNumberFormat="1" applyFont="1" applyFill="1" applyBorder="1"/>
    <xf numFmtId="176" fontId="13" fillId="0" borderId="20" xfId="1" applyNumberFormat="1" applyFont="1" applyFill="1" applyBorder="1" applyAlignment="1">
      <alignment horizontal="distributed" vertical="center"/>
    </xf>
    <xf numFmtId="0" fontId="13" fillId="0" borderId="27" xfId="1" applyFont="1" applyFill="1" applyBorder="1" applyAlignment="1">
      <alignment horizontal="center" vertical="center"/>
    </xf>
    <xf numFmtId="176" fontId="13" fillId="0" borderId="2" xfId="1" applyNumberFormat="1" applyFont="1" applyFill="1" applyBorder="1"/>
    <xf numFmtId="176" fontId="12" fillId="0" borderId="0" xfId="1" quotePrefix="1" applyNumberFormat="1" applyFont="1" applyFill="1"/>
    <xf numFmtId="176" fontId="12" fillId="0" borderId="0" xfId="1" applyNumberFormat="1" applyFont="1" applyFill="1"/>
    <xf numFmtId="0" fontId="12" fillId="0" borderId="0" xfId="1" applyFont="1" applyFill="1"/>
    <xf numFmtId="176" fontId="2" fillId="0" borderId="0" xfId="1" applyNumberFormat="1" applyFont="1" applyFill="1"/>
    <xf numFmtId="0" fontId="2" fillId="0" borderId="0" xfId="1" applyFont="1" applyFill="1"/>
    <xf numFmtId="176" fontId="2" fillId="0" borderId="7" xfId="1" applyNumberFormat="1" applyFont="1" applyFill="1" applyBorder="1"/>
    <xf numFmtId="176" fontId="2" fillId="0" borderId="5" xfId="1" applyNumberFormat="1" applyFont="1" applyFill="1" applyBorder="1" applyAlignment="1">
      <alignment vertical="center"/>
    </xf>
    <xf numFmtId="176" fontId="15" fillId="0" borderId="19" xfId="1" applyNumberFormat="1" applyFont="1" applyFill="1" applyBorder="1" applyAlignment="1">
      <alignment horizontal="left" vertical="center"/>
    </xf>
    <xf numFmtId="176" fontId="13" fillId="0" borderId="19" xfId="1" applyNumberFormat="1" applyFont="1" applyFill="1" applyBorder="1" applyAlignment="1">
      <alignment horizontal="left" vertical="center"/>
    </xf>
    <xf numFmtId="176" fontId="2" fillId="0" borderId="19" xfId="1" applyNumberFormat="1" applyFont="1" applyFill="1" applyBorder="1" applyAlignment="1">
      <alignment vertical="center"/>
    </xf>
    <xf numFmtId="176" fontId="2" fillId="0" borderId="19" xfId="1" applyNumberFormat="1" applyFont="1" applyFill="1" applyBorder="1" applyAlignment="1">
      <alignment horizontal="right" vertical="center" shrinkToFit="1"/>
    </xf>
    <xf numFmtId="176" fontId="2" fillId="0" borderId="15" xfId="1" applyNumberFormat="1" applyFont="1" applyFill="1" applyBorder="1" applyAlignment="1">
      <alignment vertical="center"/>
    </xf>
    <xf numFmtId="0" fontId="2" fillId="0" borderId="0" xfId="1" applyFont="1" applyFill="1" applyAlignment="1">
      <alignment vertical="center"/>
    </xf>
    <xf numFmtId="176" fontId="13" fillId="0" borderId="55" xfId="1" applyNumberFormat="1" applyFont="1" applyFill="1" applyBorder="1" applyAlignment="1">
      <alignment horizontal="left" vertical="center"/>
    </xf>
    <xf numFmtId="176" fontId="2" fillId="0" borderId="0" xfId="1" applyNumberFormat="1" applyFont="1" applyFill="1" applyAlignment="1">
      <alignment vertical="center"/>
    </xf>
    <xf numFmtId="176" fontId="2" fillId="0" borderId="23" xfId="1" applyNumberFormat="1" applyFont="1" applyFill="1" applyBorder="1" applyAlignment="1">
      <alignment horizontal="right" vertical="center" shrinkToFit="1"/>
    </xf>
    <xf numFmtId="176" fontId="2" fillId="0" borderId="50" xfId="1" applyNumberFormat="1" applyFont="1" applyFill="1" applyBorder="1" applyAlignment="1">
      <alignment vertical="center"/>
    </xf>
    <xf numFmtId="176" fontId="2" fillId="0" borderId="88" xfId="1" applyNumberFormat="1" applyFont="1" applyFill="1" applyBorder="1" applyAlignment="1">
      <alignment vertical="center"/>
    </xf>
    <xf numFmtId="176" fontId="2" fillId="0" borderId="88" xfId="1" applyNumberFormat="1" applyFont="1" applyFill="1" applyBorder="1" applyAlignment="1">
      <alignment horizontal="right" vertical="center"/>
    </xf>
    <xf numFmtId="0" fontId="2" fillId="0" borderId="3" xfId="1" applyFont="1" applyFill="1" applyBorder="1" applyAlignment="1">
      <alignment horizontal="distributed" vertical="center"/>
    </xf>
    <xf numFmtId="176" fontId="2" fillId="0" borderId="5" xfId="1" applyNumberFormat="1" applyFont="1" applyFill="1" applyBorder="1"/>
    <xf numFmtId="0" fontId="2" fillId="0" borderId="0" xfId="1" applyFont="1" applyFill="1" applyAlignment="1">
      <alignment horizontal="right"/>
    </xf>
    <xf numFmtId="0" fontId="2" fillId="0" borderId="0" xfId="1" quotePrefix="1" applyFont="1" applyFill="1" applyAlignment="1">
      <alignment horizontal="right"/>
    </xf>
    <xf numFmtId="0" fontId="2" fillId="0" borderId="0" xfId="1" quotePrefix="1" applyFont="1" applyFill="1"/>
    <xf numFmtId="0" fontId="2" fillId="0" borderId="0" xfId="1" applyFont="1" applyFill="1" applyAlignment="1">
      <alignment horizontal="distributed" vertical="center"/>
    </xf>
    <xf numFmtId="0" fontId="2" fillId="0" borderId="26" xfId="1" applyFont="1" applyFill="1" applyBorder="1" applyAlignment="1">
      <alignment vertical="center"/>
    </xf>
    <xf numFmtId="0" fontId="2" fillId="0" borderId="17" xfId="1" applyFont="1" applyFill="1" applyBorder="1" applyAlignment="1">
      <alignment horizontal="center" vertical="center"/>
    </xf>
    <xf numFmtId="0" fontId="3" fillId="0" borderId="7" xfId="1" applyFont="1" applyFill="1" applyBorder="1"/>
    <xf numFmtId="0" fontId="6" fillId="0" borderId="5" xfId="1" applyFont="1" applyFill="1" applyBorder="1" applyAlignment="1">
      <alignment horizontal="left" vertical="center" indent="3"/>
    </xf>
    <xf numFmtId="0" fontId="6" fillId="0" borderId="0" xfId="1" applyFont="1" applyFill="1" applyAlignment="1">
      <alignment horizontal="center" vertical="center"/>
    </xf>
    <xf numFmtId="0" fontId="6" fillId="0" borderId="0" xfId="1" applyFont="1" applyFill="1" applyAlignment="1">
      <alignment horizontal="left" vertical="center" indent="3"/>
    </xf>
    <xf numFmtId="0" fontId="8" fillId="0" borderId="21" xfId="1" applyFont="1" applyFill="1" applyBorder="1" applyAlignment="1">
      <alignment horizontal="center" vertical="center" wrapText="1"/>
    </xf>
    <xf numFmtId="0" fontId="9" fillId="0" borderId="0" xfId="1" applyFont="1" applyFill="1" applyAlignment="1">
      <alignment horizontal="center" vertical="center" wrapText="1"/>
    </xf>
    <xf numFmtId="0" fontId="10" fillId="0" borderId="5" xfId="1" applyFont="1" applyFill="1" applyBorder="1" applyAlignment="1">
      <alignment horizontal="right"/>
    </xf>
    <xf numFmtId="0" fontId="10" fillId="0" borderId="22" xfId="1" quotePrefix="1" applyFont="1" applyFill="1" applyBorder="1" applyAlignment="1">
      <alignment horizontal="right"/>
    </xf>
    <xf numFmtId="0" fontId="10" fillId="0" borderId="23" xfId="1" quotePrefix="1" applyFont="1" applyFill="1" applyBorder="1" applyAlignment="1">
      <alignment horizontal="right"/>
    </xf>
    <xf numFmtId="0" fontId="10" fillId="0" borderId="24" xfId="1" applyFont="1" applyFill="1" applyBorder="1" applyAlignment="1">
      <alignment horizontal="right"/>
    </xf>
    <xf numFmtId="0" fontId="10" fillId="0" borderId="23" xfId="1" applyFont="1" applyFill="1" applyBorder="1" applyAlignment="1">
      <alignment horizontal="right"/>
    </xf>
    <xf numFmtId="0" fontId="10" fillId="0" borderId="25" xfId="1" quotePrefix="1" applyFont="1" applyFill="1" applyBorder="1" applyAlignment="1">
      <alignment horizontal="right"/>
    </xf>
    <xf numFmtId="0" fontId="10" fillId="0" borderId="28" xfId="1" applyFont="1" applyFill="1" applyBorder="1" applyAlignment="1">
      <alignment horizontal="right"/>
    </xf>
    <xf numFmtId="0" fontId="10" fillId="0" borderId="0" xfId="1" applyFont="1" applyFill="1" applyAlignment="1">
      <alignment horizontal="right"/>
    </xf>
    <xf numFmtId="176" fontId="2" fillId="0" borderId="31" xfId="2" applyNumberFormat="1" applyFont="1" applyFill="1" applyBorder="1">
      <alignment vertical="center"/>
    </xf>
    <xf numFmtId="176" fontId="2" fillId="0" borderId="16" xfId="2" applyNumberFormat="1" applyFont="1" applyFill="1" applyBorder="1">
      <alignment vertical="center"/>
    </xf>
    <xf numFmtId="0" fontId="2" fillId="0" borderId="22" xfId="1" applyFont="1" applyFill="1" applyBorder="1" applyAlignment="1">
      <alignment horizontal="distributed" vertical="center" wrapText="1" shrinkToFit="1"/>
    </xf>
    <xf numFmtId="0" fontId="2" fillId="0" borderId="16" xfId="1" applyFont="1" applyFill="1" applyBorder="1" applyAlignment="1">
      <alignment vertical="center" wrapText="1" shrinkToFit="1"/>
    </xf>
    <xf numFmtId="0" fontId="2" fillId="0" borderId="29" xfId="1" applyFont="1" applyFill="1" applyBorder="1" applyAlignment="1">
      <alignment horizontal="distributed" vertical="center" wrapText="1" shrinkToFit="1"/>
    </xf>
    <xf numFmtId="176" fontId="2" fillId="0" borderId="16" xfId="2" quotePrefix="1" applyNumberFormat="1" applyFont="1" applyFill="1" applyBorder="1">
      <alignment vertical="center"/>
    </xf>
    <xf numFmtId="176" fontId="2" fillId="0" borderId="53" xfId="2" applyNumberFormat="1" applyFont="1" applyFill="1" applyBorder="1">
      <alignment vertical="center"/>
    </xf>
    <xf numFmtId="176" fontId="2" fillId="0" borderId="57" xfId="2" applyNumberFormat="1" applyFont="1" applyFill="1" applyBorder="1">
      <alignment vertical="center"/>
    </xf>
    <xf numFmtId="0" fontId="10" fillId="0" borderId="8" xfId="1" applyFont="1" applyFill="1" applyBorder="1" applyAlignment="1">
      <alignment horizontal="right"/>
    </xf>
    <xf numFmtId="0" fontId="13" fillId="0" borderId="2" xfId="1" applyFont="1" applyFill="1" applyBorder="1" applyAlignment="1">
      <alignment horizontal="distributed" vertical="center"/>
    </xf>
    <xf numFmtId="0" fontId="13" fillId="0" borderId="2" xfId="1" applyFont="1" applyFill="1" applyBorder="1"/>
    <xf numFmtId="0" fontId="13" fillId="0" borderId="2" xfId="1" quotePrefix="1" applyFont="1" applyFill="1" applyBorder="1"/>
    <xf numFmtId="0" fontId="13" fillId="0" borderId="0" xfId="1" applyFont="1" applyFill="1"/>
    <xf numFmtId="0" fontId="2" fillId="0" borderId="16" xfId="2" applyFont="1" applyFill="1" applyBorder="1" applyAlignment="1">
      <alignment horizontal="distributed" vertical="center"/>
    </xf>
    <xf numFmtId="0" fontId="2" fillId="0" borderId="49" xfId="2" applyFont="1" applyFill="1" applyBorder="1" applyAlignment="1">
      <alignment horizontal="distributed" vertical="center"/>
    </xf>
    <xf numFmtId="0" fontId="10" fillId="0" borderId="34" xfId="2" applyFont="1" applyFill="1" applyBorder="1" applyAlignment="1">
      <alignment horizontal="distributed" vertical="center"/>
    </xf>
    <xf numFmtId="0" fontId="14" fillId="0" borderId="5" xfId="1" applyFont="1" applyFill="1" applyBorder="1"/>
    <xf numFmtId="0" fontId="2" fillId="0" borderId="3" xfId="2" quotePrefix="1" applyFont="1" applyFill="1" applyBorder="1" applyAlignment="1">
      <alignment horizontal="distributed" vertical="center"/>
    </xf>
    <xf numFmtId="0" fontId="2" fillId="0" borderId="0" xfId="2" applyFont="1" applyFill="1" applyAlignment="1">
      <alignment horizontal="distributed" vertical="center"/>
    </xf>
    <xf numFmtId="0" fontId="10" fillId="0" borderId="24" xfId="2" applyFont="1" applyFill="1" applyBorder="1" applyAlignment="1">
      <alignment horizontal="right"/>
    </xf>
    <xf numFmtId="0" fontId="2" fillId="0" borderId="60" xfId="2" applyFont="1" applyFill="1" applyBorder="1" applyAlignment="1">
      <alignment horizontal="right"/>
    </xf>
    <xf numFmtId="0" fontId="2" fillId="0" borderId="0" xfId="2" applyFont="1" applyFill="1" applyAlignment="1"/>
    <xf numFmtId="0" fontId="10" fillId="0" borderId="27" xfId="2" applyFont="1" applyFill="1" applyBorder="1" applyAlignment="1">
      <alignment horizontal="right"/>
    </xf>
    <xf numFmtId="0" fontId="2" fillId="0" borderId="61" xfId="2" applyFont="1" applyFill="1" applyBorder="1" applyAlignment="1">
      <alignment horizontal="right"/>
    </xf>
    <xf numFmtId="0" fontId="14" fillId="0" borderId="0" xfId="1" applyFont="1" applyFill="1" applyAlignment="1">
      <alignment horizontal="center" vertical="center"/>
    </xf>
    <xf numFmtId="0" fontId="14" fillId="0" borderId="0" xfId="1" applyFont="1" applyFill="1"/>
    <xf numFmtId="176" fontId="2" fillId="0" borderId="60" xfId="2" applyNumberFormat="1" applyFont="1" applyFill="1" applyBorder="1">
      <alignment vertical="center"/>
    </xf>
    <xf numFmtId="177" fontId="2" fillId="0" borderId="31" xfId="2" applyNumberFormat="1" applyFont="1" applyFill="1" applyBorder="1" applyAlignment="1">
      <alignment horizontal="right" vertical="center"/>
    </xf>
    <xf numFmtId="0" fontId="15" fillId="0" borderId="0" xfId="1" applyFont="1" applyFill="1" applyAlignment="1">
      <alignment horizontal="distributed" vertical="center"/>
    </xf>
    <xf numFmtId="0" fontId="16" fillId="0" borderId="0" xfId="1" applyFont="1" applyFill="1" applyAlignment="1">
      <alignment horizontal="distributed" vertical="center" wrapText="1"/>
    </xf>
    <xf numFmtId="0" fontId="2" fillId="0" borderId="71" xfId="2" applyFont="1" applyFill="1" applyBorder="1">
      <alignment vertical="center"/>
    </xf>
    <xf numFmtId="177" fontId="2" fillId="0" borderId="71" xfId="2" applyNumberFormat="1" applyFont="1" applyFill="1" applyBorder="1" applyAlignment="1">
      <alignment horizontal="right" vertical="center"/>
    </xf>
    <xf numFmtId="0" fontId="2" fillId="0" borderId="31" xfId="2" applyFont="1" applyFill="1" applyBorder="1">
      <alignment vertical="center"/>
    </xf>
    <xf numFmtId="0" fontId="2" fillId="0" borderId="2" xfId="2" applyFont="1" applyFill="1" applyBorder="1" applyAlignment="1"/>
    <xf numFmtId="0" fontId="2" fillId="0" borderId="4" xfId="2" applyFont="1" applyFill="1" applyBorder="1" applyAlignment="1"/>
    <xf numFmtId="177" fontId="2" fillId="0" borderId="81" xfId="2" applyNumberFormat="1" applyFont="1" applyFill="1" applyBorder="1" applyAlignment="1">
      <alignment horizontal="right" vertical="center"/>
    </xf>
    <xf numFmtId="0" fontId="2" fillId="0" borderId="53" xfId="2" applyFont="1" applyFill="1" applyBorder="1">
      <alignment vertical="center"/>
    </xf>
    <xf numFmtId="0" fontId="2" fillId="0" borderId="7" xfId="1" applyFont="1" applyFill="1" applyBorder="1"/>
    <xf numFmtId="0" fontId="2" fillId="0" borderId="5" xfId="1" applyFont="1" applyFill="1" applyBorder="1"/>
    <xf numFmtId="0" fontId="2" fillId="0" borderId="16" xfId="1" applyFont="1" applyFill="1" applyBorder="1" applyAlignment="1">
      <alignment horizontal="distributed" vertical="center"/>
    </xf>
    <xf numFmtId="0" fontId="2" fillId="0" borderId="17" xfId="1" applyFont="1" applyFill="1" applyBorder="1" applyAlignment="1">
      <alignment horizontal="distributed" vertical="center"/>
    </xf>
    <xf numFmtId="177" fontId="2" fillId="0" borderId="31" xfId="2" applyNumberFormat="1" applyFont="1" applyFill="1" applyBorder="1">
      <alignment vertical="center"/>
    </xf>
    <xf numFmtId="177" fontId="2" fillId="0" borderId="32" xfId="2" quotePrefix="1" applyNumberFormat="1" applyFont="1" applyFill="1" applyBorder="1" applyAlignment="1">
      <alignment horizontal="right" vertical="center" shrinkToFit="1"/>
    </xf>
    <xf numFmtId="177" fontId="2" fillId="0" borderId="34" xfId="2" applyNumberFormat="1" applyFont="1" applyFill="1" applyBorder="1">
      <alignment vertical="center"/>
    </xf>
    <xf numFmtId="177" fontId="2" fillId="0" borderId="35" xfId="2" applyNumberFormat="1" applyFont="1" applyFill="1" applyBorder="1">
      <alignment vertical="center"/>
    </xf>
    <xf numFmtId="177" fontId="2" fillId="0" borderId="16" xfId="2" quotePrefix="1" applyNumberFormat="1" applyFont="1" applyFill="1" applyBorder="1">
      <alignment vertical="center"/>
    </xf>
    <xf numFmtId="0" fontId="2" fillId="0" borderId="25" xfId="1" quotePrefix="1" applyFont="1" applyFill="1" applyBorder="1"/>
    <xf numFmtId="177" fontId="2" fillId="0" borderId="21" xfId="2" applyNumberFormat="1" applyFont="1" applyFill="1" applyBorder="1">
      <alignment vertical="center"/>
    </xf>
    <xf numFmtId="0" fontId="2" fillId="0" borderId="33" xfId="1" quotePrefix="1" applyFont="1" applyFill="1" applyBorder="1"/>
    <xf numFmtId="0" fontId="2" fillId="0" borderId="36" xfId="1" applyFont="1" applyFill="1" applyBorder="1"/>
    <xf numFmtId="177" fontId="2" fillId="0" borderId="16" xfId="2" applyNumberFormat="1" applyFont="1" applyFill="1" applyBorder="1" applyAlignment="1">
      <alignment horizontal="right" vertical="center"/>
    </xf>
    <xf numFmtId="177" fontId="2" fillId="0" borderId="34" xfId="2" applyNumberFormat="1" applyFont="1" applyFill="1" applyBorder="1" applyAlignment="1">
      <alignment horizontal="right" vertical="center"/>
    </xf>
    <xf numFmtId="177" fontId="2" fillId="0" borderId="21" xfId="2" applyNumberFormat="1" applyFont="1" applyFill="1" applyBorder="1" applyAlignment="1">
      <alignment horizontal="right" vertical="center"/>
    </xf>
    <xf numFmtId="177" fontId="2" fillId="0" borderId="31" xfId="2" quotePrefix="1" applyNumberFormat="1" applyFont="1" applyFill="1" applyBorder="1">
      <alignment vertical="center"/>
    </xf>
    <xf numFmtId="177" fontId="2" fillId="0" borderId="16" xfId="2" applyNumberFormat="1" applyFont="1" applyFill="1" applyBorder="1">
      <alignment vertical="center"/>
    </xf>
    <xf numFmtId="177" fontId="2" fillId="0" borderId="40" xfId="2" applyNumberFormat="1" applyFont="1" applyFill="1" applyBorder="1">
      <alignment vertical="center"/>
    </xf>
    <xf numFmtId="0" fontId="2" fillId="0" borderId="5" xfId="1" quotePrefix="1" applyFont="1" applyFill="1" applyBorder="1"/>
    <xf numFmtId="176" fontId="10" fillId="0" borderId="26" xfId="2" applyNumberFormat="1" applyFont="1" applyFill="1" applyBorder="1" applyAlignment="1"/>
    <xf numFmtId="176" fontId="2" fillId="0" borderId="23" xfId="2" applyNumberFormat="1" applyFont="1" applyFill="1" applyBorder="1" applyAlignment="1"/>
    <xf numFmtId="0" fontId="2" fillId="0" borderId="47" xfId="2" applyFont="1" applyFill="1" applyBorder="1" applyAlignment="1"/>
    <xf numFmtId="0" fontId="2" fillId="0" borderId="26" xfId="1" applyFont="1" applyFill="1" applyBorder="1"/>
    <xf numFmtId="0" fontId="2" fillId="0" borderId="16" xfId="1" applyFont="1" applyFill="1" applyBorder="1" applyAlignment="1">
      <alignment vertical="center"/>
    </xf>
    <xf numFmtId="0" fontId="2" fillId="0" borderId="5" xfId="2" applyFont="1" applyFill="1" applyBorder="1" applyAlignment="1"/>
    <xf numFmtId="0" fontId="2" fillId="0" borderId="34" xfId="1" applyFont="1" applyFill="1" applyBorder="1"/>
    <xf numFmtId="0" fontId="2" fillId="0" borderId="31" xfId="1" applyFont="1" applyFill="1" applyBorder="1" applyAlignment="1">
      <alignment vertical="center"/>
    </xf>
    <xf numFmtId="0" fontId="10" fillId="0" borderId="48" xfId="2" applyFont="1" applyFill="1" applyBorder="1" applyAlignment="1"/>
    <xf numFmtId="176" fontId="2" fillId="0" borderId="0" xfId="2" applyNumberFormat="1" applyFont="1" applyFill="1" applyAlignment="1">
      <alignment horizontal="right"/>
    </xf>
    <xf numFmtId="0" fontId="2" fillId="0" borderId="33" xfId="1" applyFont="1" applyFill="1" applyBorder="1" applyAlignment="1">
      <alignment horizontal="distributed" vertical="center"/>
    </xf>
    <xf numFmtId="0" fontId="2" fillId="0" borderId="20" xfId="1" applyFont="1" applyFill="1" applyBorder="1" applyAlignment="1">
      <alignment vertical="center"/>
    </xf>
    <xf numFmtId="0" fontId="2" fillId="0" borderId="15" xfId="1" applyFont="1" applyFill="1" applyBorder="1" applyAlignment="1">
      <alignment vertical="center"/>
    </xf>
    <xf numFmtId="177" fontId="2" fillId="0" borderId="49" xfId="2" applyNumberFormat="1" applyFont="1" applyFill="1" applyBorder="1" applyAlignment="1">
      <alignment horizontal="right" vertical="center"/>
    </xf>
    <xf numFmtId="0" fontId="2" fillId="0" borderId="50" xfId="1" applyFont="1" applyFill="1" applyBorder="1"/>
    <xf numFmtId="0" fontId="2" fillId="0" borderId="5" xfId="2" applyFont="1" applyFill="1" applyBorder="1" applyAlignment="1">
      <alignment vertical="top"/>
    </xf>
    <xf numFmtId="176" fontId="2" fillId="0" borderId="0" xfId="1" applyNumberFormat="1" applyFont="1" applyFill="1" applyAlignment="1">
      <alignment horizontal="center"/>
    </xf>
    <xf numFmtId="0" fontId="2" fillId="0" borderId="30" xfId="1" applyFont="1" applyFill="1" applyBorder="1"/>
    <xf numFmtId="177" fontId="2" fillId="0" borderId="53" xfId="2" quotePrefix="1" applyNumberFormat="1" applyFont="1" applyFill="1" applyBorder="1">
      <alignment vertical="center"/>
    </xf>
    <xf numFmtId="177" fontId="2" fillId="0" borderId="56" xfId="2" applyNumberFormat="1" applyFont="1" applyFill="1" applyBorder="1">
      <alignment vertical="center"/>
    </xf>
    <xf numFmtId="0" fontId="2" fillId="0" borderId="2" xfId="1" applyFont="1" applyFill="1" applyBorder="1" applyAlignment="1">
      <alignment horizontal="distributed" vertical="center"/>
    </xf>
    <xf numFmtId="0" fontId="2" fillId="0" borderId="2" xfId="1" applyFont="1" applyFill="1" applyBorder="1" applyAlignment="1">
      <alignment vertical="center"/>
    </xf>
    <xf numFmtId="177" fontId="2" fillId="0" borderId="20" xfId="2" applyNumberFormat="1" applyFont="1" applyFill="1" applyBorder="1">
      <alignment vertical="center"/>
    </xf>
    <xf numFmtId="177" fontId="2" fillId="0" borderId="61" xfId="2" applyNumberFormat="1" applyFont="1" applyFill="1" applyBorder="1">
      <alignment vertical="center"/>
    </xf>
    <xf numFmtId="177" fontId="2" fillId="0" borderId="49" xfId="2" applyNumberFormat="1" applyFont="1" applyFill="1" applyBorder="1">
      <alignment vertical="center"/>
    </xf>
    <xf numFmtId="0" fontId="2" fillId="0" borderId="0" xfId="1" applyFont="1" applyFill="1" applyAlignment="1">
      <alignment horizontal="center" vertical="center"/>
    </xf>
    <xf numFmtId="177" fontId="2" fillId="0" borderId="71" xfId="2" quotePrefix="1" applyNumberFormat="1" applyFont="1" applyFill="1" applyBorder="1" applyAlignment="1">
      <alignment horizontal="right" vertical="center"/>
    </xf>
    <xf numFmtId="177" fontId="2" fillId="0" borderId="84" xfId="2" quotePrefix="1" applyNumberFormat="1" applyFont="1" applyFill="1" applyBorder="1" applyAlignment="1">
      <alignment horizontal="right" vertical="center"/>
    </xf>
    <xf numFmtId="176" fontId="13" fillId="0" borderId="26" xfId="1" applyNumberFormat="1" applyFont="1" applyFill="1" applyBorder="1" applyAlignment="1">
      <alignment horizontal="right" vertical="center"/>
    </xf>
    <xf numFmtId="176" fontId="13" fillId="0" borderId="23" xfId="1" applyNumberFormat="1" applyFont="1" applyFill="1" applyBorder="1" applyAlignment="1">
      <alignment horizontal="right" vertical="center"/>
    </xf>
    <xf numFmtId="176" fontId="13" fillId="0" borderId="47" xfId="1" applyNumberFormat="1" applyFont="1" applyFill="1" applyBorder="1" applyAlignment="1">
      <alignment horizontal="right" vertical="center"/>
    </xf>
    <xf numFmtId="176" fontId="13" fillId="0" borderId="58" xfId="1" applyNumberFormat="1" applyFont="1" applyFill="1" applyBorder="1" applyAlignment="1">
      <alignment horizontal="right" vertical="center"/>
    </xf>
    <xf numFmtId="176" fontId="13" fillId="0" borderId="7" xfId="1" applyNumberFormat="1" applyFont="1" applyFill="1" applyBorder="1" applyAlignment="1">
      <alignment horizontal="right" vertical="center"/>
    </xf>
    <xf numFmtId="176" fontId="13" fillId="0" borderId="8" xfId="1" applyNumberFormat="1" applyFont="1" applyFill="1" applyBorder="1" applyAlignment="1">
      <alignment horizontal="right" vertical="center"/>
    </xf>
    <xf numFmtId="176" fontId="13" fillId="0" borderId="51" xfId="1" applyNumberFormat="1" applyFont="1" applyFill="1" applyBorder="1" applyAlignment="1">
      <alignment horizontal="distributed" vertical="center"/>
    </xf>
    <xf numFmtId="176" fontId="13" fillId="0" borderId="55" xfId="1" applyNumberFormat="1" applyFont="1" applyFill="1" applyBorder="1" applyAlignment="1">
      <alignment horizontal="distributed" vertical="center"/>
    </xf>
    <xf numFmtId="176" fontId="13" fillId="0" borderId="52" xfId="1" applyNumberFormat="1" applyFont="1" applyFill="1" applyBorder="1" applyAlignment="1">
      <alignment horizontal="distributed" vertical="center"/>
    </xf>
    <xf numFmtId="176" fontId="13" fillId="0" borderId="56" xfId="1" applyNumberFormat="1" applyFont="1" applyFill="1" applyBorder="1" applyAlignment="1">
      <alignment horizontal="right" vertical="center"/>
    </xf>
    <xf numFmtId="176" fontId="13" fillId="0" borderId="55" xfId="1" applyNumberFormat="1" applyFont="1" applyFill="1" applyBorder="1" applyAlignment="1">
      <alignment horizontal="right" vertical="center"/>
    </xf>
    <xf numFmtId="176" fontId="13" fillId="0" borderId="56" xfId="1" applyNumberFormat="1" applyFont="1" applyFill="1" applyBorder="1" applyAlignment="1">
      <alignment horizontal="center" vertical="center"/>
    </xf>
    <xf numFmtId="176" fontId="13" fillId="0" borderId="55" xfId="1" applyNumberFormat="1" applyFont="1" applyFill="1" applyBorder="1" applyAlignment="1">
      <alignment horizontal="center" vertical="center"/>
    </xf>
    <xf numFmtId="176" fontId="13" fillId="0" borderId="52" xfId="1" applyNumberFormat="1" applyFont="1" applyFill="1" applyBorder="1" applyAlignment="1">
      <alignment horizontal="center" vertical="center"/>
    </xf>
    <xf numFmtId="176" fontId="13" fillId="0" borderId="112" xfId="1" applyNumberFormat="1" applyFont="1" applyFill="1" applyBorder="1" applyAlignment="1">
      <alignment horizontal="center" vertical="center"/>
    </xf>
    <xf numFmtId="176" fontId="13" fillId="0" borderId="34" xfId="1" applyNumberFormat="1" applyFont="1" applyFill="1" applyBorder="1" applyAlignment="1">
      <alignment horizontal="right" vertical="center"/>
    </xf>
    <xf numFmtId="176" fontId="13" fillId="0" borderId="17" xfId="1" applyNumberFormat="1" applyFont="1" applyFill="1" applyBorder="1" applyAlignment="1">
      <alignment horizontal="right" vertical="center"/>
    </xf>
    <xf numFmtId="176" fontId="13" fillId="0" borderId="70" xfId="1" applyNumberFormat="1" applyFont="1" applyFill="1" applyBorder="1" applyAlignment="1">
      <alignment horizontal="right" vertical="center"/>
    </xf>
    <xf numFmtId="176" fontId="13" fillId="0" borderId="20" xfId="1" applyNumberFormat="1" applyFont="1" applyFill="1" applyBorder="1" applyAlignment="1">
      <alignment horizontal="distributed" vertical="center"/>
    </xf>
    <xf numFmtId="176" fontId="13" fillId="0" borderId="15" xfId="1" applyNumberFormat="1" applyFont="1" applyFill="1" applyBorder="1" applyAlignment="1">
      <alignment horizontal="distributed" vertical="center"/>
    </xf>
    <xf numFmtId="176" fontId="13" fillId="0" borderId="20" xfId="1" applyNumberFormat="1" applyFont="1" applyFill="1" applyBorder="1" applyAlignment="1">
      <alignment horizontal="right" vertical="center"/>
    </xf>
    <xf numFmtId="176" fontId="13" fillId="0" borderId="19" xfId="1" applyNumberFormat="1" applyFont="1" applyFill="1" applyBorder="1" applyAlignment="1">
      <alignment horizontal="right" vertical="center"/>
    </xf>
    <xf numFmtId="176" fontId="13" fillId="0" borderId="20" xfId="1" applyNumberFormat="1" applyFont="1" applyFill="1" applyBorder="1" applyAlignment="1">
      <alignment horizontal="center" vertical="center"/>
    </xf>
    <xf numFmtId="176" fontId="13" fillId="0" borderId="19" xfId="1" applyNumberFormat="1" applyFont="1" applyFill="1" applyBorder="1" applyAlignment="1">
      <alignment horizontal="center" vertical="center"/>
    </xf>
    <xf numFmtId="176" fontId="13" fillId="0" borderId="15" xfId="1" applyNumberFormat="1" applyFont="1" applyFill="1" applyBorder="1" applyAlignment="1">
      <alignment horizontal="center" vertical="center"/>
    </xf>
    <xf numFmtId="176" fontId="13" fillId="0" borderId="101" xfId="1" applyNumberFormat="1" applyFont="1" applyFill="1" applyBorder="1" applyAlignment="1">
      <alignment horizontal="center" vertical="center"/>
    </xf>
    <xf numFmtId="176" fontId="13" fillId="0" borderId="26" xfId="1" applyNumberFormat="1" applyFont="1" applyFill="1" applyBorder="1" applyAlignment="1">
      <alignment horizontal="center" vertical="center" textRotation="255" wrapText="1"/>
    </xf>
    <xf numFmtId="176" fontId="13" fillId="0" borderId="27" xfId="1" applyNumberFormat="1" applyFont="1" applyFill="1" applyBorder="1" applyAlignment="1">
      <alignment horizontal="center" vertical="center" textRotation="255" wrapText="1"/>
    </xf>
    <xf numFmtId="176" fontId="13" fillId="0" borderId="34" xfId="1" applyNumberFormat="1" applyFont="1" applyFill="1" applyBorder="1" applyAlignment="1">
      <alignment horizontal="center" vertical="center" textRotation="255" wrapText="1"/>
    </xf>
    <xf numFmtId="176" fontId="13" fillId="0" borderId="30" xfId="1" applyNumberFormat="1" applyFont="1" applyFill="1" applyBorder="1" applyAlignment="1">
      <alignment horizontal="center" vertical="center" textRotation="255" wrapText="1"/>
    </xf>
    <xf numFmtId="176" fontId="13" fillId="0" borderId="27" xfId="1" applyNumberFormat="1" applyFont="1" applyFill="1" applyBorder="1" applyAlignment="1">
      <alignment horizontal="right" vertical="center"/>
    </xf>
    <xf numFmtId="176" fontId="13" fillId="0" borderId="30" xfId="1" applyNumberFormat="1" applyFont="1" applyFill="1" applyBorder="1" applyAlignment="1">
      <alignment horizontal="right" vertical="center"/>
    </xf>
    <xf numFmtId="176" fontId="13" fillId="0" borderId="22" xfId="1" applyNumberFormat="1" applyFont="1" applyFill="1" applyBorder="1" applyAlignment="1">
      <alignment horizontal="distributed" vertical="center"/>
    </xf>
    <xf numFmtId="176" fontId="13" fillId="0" borderId="23" xfId="1" applyNumberFormat="1" applyFont="1" applyFill="1" applyBorder="1" applyAlignment="1">
      <alignment horizontal="distributed" vertical="center"/>
    </xf>
    <xf numFmtId="176" fontId="13" fillId="0" borderId="27" xfId="1" applyNumberFormat="1" applyFont="1" applyFill="1" applyBorder="1" applyAlignment="1">
      <alignment horizontal="distributed" vertical="center"/>
    </xf>
    <xf numFmtId="176" fontId="13" fillId="0" borderId="29" xfId="1" applyNumberFormat="1" applyFont="1" applyFill="1" applyBorder="1" applyAlignment="1">
      <alignment horizontal="distributed" vertical="center"/>
    </xf>
    <xf numFmtId="176" fontId="13" fillId="0" borderId="17" xfId="1" applyNumberFormat="1" applyFont="1" applyFill="1" applyBorder="1" applyAlignment="1">
      <alignment horizontal="distributed" vertical="center"/>
    </xf>
    <xf numFmtId="176" fontId="13" fillId="0" borderId="30" xfId="1" applyNumberFormat="1" applyFont="1" applyFill="1" applyBorder="1" applyAlignment="1">
      <alignment horizontal="distributed" vertical="center"/>
    </xf>
    <xf numFmtId="176" fontId="13" fillId="0" borderId="26" xfId="1" applyNumberFormat="1" applyFont="1" applyFill="1" applyBorder="1" applyAlignment="1">
      <alignment horizontal="center" vertical="center"/>
    </xf>
    <xf numFmtId="176" fontId="13" fillId="0" borderId="23" xfId="1" applyNumberFormat="1" applyFont="1" applyFill="1" applyBorder="1" applyAlignment="1">
      <alignment horizontal="center" vertical="center"/>
    </xf>
    <xf numFmtId="176" fontId="13" fillId="0" borderId="27" xfId="1" applyNumberFormat="1" applyFont="1" applyFill="1" applyBorder="1" applyAlignment="1">
      <alignment horizontal="center" vertical="center"/>
    </xf>
    <xf numFmtId="176" fontId="13" fillId="0" borderId="34" xfId="1" applyNumberFormat="1" applyFont="1" applyFill="1" applyBorder="1" applyAlignment="1">
      <alignment horizontal="center" vertical="center"/>
    </xf>
    <xf numFmtId="176" fontId="13" fillId="0" borderId="17" xfId="1" applyNumberFormat="1" applyFont="1" applyFill="1" applyBorder="1" applyAlignment="1">
      <alignment horizontal="center" vertical="center"/>
    </xf>
    <xf numFmtId="176" fontId="13" fillId="0" borderId="30" xfId="1" applyNumberFormat="1" applyFont="1" applyFill="1" applyBorder="1" applyAlignment="1">
      <alignment horizontal="center" vertical="center"/>
    </xf>
    <xf numFmtId="176" fontId="13" fillId="0" borderId="79" xfId="1" applyNumberFormat="1" applyFont="1" applyFill="1" applyBorder="1" applyAlignment="1">
      <alignment horizontal="right" vertical="center"/>
    </xf>
    <xf numFmtId="176" fontId="13" fillId="0" borderId="48" xfId="1" applyNumberFormat="1" applyFont="1" applyFill="1" applyBorder="1" applyAlignment="1">
      <alignment horizontal="right" vertical="center"/>
    </xf>
    <xf numFmtId="176" fontId="13" fillId="0" borderId="0" xfId="1" applyNumberFormat="1" applyFont="1" applyFill="1" applyAlignment="1">
      <alignment horizontal="right" vertical="center"/>
    </xf>
    <xf numFmtId="176" fontId="13" fillId="0" borderId="5" xfId="1" applyNumberFormat="1" applyFont="1" applyFill="1" applyBorder="1" applyAlignment="1">
      <alignment horizontal="right" vertical="center"/>
    </xf>
    <xf numFmtId="176" fontId="13" fillId="0" borderId="34" xfId="1" applyNumberFormat="1" applyFont="1" applyFill="1" applyBorder="1" applyAlignment="1">
      <alignment horizontal="distributed" vertical="center"/>
    </xf>
    <xf numFmtId="176" fontId="13" fillId="0" borderId="90" xfId="1" applyNumberFormat="1" applyFont="1" applyFill="1" applyBorder="1" applyAlignment="1">
      <alignment horizontal="center" vertical="center"/>
    </xf>
    <xf numFmtId="176" fontId="13" fillId="0" borderId="24" xfId="1" applyNumberFormat="1" applyFont="1" applyFill="1" applyBorder="1" applyAlignment="1">
      <alignment horizontal="center" vertical="center" wrapText="1"/>
    </xf>
    <xf numFmtId="176" fontId="13" fillId="0" borderId="60" xfId="1" applyNumberFormat="1" applyFont="1" applyFill="1" applyBorder="1" applyAlignment="1">
      <alignment horizontal="center" vertical="center" wrapText="1"/>
    </xf>
    <xf numFmtId="176" fontId="13" fillId="0" borderId="31" xfId="1" applyNumberFormat="1" applyFont="1" applyFill="1" applyBorder="1" applyAlignment="1">
      <alignment horizontal="center" vertical="center" wrapText="1"/>
    </xf>
    <xf numFmtId="176" fontId="13" fillId="0" borderId="102" xfId="1" applyNumberFormat="1" applyFont="1" applyFill="1" applyBorder="1" applyAlignment="1">
      <alignment horizontal="center" vertical="center"/>
    </xf>
    <xf numFmtId="176" fontId="12" fillId="0" borderId="26" xfId="1" applyNumberFormat="1" applyFont="1" applyFill="1" applyBorder="1" applyAlignment="1">
      <alignment vertical="center" wrapText="1"/>
    </xf>
    <xf numFmtId="176" fontId="12" fillId="0" borderId="23" xfId="1" applyNumberFormat="1" applyFont="1" applyFill="1" applyBorder="1" applyAlignment="1">
      <alignment vertical="center" wrapText="1"/>
    </xf>
    <xf numFmtId="176" fontId="12" fillId="0" borderId="27" xfId="1" applyNumberFormat="1" applyFont="1" applyFill="1" applyBorder="1" applyAlignment="1">
      <alignment vertical="center" wrapText="1"/>
    </xf>
    <xf numFmtId="176" fontId="12" fillId="0" borderId="58" xfId="1" applyNumberFormat="1" applyFont="1" applyFill="1" applyBorder="1" applyAlignment="1">
      <alignment vertical="center" wrapText="1"/>
    </xf>
    <xf numFmtId="176" fontId="12" fillId="0" borderId="7" xfId="1" applyNumberFormat="1" applyFont="1" applyFill="1" applyBorder="1" applyAlignment="1">
      <alignment vertical="center" wrapText="1"/>
    </xf>
    <xf numFmtId="176" fontId="12" fillId="0" borderId="79" xfId="1" applyNumberFormat="1" applyFont="1" applyFill="1" applyBorder="1" applyAlignment="1">
      <alignment vertical="center" wrapText="1"/>
    </xf>
    <xf numFmtId="176" fontId="13" fillId="0" borderId="26" xfId="1" applyNumberFormat="1" applyFont="1" applyFill="1" applyBorder="1" applyAlignment="1">
      <alignment horizontal="center" vertical="center" textRotation="255"/>
    </xf>
    <xf numFmtId="176" fontId="13" fillId="0" borderId="27" xfId="1" applyNumberFormat="1" applyFont="1" applyFill="1" applyBorder="1" applyAlignment="1">
      <alignment horizontal="center" vertical="center" textRotation="255"/>
    </xf>
    <xf numFmtId="176" fontId="13" fillId="0" borderId="34" xfId="1" applyNumberFormat="1" applyFont="1" applyFill="1" applyBorder="1" applyAlignment="1">
      <alignment horizontal="center" vertical="center" textRotation="255"/>
    </xf>
    <xf numFmtId="176" fontId="13" fillId="0" borderId="30" xfId="1" applyNumberFormat="1" applyFont="1" applyFill="1" applyBorder="1" applyAlignment="1">
      <alignment horizontal="center" vertical="center" textRotation="255"/>
    </xf>
    <xf numFmtId="176" fontId="13" fillId="0" borderId="50" xfId="1" applyNumberFormat="1" applyFont="1" applyFill="1" applyBorder="1" applyAlignment="1">
      <alignment horizontal="right" vertical="center"/>
    </xf>
    <xf numFmtId="176" fontId="13" fillId="0" borderId="26" xfId="1" applyNumberFormat="1" applyFont="1" applyFill="1" applyBorder="1" applyAlignment="1">
      <alignment horizontal="distributed" vertical="center"/>
    </xf>
    <xf numFmtId="176" fontId="21" fillId="0" borderId="106" xfId="1" applyNumberFormat="1" applyFont="1" applyFill="1" applyBorder="1" applyAlignment="1">
      <alignment horizontal="distributed" vertical="center"/>
    </xf>
    <xf numFmtId="176" fontId="21" fillId="0" borderId="2" xfId="1" applyNumberFormat="1" applyFont="1" applyFill="1" applyBorder="1" applyAlignment="1">
      <alignment horizontal="distributed" vertical="center"/>
    </xf>
    <xf numFmtId="176" fontId="21" fillId="0" borderId="4" xfId="1" applyNumberFormat="1" applyFont="1" applyFill="1" applyBorder="1" applyAlignment="1">
      <alignment horizontal="distributed" vertical="center"/>
    </xf>
    <xf numFmtId="176" fontId="21" fillId="0" borderId="48" xfId="1" applyNumberFormat="1" applyFont="1" applyFill="1" applyBorder="1" applyAlignment="1">
      <alignment horizontal="distributed" vertical="center"/>
    </xf>
    <xf numFmtId="176" fontId="21" fillId="0" borderId="0" xfId="1" applyNumberFormat="1" applyFont="1" applyFill="1" applyAlignment="1">
      <alignment horizontal="distributed" vertical="center"/>
    </xf>
    <xf numFmtId="176" fontId="21" fillId="0" borderId="5" xfId="1" applyNumberFormat="1" applyFont="1" applyFill="1" applyBorder="1" applyAlignment="1">
      <alignment horizontal="distributed" vertical="center"/>
    </xf>
    <xf numFmtId="176" fontId="21" fillId="0" borderId="34" xfId="1" applyNumberFormat="1" applyFont="1" applyFill="1" applyBorder="1" applyAlignment="1">
      <alignment horizontal="distributed" vertical="center"/>
    </xf>
    <xf numFmtId="176" fontId="21" fillId="0" borderId="17" xfId="1" applyNumberFormat="1" applyFont="1" applyFill="1" applyBorder="1" applyAlignment="1">
      <alignment horizontal="distributed" vertical="center"/>
    </xf>
    <xf numFmtId="176" fontId="21" fillId="0" borderId="70" xfId="1" applyNumberFormat="1" applyFont="1" applyFill="1" applyBorder="1" applyAlignment="1">
      <alignment horizontal="distributed" vertical="center"/>
    </xf>
    <xf numFmtId="176" fontId="13" fillId="0" borderId="3" xfId="1" applyNumberFormat="1" applyFont="1" applyFill="1" applyBorder="1" applyAlignment="1">
      <alignment horizontal="distributed" vertical="center"/>
    </xf>
    <xf numFmtId="176" fontId="13" fillId="0" borderId="0" xfId="1" applyNumberFormat="1" applyFont="1" applyFill="1" applyAlignment="1">
      <alignment horizontal="distributed" vertical="center"/>
    </xf>
    <xf numFmtId="176" fontId="13" fillId="0" borderId="50" xfId="1" applyNumberFormat="1" applyFont="1" applyFill="1" applyBorder="1" applyAlignment="1">
      <alignment horizontal="distributed" vertical="center"/>
    </xf>
    <xf numFmtId="176" fontId="20" fillId="0" borderId="20" xfId="1" quotePrefix="1" applyNumberFormat="1" applyFont="1" applyFill="1" applyBorder="1" applyAlignment="1">
      <alignment horizontal="center" vertical="center"/>
    </xf>
    <xf numFmtId="176" fontId="20" fillId="0" borderId="19" xfId="1" quotePrefix="1" applyNumberFormat="1" applyFont="1" applyFill="1" applyBorder="1" applyAlignment="1">
      <alignment horizontal="center" vertical="center"/>
    </xf>
    <xf numFmtId="176" fontId="20" fillId="0" borderId="15" xfId="1" quotePrefix="1" applyNumberFormat="1" applyFont="1" applyFill="1" applyBorder="1" applyAlignment="1">
      <alignment horizontal="center" vertical="center"/>
    </xf>
    <xf numFmtId="176" fontId="20" fillId="0" borderId="101" xfId="1" quotePrefix="1" applyNumberFormat="1" applyFont="1" applyFill="1" applyBorder="1" applyAlignment="1">
      <alignment horizontal="center" vertical="center"/>
    </xf>
    <xf numFmtId="176" fontId="12" fillId="0" borderId="26" xfId="1" applyNumberFormat="1" applyFont="1" applyFill="1" applyBorder="1" applyAlignment="1">
      <alignment horizontal="distributed" vertical="center"/>
    </xf>
    <xf numFmtId="176" fontId="12" fillId="0" borderId="23" xfId="1" applyNumberFormat="1" applyFont="1" applyFill="1" applyBorder="1" applyAlignment="1">
      <alignment horizontal="distributed" vertical="center"/>
    </xf>
    <xf numFmtId="176" fontId="12" fillId="0" borderId="27" xfId="1" applyNumberFormat="1" applyFont="1" applyFill="1" applyBorder="1" applyAlignment="1">
      <alignment horizontal="distributed" vertical="center"/>
    </xf>
    <xf numFmtId="176" fontId="13" fillId="0" borderId="102" xfId="1" applyNumberFormat="1" applyFont="1" applyFill="1" applyBorder="1" applyAlignment="1">
      <alignment horizontal="distributed" vertical="center"/>
    </xf>
    <xf numFmtId="176" fontId="13" fillId="0" borderId="34" xfId="1" applyNumberFormat="1" applyFont="1" applyFill="1" applyBorder="1" applyAlignment="1">
      <alignment horizontal="distributed" vertical="top"/>
    </xf>
    <xf numFmtId="176" fontId="13" fillId="0" borderId="17" xfId="1" applyNumberFormat="1" applyFont="1" applyFill="1" applyBorder="1" applyAlignment="1">
      <alignment horizontal="distributed" vertical="top"/>
    </xf>
    <xf numFmtId="176" fontId="13" fillId="0" borderId="30" xfId="1" applyNumberFormat="1" applyFont="1" applyFill="1" applyBorder="1" applyAlignment="1">
      <alignment horizontal="distributed" vertical="top"/>
    </xf>
    <xf numFmtId="176" fontId="20" fillId="0" borderId="9" xfId="1" applyNumberFormat="1" applyFont="1" applyFill="1" applyBorder="1" applyAlignment="1">
      <alignment horizontal="distributed" vertical="center" justifyLastLine="1"/>
    </xf>
    <xf numFmtId="176" fontId="20" fillId="0" borderId="10" xfId="1" applyNumberFormat="1" applyFont="1" applyFill="1" applyBorder="1" applyAlignment="1">
      <alignment horizontal="distributed" vertical="center" justifyLastLine="1"/>
    </xf>
    <xf numFmtId="176" fontId="20" fillId="0" borderId="11" xfId="1" applyNumberFormat="1" applyFont="1" applyFill="1" applyBorder="1" applyAlignment="1">
      <alignment horizontal="distributed" vertical="center" justifyLastLine="1"/>
    </xf>
    <xf numFmtId="176" fontId="13" fillId="0" borderId="105" xfId="1" applyNumberFormat="1" applyFont="1" applyFill="1" applyBorder="1" applyAlignment="1">
      <alignment horizontal="center" vertical="center" textRotation="255"/>
    </xf>
    <xf numFmtId="176" fontId="13" fillId="0" borderId="108" xfId="1" applyNumberFormat="1" applyFont="1" applyFill="1" applyBorder="1" applyAlignment="1">
      <alignment horizontal="center" vertical="center" textRotation="255"/>
    </xf>
    <xf numFmtId="176" fontId="13" fillId="0" borderId="113" xfId="1" applyNumberFormat="1" applyFont="1" applyFill="1" applyBorder="1" applyAlignment="1">
      <alignment horizontal="center" vertical="center" textRotation="255"/>
    </xf>
    <xf numFmtId="176" fontId="20" fillId="0" borderId="106" xfId="1" applyNumberFormat="1" applyFont="1" applyFill="1" applyBorder="1" applyAlignment="1">
      <alignment horizontal="distributed" vertical="center"/>
    </xf>
    <xf numFmtId="176" fontId="20" fillId="0" borderId="2" xfId="1" applyNumberFormat="1" applyFont="1" applyFill="1" applyBorder="1" applyAlignment="1">
      <alignment horizontal="distributed" vertical="center"/>
    </xf>
    <xf numFmtId="176" fontId="20" fillId="0" borderId="107" xfId="1" applyNumberFormat="1" applyFont="1" applyFill="1" applyBorder="1" applyAlignment="1">
      <alignment horizontal="distributed" vertical="center"/>
    </xf>
    <xf numFmtId="176" fontId="20" fillId="0" borderId="48" xfId="1" applyNumberFormat="1" applyFont="1" applyFill="1" applyBorder="1" applyAlignment="1">
      <alignment horizontal="distributed" vertical="center"/>
    </xf>
    <xf numFmtId="176" fontId="20" fillId="0" borderId="0" xfId="1" applyNumberFormat="1" applyFont="1" applyFill="1" applyAlignment="1">
      <alignment horizontal="distributed" vertical="center"/>
    </xf>
    <xf numFmtId="176" fontId="20" fillId="0" borderId="50" xfId="1" applyNumberFormat="1" applyFont="1" applyFill="1" applyBorder="1" applyAlignment="1">
      <alignment horizontal="distributed" vertical="center"/>
    </xf>
    <xf numFmtId="176" fontId="20" fillId="0" borderId="34" xfId="1" applyNumberFormat="1" applyFont="1" applyFill="1" applyBorder="1" applyAlignment="1">
      <alignment horizontal="distributed" vertical="center"/>
    </xf>
    <xf numFmtId="176" fontId="20" fillId="0" borderId="17" xfId="1" applyNumberFormat="1" applyFont="1" applyFill="1" applyBorder="1" applyAlignment="1">
      <alignment horizontal="distributed" vertical="center"/>
    </xf>
    <xf numFmtId="176" fontId="20" fillId="0" borderId="30" xfId="1" applyNumberFormat="1" applyFont="1" applyFill="1" applyBorder="1" applyAlignment="1">
      <alignment horizontal="distributed" vertical="center"/>
    </xf>
    <xf numFmtId="176" fontId="21" fillId="0" borderId="106" xfId="1" applyNumberFormat="1" applyFont="1" applyFill="1" applyBorder="1" applyAlignment="1">
      <alignment horizontal="distributed" vertical="center" wrapText="1"/>
    </xf>
    <xf numFmtId="176" fontId="21" fillId="0" borderId="2" xfId="1" applyNumberFormat="1" applyFont="1" applyFill="1" applyBorder="1" applyAlignment="1">
      <alignment horizontal="distributed" vertical="center" wrapText="1"/>
    </xf>
    <xf numFmtId="176" fontId="21" fillId="0" borderId="107" xfId="1" applyNumberFormat="1" applyFont="1" applyFill="1" applyBorder="1" applyAlignment="1">
      <alignment horizontal="distributed" vertical="center" wrapText="1"/>
    </xf>
    <xf numFmtId="176" fontId="21" fillId="0" borderId="48" xfId="1" applyNumberFormat="1" applyFont="1" applyFill="1" applyBorder="1" applyAlignment="1">
      <alignment horizontal="distributed" vertical="center" wrapText="1"/>
    </xf>
    <xf numFmtId="176" fontId="21" fillId="0" borderId="0" xfId="1" applyNumberFormat="1" applyFont="1" applyFill="1" applyAlignment="1">
      <alignment horizontal="distributed" vertical="center" wrapText="1"/>
    </xf>
    <xf numFmtId="176" fontId="21" fillId="0" borderId="50" xfId="1" applyNumberFormat="1" applyFont="1" applyFill="1" applyBorder="1" applyAlignment="1">
      <alignment horizontal="distributed" vertical="center" wrapText="1"/>
    </xf>
    <xf numFmtId="176" fontId="21" fillId="0" borderId="34" xfId="1" applyNumberFormat="1" applyFont="1" applyFill="1" applyBorder="1" applyAlignment="1">
      <alignment horizontal="distributed" vertical="center" wrapText="1"/>
    </xf>
    <xf numFmtId="176" fontId="21" fillId="0" borderId="17" xfId="1" applyNumberFormat="1" applyFont="1" applyFill="1" applyBorder="1" applyAlignment="1">
      <alignment horizontal="distributed" vertical="center" wrapText="1"/>
    </xf>
    <xf numFmtId="176" fontId="21" fillId="0" borderId="30" xfId="1" applyNumberFormat="1" applyFont="1" applyFill="1" applyBorder="1" applyAlignment="1">
      <alignment horizontal="distributed" vertical="center" wrapText="1"/>
    </xf>
    <xf numFmtId="176" fontId="21" fillId="0" borderId="107" xfId="1" applyNumberFormat="1" applyFont="1" applyFill="1" applyBorder="1" applyAlignment="1">
      <alignment horizontal="distributed" vertical="center"/>
    </xf>
    <xf numFmtId="176" fontId="21" fillId="0" borderId="50" xfId="1" applyNumberFormat="1" applyFont="1" applyFill="1" applyBorder="1" applyAlignment="1">
      <alignment horizontal="distributed" vertical="center"/>
    </xf>
    <xf numFmtId="176" fontId="21" fillId="0" borderId="30" xfId="1" applyNumberFormat="1" applyFont="1" applyFill="1" applyBorder="1" applyAlignment="1">
      <alignment horizontal="distributed" vertical="center"/>
    </xf>
    <xf numFmtId="176" fontId="12" fillId="0" borderId="34" xfId="1" applyNumberFormat="1" applyFont="1" applyFill="1" applyBorder="1" applyAlignment="1">
      <alignment horizontal="distributed" vertical="top"/>
    </xf>
    <xf numFmtId="176" fontId="12" fillId="0" borderId="17" xfId="1" applyNumberFormat="1" applyFont="1" applyFill="1" applyBorder="1" applyAlignment="1">
      <alignment horizontal="distributed" vertical="top"/>
    </xf>
    <xf numFmtId="176" fontId="12" fillId="0" borderId="30" xfId="1" applyNumberFormat="1" applyFont="1" applyFill="1" applyBorder="1" applyAlignment="1">
      <alignment horizontal="distributed" vertical="top"/>
    </xf>
    <xf numFmtId="176" fontId="13" fillId="0" borderId="90" xfId="1" applyNumberFormat="1" applyFont="1" applyFill="1" applyBorder="1" applyAlignment="1">
      <alignment horizontal="distributed" vertical="top"/>
    </xf>
    <xf numFmtId="176" fontId="12" fillId="0" borderId="48" xfId="1" applyNumberFormat="1" applyFont="1" applyFill="1" applyBorder="1" applyAlignment="1">
      <alignment vertical="center" wrapText="1"/>
    </xf>
    <xf numFmtId="176" fontId="12" fillId="0" borderId="0" xfId="1" applyNumberFormat="1" applyFont="1" applyFill="1" applyAlignment="1">
      <alignment vertical="center" wrapText="1"/>
    </xf>
    <xf numFmtId="176" fontId="12" fillId="0" borderId="34" xfId="1" applyNumberFormat="1" applyFont="1" applyFill="1" applyBorder="1" applyAlignment="1">
      <alignment vertical="center" wrapText="1"/>
    </xf>
    <xf numFmtId="176" fontId="12" fillId="0" borderId="17" xfId="1" applyNumberFormat="1" applyFont="1" applyFill="1" applyBorder="1" applyAlignment="1">
      <alignment vertical="center" wrapText="1"/>
    </xf>
    <xf numFmtId="176" fontId="13" fillId="0" borderId="109" xfId="1" applyNumberFormat="1" applyFont="1" applyFill="1" applyBorder="1" applyAlignment="1">
      <alignment horizontal="center" vertical="center" textRotation="255"/>
    </xf>
    <xf numFmtId="176" fontId="13" fillId="0" borderId="110" xfId="1" applyNumberFormat="1" applyFont="1" applyFill="1" applyBorder="1" applyAlignment="1">
      <alignment horizontal="center" vertical="center" textRotation="255"/>
    </xf>
    <xf numFmtId="176" fontId="13" fillId="0" borderId="111" xfId="1" applyNumberFormat="1" applyFont="1" applyFill="1" applyBorder="1" applyAlignment="1">
      <alignment horizontal="center" vertical="center" textRotation="255"/>
    </xf>
    <xf numFmtId="176" fontId="13" fillId="0" borderId="48" xfId="1" quotePrefix="1" applyNumberFormat="1" applyFont="1" applyFill="1" applyBorder="1" applyAlignment="1">
      <alignment horizontal="right" vertical="center"/>
    </xf>
    <xf numFmtId="176" fontId="13" fillId="0" borderId="0" xfId="1" quotePrefix="1" applyNumberFormat="1" applyFont="1" applyFill="1" applyAlignment="1">
      <alignment horizontal="right" vertical="center"/>
    </xf>
    <xf numFmtId="176" fontId="13" fillId="0" borderId="50" xfId="1" quotePrefix="1" applyNumberFormat="1" applyFont="1" applyFill="1" applyBorder="1" applyAlignment="1">
      <alignment horizontal="right" vertical="center"/>
    </xf>
    <xf numFmtId="176" fontId="13" fillId="0" borderId="34" xfId="1" quotePrefix="1" applyNumberFormat="1" applyFont="1" applyFill="1" applyBorder="1" applyAlignment="1">
      <alignment horizontal="right" vertical="center"/>
    </xf>
    <xf numFmtId="176" fontId="13" fillId="0" borderId="17" xfId="1" quotePrefix="1" applyNumberFormat="1" applyFont="1" applyFill="1" applyBorder="1" applyAlignment="1">
      <alignment horizontal="right" vertical="center"/>
    </xf>
    <xf numFmtId="176" fontId="13" fillId="0" borderId="30" xfId="1" quotePrefix="1" applyNumberFormat="1" applyFont="1" applyFill="1" applyBorder="1" applyAlignment="1">
      <alignment horizontal="right" vertical="center"/>
    </xf>
    <xf numFmtId="176" fontId="13" fillId="0" borderId="26" xfId="1" quotePrefix="1" applyNumberFormat="1" applyFont="1" applyFill="1" applyBorder="1" applyAlignment="1">
      <alignment horizontal="right" vertical="center"/>
    </xf>
    <xf numFmtId="176" fontId="13" fillId="0" borderId="23" xfId="1" quotePrefix="1" applyNumberFormat="1" applyFont="1" applyFill="1" applyBorder="1" applyAlignment="1">
      <alignment horizontal="right" vertical="center"/>
    </xf>
    <xf numFmtId="176" fontId="13" fillId="0" borderId="27" xfId="1" quotePrefix="1" applyNumberFormat="1" applyFont="1" applyFill="1" applyBorder="1" applyAlignment="1">
      <alignment horizontal="right" vertical="center"/>
    </xf>
    <xf numFmtId="176" fontId="13" fillId="0" borderId="58" xfId="1" quotePrefix="1" applyNumberFormat="1" applyFont="1" applyFill="1" applyBorder="1" applyAlignment="1">
      <alignment horizontal="right" vertical="center"/>
    </xf>
    <xf numFmtId="176" fontId="13" fillId="0" borderId="7" xfId="1" quotePrefix="1" applyNumberFormat="1" applyFont="1" applyFill="1" applyBorder="1" applyAlignment="1">
      <alignment horizontal="right" vertical="center"/>
    </xf>
    <xf numFmtId="176" fontId="13" fillId="0" borderId="79" xfId="1" quotePrefix="1" applyNumberFormat="1" applyFont="1" applyFill="1" applyBorder="1" applyAlignment="1">
      <alignment horizontal="right" vertical="center"/>
    </xf>
    <xf numFmtId="176" fontId="13" fillId="0" borderId="6" xfId="1" applyNumberFormat="1" applyFont="1" applyFill="1" applyBorder="1" applyAlignment="1">
      <alignment horizontal="distributed" vertical="center"/>
    </xf>
    <xf numFmtId="176" fontId="13" fillId="0" borderId="7" xfId="1" applyNumberFormat="1" applyFont="1" applyFill="1" applyBorder="1" applyAlignment="1">
      <alignment horizontal="distributed" vertical="center"/>
    </xf>
    <xf numFmtId="176" fontId="13" fillId="0" borderId="79" xfId="1" applyNumberFormat="1" applyFont="1" applyFill="1" applyBorder="1" applyAlignment="1">
      <alignment horizontal="distributed" vertical="center"/>
    </xf>
    <xf numFmtId="179" fontId="13" fillId="0" borderId="23" xfId="1" applyNumberFormat="1" applyFont="1" applyFill="1" applyBorder="1" applyAlignment="1">
      <alignment horizontal="center" vertical="center"/>
    </xf>
    <xf numFmtId="176" fontId="13" fillId="0" borderId="25" xfId="1" applyNumberFormat="1" applyFont="1" applyFill="1" applyBorder="1" applyAlignment="1">
      <alignment horizontal="distributed" vertical="center" shrinkToFit="1"/>
    </xf>
    <xf numFmtId="176" fontId="13" fillId="0" borderId="23" xfId="1" applyNumberFormat="1" applyFont="1" applyFill="1" applyBorder="1" applyAlignment="1">
      <alignment horizontal="distributed" vertical="center" shrinkToFit="1"/>
    </xf>
    <xf numFmtId="176" fontId="13" fillId="0" borderId="27" xfId="1" applyNumberFormat="1" applyFont="1" applyFill="1" applyBorder="1" applyAlignment="1">
      <alignment horizontal="distributed" vertical="center" shrinkToFit="1"/>
    </xf>
    <xf numFmtId="176" fontId="13" fillId="0" borderId="104" xfId="1" applyNumberFormat="1" applyFont="1" applyFill="1" applyBorder="1" applyAlignment="1">
      <alignment horizontal="distributed" vertical="center" shrinkToFit="1"/>
    </xf>
    <xf numFmtId="176" fontId="13" fillId="0" borderId="7" xfId="1" applyNumberFormat="1" applyFont="1" applyFill="1" applyBorder="1" applyAlignment="1">
      <alignment horizontal="distributed" vertical="center" shrinkToFit="1"/>
    </xf>
    <xf numFmtId="176" fontId="13" fillId="0" borderId="79" xfId="1" applyNumberFormat="1" applyFont="1" applyFill="1" applyBorder="1" applyAlignment="1">
      <alignment horizontal="distributed" vertical="center" shrinkToFit="1"/>
    </xf>
    <xf numFmtId="177" fontId="13" fillId="0" borderId="23" xfId="2" applyNumberFormat="1" applyFont="1" applyFill="1" applyBorder="1" applyAlignment="1">
      <alignment horizontal="center" vertical="center"/>
    </xf>
    <xf numFmtId="176" fontId="12" fillId="0" borderId="23" xfId="1" applyNumberFormat="1" applyFont="1" applyFill="1" applyBorder="1" applyAlignment="1">
      <alignment horizontal="left" vertical="center"/>
    </xf>
    <xf numFmtId="176" fontId="12" fillId="0" borderId="27" xfId="1" applyNumberFormat="1" applyFont="1" applyFill="1" applyBorder="1" applyAlignment="1">
      <alignment horizontal="left" vertical="center"/>
    </xf>
    <xf numFmtId="177" fontId="13" fillId="0" borderId="23" xfId="1" applyNumberFormat="1" applyFont="1" applyFill="1" applyBorder="1" applyAlignment="1">
      <alignment horizontal="center" vertical="center"/>
    </xf>
    <xf numFmtId="179" fontId="13" fillId="0" borderId="7" xfId="1" applyNumberFormat="1" applyFont="1" applyFill="1" applyBorder="1" applyAlignment="1">
      <alignment horizontal="center" vertical="center"/>
    </xf>
    <xf numFmtId="177" fontId="13" fillId="0" borderId="7" xfId="1" applyNumberFormat="1" applyFont="1" applyFill="1" applyBorder="1" applyAlignment="1">
      <alignment horizontal="center" vertical="center"/>
    </xf>
    <xf numFmtId="176" fontId="12" fillId="0" borderId="7" xfId="1" applyNumberFormat="1" applyFont="1" applyFill="1" applyBorder="1" applyAlignment="1">
      <alignment horizontal="left" vertical="center"/>
    </xf>
    <xf numFmtId="176" fontId="12" fillId="0" borderId="79" xfId="1" applyNumberFormat="1" applyFont="1" applyFill="1" applyBorder="1" applyAlignment="1">
      <alignment horizontal="left" vertical="center"/>
    </xf>
    <xf numFmtId="176" fontId="13" fillId="0" borderId="33" xfId="1" applyNumberFormat="1" applyFont="1" applyFill="1" applyBorder="1" applyAlignment="1">
      <alignment horizontal="distributed" vertical="center" shrinkToFit="1"/>
    </xf>
    <xf numFmtId="176" fontId="13" fillId="0" borderId="17" xfId="1" applyNumberFormat="1" applyFont="1" applyFill="1" applyBorder="1" applyAlignment="1">
      <alignment horizontal="distributed" vertical="center" shrinkToFit="1"/>
    </xf>
    <xf numFmtId="176" fontId="13" fillId="0" borderId="30" xfId="1" applyNumberFormat="1" applyFont="1" applyFill="1" applyBorder="1" applyAlignment="1">
      <alignment horizontal="distributed" vertical="center" shrinkToFit="1"/>
    </xf>
    <xf numFmtId="179" fontId="13" fillId="0" borderId="17" xfId="1" applyNumberFormat="1" applyFont="1" applyFill="1" applyBorder="1" applyAlignment="1">
      <alignment horizontal="center" vertical="center"/>
    </xf>
    <xf numFmtId="179" fontId="13" fillId="0" borderId="0" xfId="1" applyNumberFormat="1" applyFont="1" applyFill="1" applyAlignment="1">
      <alignment horizontal="center" vertical="center"/>
    </xf>
    <xf numFmtId="177" fontId="13" fillId="0" borderId="17" xfId="1" applyNumberFormat="1" applyFont="1" applyFill="1" applyBorder="1" applyAlignment="1">
      <alignment horizontal="center" vertical="center"/>
    </xf>
    <xf numFmtId="176" fontId="12" fillId="0" borderId="17" xfId="1" applyNumberFormat="1" applyFont="1" applyFill="1" applyBorder="1" applyAlignment="1">
      <alignment horizontal="left" vertical="center"/>
    </xf>
    <xf numFmtId="176" fontId="12" fillId="0" borderId="30" xfId="1" applyNumberFormat="1" applyFont="1" applyFill="1" applyBorder="1" applyAlignment="1">
      <alignment horizontal="left" vertical="center"/>
    </xf>
    <xf numFmtId="176" fontId="13" fillId="0" borderId="88" xfId="1" applyNumberFormat="1" applyFont="1" applyFill="1" applyBorder="1" applyAlignment="1">
      <alignment horizontal="right" vertical="center"/>
    </xf>
    <xf numFmtId="176" fontId="20" fillId="0" borderId="1" xfId="1" applyNumberFormat="1" applyFont="1" applyFill="1" applyBorder="1" applyAlignment="1">
      <alignment horizontal="left" vertical="center"/>
    </xf>
    <xf numFmtId="176" fontId="20" fillId="0" borderId="2" xfId="1" applyNumberFormat="1" applyFont="1" applyFill="1" applyBorder="1" applyAlignment="1">
      <alignment horizontal="left" vertical="center"/>
    </xf>
    <xf numFmtId="176" fontId="20" fillId="0" borderId="29" xfId="1" applyNumberFormat="1" applyFont="1" applyFill="1" applyBorder="1" applyAlignment="1">
      <alignment horizontal="left" vertical="center"/>
    </xf>
    <xf numFmtId="176" fontId="20" fillId="0" borderId="17" xfId="1" applyNumberFormat="1" applyFont="1" applyFill="1" applyBorder="1" applyAlignment="1">
      <alignment horizontal="left" vertical="center"/>
    </xf>
    <xf numFmtId="176" fontId="13" fillId="0" borderId="2" xfId="1" applyNumberFormat="1" applyFont="1" applyFill="1" applyBorder="1" applyAlignment="1">
      <alignment horizontal="right"/>
    </xf>
    <xf numFmtId="176" fontId="13" fillId="0" borderId="4" xfId="1" applyNumberFormat="1" applyFont="1" applyFill="1" applyBorder="1" applyAlignment="1">
      <alignment horizontal="right"/>
    </xf>
    <xf numFmtId="176" fontId="13" fillId="0" borderId="0" xfId="1" applyNumberFormat="1" applyFont="1" applyFill="1" applyAlignment="1">
      <alignment horizontal="right"/>
    </xf>
    <xf numFmtId="176" fontId="13" fillId="0" borderId="5" xfId="1" applyNumberFormat="1" applyFont="1" applyFill="1" applyBorder="1" applyAlignment="1">
      <alignment horizontal="right"/>
    </xf>
    <xf numFmtId="176" fontId="20" fillId="0" borderId="14" xfId="1" applyNumberFormat="1" applyFont="1" applyFill="1" applyBorder="1" applyAlignment="1">
      <alignment horizontal="distributed" vertical="center"/>
    </xf>
    <xf numFmtId="176" fontId="20" fillId="0" borderId="19" xfId="1" applyNumberFormat="1" applyFont="1" applyFill="1" applyBorder="1" applyAlignment="1">
      <alignment horizontal="distributed" vertical="center"/>
    </xf>
    <xf numFmtId="176" fontId="20" fillId="0" borderId="15" xfId="1" applyNumberFormat="1" applyFont="1" applyFill="1" applyBorder="1" applyAlignment="1">
      <alignment horizontal="distributed" vertical="center"/>
    </xf>
    <xf numFmtId="176" fontId="20" fillId="0" borderId="20" xfId="1" applyNumberFormat="1" applyFont="1" applyFill="1" applyBorder="1" applyAlignment="1">
      <alignment horizontal="distributed" vertical="center"/>
    </xf>
    <xf numFmtId="176" fontId="20" fillId="0" borderId="20" xfId="1" applyNumberFormat="1" applyFont="1" applyFill="1" applyBorder="1" applyAlignment="1">
      <alignment horizontal="distributed" vertical="center" wrapText="1"/>
    </xf>
    <xf numFmtId="176" fontId="20" fillId="0" borderId="19" xfId="1" applyNumberFormat="1" applyFont="1" applyFill="1" applyBorder="1" applyAlignment="1">
      <alignment horizontal="distributed" vertical="center" wrapText="1"/>
    </xf>
    <xf numFmtId="176" fontId="20" fillId="0" borderId="101" xfId="1" applyNumberFormat="1" applyFont="1" applyFill="1" applyBorder="1" applyAlignment="1">
      <alignment horizontal="distributed" vertical="center" wrapText="1"/>
    </xf>
    <xf numFmtId="176" fontId="20" fillId="0" borderId="18" xfId="1" applyNumberFormat="1" applyFont="1" applyFill="1" applyBorder="1" applyAlignment="1">
      <alignment horizontal="distributed" vertical="center"/>
    </xf>
    <xf numFmtId="176" fontId="20" fillId="0" borderId="59" xfId="1" applyNumberFormat="1" applyFont="1" applyFill="1" applyBorder="1" applyAlignment="1">
      <alignment horizontal="distributed" vertical="center" wrapText="1"/>
    </xf>
    <xf numFmtId="177" fontId="13" fillId="0" borderId="48" xfId="1" quotePrefix="1" applyNumberFormat="1" applyFont="1" applyFill="1" applyBorder="1" applyAlignment="1">
      <alignment horizontal="center" vertical="center"/>
    </xf>
    <xf numFmtId="177" fontId="13" fillId="0" borderId="89" xfId="1" quotePrefix="1" applyNumberFormat="1" applyFont="1" applyFill="1" applyBorder="1" applyAlignment="1">
      <alignment horizontal="center" vertical="center"/>
    </xf>
    <xf numFmtId="177" fontId="13" fillId="0" borderId="34" xfId="1" quotePrefix="1" applyNumberFormat="1" applyFont="1" applyFill="1" applyBorder="1" applyAlignment="1">
      <alignment horizontal="center" vertical="center"/>
    </xf>
    <xf numFmtId="177" fontId="13" fillId="0" borderId="90" xfId="1" quotePrefix="1" applyNumberFormat="1" applyFont="1" applyFill="1" applyBorder="1" applyAlignment="1">
      <alignment horizontal="center" vertical="center"/>
    </xf>
    <xf numFmtId="176" fontId="13" fillId="0" borderId="25" xfId="1" applyNumberFormat="1" applyFont="1" applyFill="1" applyBorder="1" applyAlignment="1">
      <alignment horizontal="distributed" vertical="center" wrapText="1"/>
    </xf>
    <xf numFmtId="176" fontId="13" fillId="0" borderId="23" xfId="1" applyNumberFormat="1" applyFont="1" applyFill="1" applyBorder="1" applyAlignment="1">
      <alignment horizontal="distributed" vertical="center" wrapText="1"/>
    </xf>
    <xf numFmtId="176" fontId="13" fillId="0" borderId="27" xfId="1" applyNumberFormat="1" applyFont="1" applyFill="1" applyBorder="1" applyAlignment="1">
      <alignment horizontal="distributed" vertical="center" wrapText="1"/>
    </xf>
    <xf numFmtId="176" fontId="13" fillId="0" borderId="33" xfId="1" applyNumberFormat="1" applyFont="1" applyFill="1" applyBorder="1" applyAlignment="1">
      <alignment horizontal="distributed" vertical="center" wrapText="1"/>
    </xf>
    <xf numFmtId="176" fontId="13" fillId="0" borderId="17" xfId="1" applyNumberFormat="1" applyFont="1" applyFill="1" applyBorder="1" applyAlignment="1">
      <alignment horizontal="distributed" vertical="center" wrapText="1"/>
    </xf>
    <xf numFmtId="176" fontId="13" fillId="0" borderId="30" xfId="1" applyNumberFormat="1" applyFont="1" applyFill="1" applyBorder="1" applyAlignment="1">
      <alignment horizontal="distributed" vertical="center" wrapText="1"/>
    </xf>
    <xf numFmtId="176" fontId="13" fillId="0" borderId="26" xfId="1" applyNumberFormat="1" applyFont="1" applyFill="1" applyBorder="1" applyAlignment="1">
      <alignment horizontal="right" vertical="center" wrapText="1"/>
    </xf>
    <xf numFmtId="176" fontId="13" fillId="0" borderId="23" xfId="1" applyNumberFormat="1" applyFont="1" applyFill="1" applyBorder="1" applyAlignment="1">
      <alignment horizontal="right" vertical="center" wrapText="1"/>
    </xf>
    <xf numFmtId="176" fontId="13" fillId="0" borderId="34" xfId="1" applyNumberFormat="1" applyFont="1" applyFill="1" applyBorder="1" applyAlignment="1">
      <alignment horizontal="right" vertical="center" wrapText="1"/>
    </xf>
    <xf numFmtId="176" fontId="13" fillId="0" borderId="17" xfId="1" applyNumberFormat="1" applyFont="1" applyFill="1" applyBorder="1" applyAlignment="1">
      <alignment horizontal="right" vertical="center" wrapText="1"/>
    </xf>
    <xf numFmtId="176" fontId="13" fillId="0" borderId="22" xfId="1" applyNumberFormat="1" applyFont="1" applyFill="1" applyBorder="1" applyAlignment="1">
      <alignment horizontal="distributed"/>
    </xf>
    <xf numFmtId="176" fontId="13" fillId="0" borderId="23" xfId="1" applyNumberFormat="1" applyFont="1" applyFill="1" applyBorder="1" applyAlignment="1">
      <alignment horizontal="distributed"/>
    </xf>
    <xf numFmtId="177" fontId="13" fillId="0" borderId="41" xfId="2" quotePrefix="1" applyNumberFormat="1" applyFont="1" applyFill="1" applyBorder="1" applyAlignment="1">
      <alignment horizontal="center" vertical="center"/>
    </xf>
    <xf numFmtId="177" fontId="13" fillId="0" borderId="91" xfId="2" quotePrefix="1" applyNumberFormat="1" applyFont="1" applyFill="1" applyBorder="1" applyAlignment="1">
      <alignment horizontal="center" vertical="center"/>
    </xf>
    <xf numFmtId="177" fontId="13" fillId="0" borderId="95" xfId="2" quotePrefix="1" applyNumberFormat="1" applyFont="1" applyFill="1" applyBorder="1" applyAlignment="1">
      <alignment horizontal="center" vertical="center"/>
    </xf>
    <xf numFmtId="177" fontId="13" fillId="0" borderId="96" xfId="2" quotePrefix="1" applyNumberFormat="1" applyFont="1" applyFill="1" applyBorder="1" applyAlignment="1">
      <alignment horizontal="center" vertical="center"/>
    </xf>
    <xf numFmtId="176" fontId="13" fillId="0" borderId="93" xfId="1" applyNumberFormat="1" applyFont="1" applyFill="1" applyBorder="1" applyAlignment="1">
      <alignment horizontal="distributed" vertical="center" wrapText="1"/>
    </xf>
    <xf numFmtId="176" fontId="13" fillId="0" borderId="42" xfId="1" applyNumberFormat="1" applyFont="1" applyFill="1" applyBorder="1" applyAlignment="1">
      <alignment horizontal="distributed" vertical="center" wrapText="1"/>
    </xf>
    <xf numFmtId="176" fontId="13" fillId="0" borderId="94" xfId="1" applyNumberFormat="1" applyFont="1" applyFill="1" applyBorder="1" applyAlignment="1">
      <alignment horizontal="distributed" vertical="center" wrapText="1"/>
    </xf>
    <xf numFmtId="176" fontId="13" fillId="0" borderId="97" xfId="1" applyNumberFormat="1" applyFont="1" applyFill="1" applyBorder="1" applyAlignment="1">
      <alignment horizontal="distributed" vertical="center" wrapText="1"/>
    </xf>
    <xf numFmtId="176" fontId="13" fillId="0" borderId="98" xfId="1" applyNumberFormat="1" applyFont="1" applyFill="1" applyBorder="1" applyAlignment="1">
      <alignment horizontal="distributed" vertical="center" wrapText="1"/>
    </xf>
    <xf numFmtId="176" fontId="13" fillId="0" borderId="99" xfId="1" applyNumberFormat="1" applyFont="1" applyFill="1" applyBorder="1" applyAlignment="1">
      <alignment horizontal="distributed" vertical="center" wrapText="1"/>
    </xf>
    <xf numFmtId="176" fontId="13" fillId="0" borderId="41" xfId="1" applyNumberFormat="1" applyFont="1" applyFill="1" applyBorder="1" applyAlignment="1">
      <alignment horizontal="center" vertical="center" wrapText="1"/>
    </xf>
    <xf numFmtId="176" fontId="13" fillId="0" borderId="42" xfId="1" applyNumberFormat="1" applyFont="1" applyFill="1" applyBorder="1" applyAlignment="1">
      <alignment horizontal="center" vertical="center" wrapText="1"/>
    </xf>
    <xf numFmtId="176" fontId="13" fillId="0" borderId="94" xfId="1" applyNumberFormat="1" applyFont="1" applyFill="1" applyBorder="1" applyAlignment="1">
      <alignment horizontal="center" vertical="center" wrapText="1"/>
    </xf>
    <xf numFmtId="176" fontId="13" fillId="0" borderId="95" xfId="1" applyNumberFormat="1" applyFont="1" applyFill="1" applyBorder="1" applyAlignment="1">
      <alignment horizontal="center" vertical="center" wrapText="1"/>
    </xf>
    <xf numFmtId="176" fontId="13" fillId="0" borderId="98" xfId="1" applyNumberFormat="1" applyFont="1" applyFill="1" applyBorder="1" applyAlignment="1">
      <alignment horizontal="center" vertical="center" wrapText="1"/>
    </xf>
    <xf numFmtId="176" fontId="13" fillId="0" borderId="99" xfId="1" applyNumberFormat="1" applyFont="1" applyFill="1" applyBorder="1" applyAlignment="1">
      <alignment horizontal="center" vertical="center" wrapText="1"/>
    </xf>
    <xf numFmtId="176" fontId="13" fillId="0" borderId="43" xfId="1" applyNumberFormat="1" applyFont="1" applyFill="1" applyBorder="1" applyAlignment="1">
      <alignment horizontal="center" vertical="center" wrapText="1"/>
    </xf>
    <xf numFmtId="176" fontId="13" fillId="0" borderId="100" xfId="1" applyNumberFormat="1" applyFont="1" applyFill="1" applyBorder="1" applyAlignment="1">
      <alignment horizontal="center" vertical="center" wrapText="1"/>
    </xf>
    <xf numFmtId="176" fontId="13" fillId="0" borderId="6" xfId="1" applyNumberFormat="1" applyFont="1" applyFill="1" applyBorder="1" applyAlignment="1">
      <alignment horizontal="center" vertical="center"/>
    </xf>
    <xf numFmtId="176" fontId="13" fillId="0" borderId="7" xfId="1" applyNumberFormat="1" applyFont="1" applyFill="1" applyBorder="1" applyAlignment="1">
      <alignment horizontal="center" vertical="center"/>
    </xf>
    <xf numFmtId="177" fontId="13" fillId="0" borderId="26" xfId="1" applyNumberFormat="1" applyFont="1" applyFill="1" applyBorder="1" applyAlignment="1">
      <alignment horizontal="center" vertical="center"/>
    </xf>
    <xf numFmtId="177" fontId="13" fillId="0" borderId="34" xfId="1" applyNumberFormat="1" applyFont="1" applyFill="1" applyBorder="1" applyAlignment="1">
      <alignment horizontal="center" vertical="center"/>
    </xf>
    <xf numFmtId="180" fontId="13" fillId="0" borderId="23" xfId="1" applyNumberFormat="1" applyFont="1" applyFill="1" applyBorder="1" applyAlignment="1">
      <alignment horizontal="center" vertical="center" wrapText="1"/>
    </xf>
    <xf numFmtId="180" fontId="13" fillId="0" borderId="17" xfId="1" applyNumberFormat="1" applyFont="1" applyFill="1" applyBorder="1" applyAlignment="1">
      <alignment horizontal="center" vertical="center" wrapText="1"/>
    </xf>
    <xf numFmtId="176" fontId="13" fillId="0" borderId="22" xfId="1" applyNumberFormat="1" applyFont="1" applyFill="1" applyBorder="1" applyAlignment="1">
      <alignment horizontal="distributed" vertical="center" wrapText="1"/>
    </xf>
    <xf numFmtId="176" fontId="13" fillId="0" borderId="29" xfId="1" applyNumberFormat="1" applyFont="1" applyFill="1" applyBorder="1" applyAlignment="1">
      <alignment horizontal="distributed" vertical="center" wrapText="1"/>
    </xf>
    <xf numFmtId="176" fontId="13" fillId="0" borderId="25" xfId="1" applyNumberFormat="1" applyFont="1" applyFill="1" applyBorder="1" applyAlignment="1">
      <alignment horizontal="distributed" vertical="center"/>
    </xf>
    <xf numFmtId="176" fontId="13" fillId="0" borderId="33" xfId="1" applyNumberFormat="1" applyFont="1" applyFill="1" applyBorder="1" applyAlignment="1">
      <alignment horizontal="distributed" vertical="center"/>
    </xf>
    <xf numFmtId="179" fontId="13" fillId="0" borderId="26" xfId="1" applyNumberFormat="1" applyFont="1" applyFill="1" applyBorder="1" applyAlignment="1">
      <alignment horizontal="center" vertical="center"/>
    </xf>
    <xf numFmtId="179" fontId="13" fillId="0" borderId="34" xfId="1" applyNumberFormat="1" applyFont="1" applyFill="1" applyBorder="1" applyAlignment="1">
      <alignment horizontal="center" vertical="center"/>
    </xf>
    <xf numFmtId="177" fontId="13" fillId="0" borderId="44" xfId="2" quotePrefix="1" applyNumberFormat="1" applyFont="1" applyFill="1" applyBorder="1" applyAlignment="1">
      <alignment horizontal="center" vertical="center"/>
    </xf>
    <xf numFmtId="177" fontId="13" fillId="0" borderId="92" xfId="2" quotePrefix="1" applyNumberFormat="1" applyFont="1" applyFill="1" applyBorder="1" applyAlignment="1">
      <alignment horizontal="center" vertical="center"/>
    </xf>
    <xf numFmtId="177" fontId="13" fillId="0" borderId="23" xfId="1" applyNumberFormat="1" applyFont="1" applyFill="1" applyBorder="1" applyAlignment="1">
      <alignment horizontal="center" vertical="center" wrapText="1"/>
    </xf>
    <xf numFmtId="177" fontId="13" fillId="0" borderId="17" xfId="1" applyNumberFormat="1" applyFont="1" applyFill="1" applyBorder="1" applyAlignment="1">
      <alignment horizontal="center" vertical="center" wrapText="1"/>
    </xf>
    <xf numFmtId="176" fontId="13" fillId="0" borderId="29" xfId="1" applyNumberFormat="1" applyFont="1" applyFill="1" applyBorder="1" applyAlignment="1">
      <alignment horizontal="distributed" vertical="top"/>
    </xf>
    <xf numFmtId="176" fontId="20" fillId="0" borderId="9" xfId="1" applyNumberFormat="1" applyFont="1" applyFill="1" applyBorder="1" applyAlignment="1">
      <alignment horizontal="distributed" vertical="center"/>
    </xf>
    <xf numFmtId="176" fontId="20" fillId="0" borderId="10" xfId="1" applyNumberFormat="1" applyFont="1" applyFill="1" applyBorder="1" applyAlignment="1">
      <alignment horizontal="distributed" vertical="center"/>
    </xf>
    <xf numFmtId="176" fontId="20" fillId="0" borderId="85" xfId="1" applyNumberFormat="1" applyFont="1" applyFill="1" applyBorder="1" applyAlignment="1">
      <alignment horizontal="distributed" vertical="center"/>
    </xf>
    <xf numFmtId="176" fontId="20" fillId="0" borderId="86" xfId="1" applyNumberFormat="1" applyFont="1" applyFill="1" applyBorder="1" applyAlignment="1">
      <alignment horizontal="distributed" vertical="center"/>
    </xf>
    <xf numFmtId="176" fontId="20" fillId="0" borderId="86" xfId="1" applyNumberFormat="1" applyFont="1" applyFill="1" applyBorder="1" applyAlignment="1">
      <alignment horizontal="distributed" vertical="center" wrapText="1"/>
    </xf>
    <xf numFmtId="176" fontId="20" fillId="0" borderId="10" xfId="1" applyNumberFormat="1" applyFont="1" applyFill="1" applyBorder="1" applyAlignment="1">
      <alignment horizontal="distributed" vertical="center" wrapText="1"/>
    </xf>
    <xf numFmtId="176" fontId="20" fillId="0" borderId="85" xfId="1" applyNumberFormat="1" applyFont="1" applyFill="1" applyBorder="1" applyAlignment="1">
      <alignment horizontal="distributed" vertical="center" wrapText="1"/>
    </xf>
    <xf numFmtId="176" fontId="20" fillId="0" borderId="11" xfId="1" applyNumberFormat="1" applyFont="1" applyFill="1" applyBorder="1" applyAlignment="1">
      <alignment horizontal="distributed" vertical="center" wrapText="1"/>
    </xf>
    <xf numFmtId="176" fontId="20" fillId="0" borderId="12" xfId="1" applyNumberFormat="1" applyFont="1" applyFill="1" applyBorder="1" applyAlignment="1">
      <alignment horizontal="distributed" vertical="center"/>
    </xf>
    <xf numFmtId="176" fontId="12" fillId="0" borderId="23" xfId="1" applyNumberFormat="1" applyFont="1" applyFill="1" applyBorder="1" applyAlignment="1">
      <alignment horizontal="right"/>
    </xf>
    <xf numFmtId="176" fontId="12" fillId="0" borderId="47" xfId="1" applyNumberFormat="1" applyFont="1" applyFill="1" applyBorder="1" applyAlignment="1">
      <alignment horizontal="right"/>
    </xf>
    <xf numFmtId="176" fontId="13" fillId="0" borderId="36" xfId="1" applyNumberFormat="1" applyFont="1" applyFill="1" applyBorder="1" applyAlignment="1">
      <alignment horizontal="distributed" vertical="center"/>
    </xf>
    <xf numFmtId="179" fontId="13" fillId="0" borderId="56" xfId="1" applyNumberFormat="1" applyFont="1" applyFill="1" applyBorder="1" applyAlignment="1">
      <alignment vertical="center"/>
    </xf>
    <xf numFmtId="179" fontId="13" fillId="0" borderId="55" xfId="1" applyNumberFormat="1" applyFont="1" applyFill="1" applyBorder="1" applyAlignment="1">
      <alignment vertical="center"/>
    </xf>
    <xf numFmtId="176" fontId="13" fillId="0" borderId="56" xfId="1" applyNumberFormat="1" applyFont="1" applyFill="1" applyBorder="1" applyAlignment="1">
      <alignment vertical="center"/>
    </xf>
    <xf numFmtId="176" fontId="13" fillId="0" borderId="55" xfId="1" applyNumberFormat="1" applyFont="1" applyFill="1" applyBorder="1" applyAlignment="1">
      <alignment vertical="center"/>
    </xf>
    <xf numFmtId="176" fontId="15" fillId="0" borderId="20" xfId="1" quotePrefix="1" applyNumberFormat="1" applyFont="1" applyFill="1" applyBorder="1" applyAlignment="1">
      <alignment vertical="center"/>
    </xf>
    <xf numFmtId="176" fontId="15" fillId="0" borderId="19" xfId="1" quotePrefix="1" applyNumberFormat="1" applyFont="1" applyFill="1" applyBorder="1" applyAlignment="1">
      <alignment vertical="center"/>
    </xf>
    <xf numFmtId="176" fontId="13" fillId="0" borderId="19" xfId="1" applyNumberFormat="1" applyFont="1" applyFill="1" applyBorder="1" applyAlignment="1">
      <alignment vertical="center"/>
    </xf>
    <xf numFmtId="176" fontId="2" fillId="0" borderId="55" xfId="1" applyNumberFormat="1" applyFont="1" applyFill="1" applyBorder="1" applyAlignment="1">
      <alignment horizontal="left" vertical="center"/>
    </xf>
    <xf numFmtId="176" fontId="2" fillId="0" borderId="87" xfId="1" applyNumberFormat="1" applyFont="1" applyFill="1" applyBorder="1" applyAlignment="1">
      <alignment horizontal="left" vertical="center"/>
    </xf>
    <xf numFmtId="179" fontId="13" fillId="0" borderId="20" xfId="1" applyNumberFormat="1" applyFont="1" applyFill="1" applyBorder="1" applyAlignment="1">
      <alignment vertical="center"/>
    </xf>
    <xf numFmtId="179" fontId="13" fillId="0" borderId="19" xfId="1" applyNumberFormat="1" applyFont="1" applyFill="1" applyBorder="1" applyAlignment="1">
      <alignment vertical="center"/>
    </xf>
    <xf numFmtId="176" fontId="13" fillId="0" borderId="20" xfId="1" applyNumberFormat="1" applyFont="1" applyFill="1" applyBorder="1" applyAlignment="1">
      <alignment vertical="center"/>
    </xf>
    <xf numFmtId="176" fontId="15" fillId="0" borderId="20" xfId="1" quotePrefix="1" applyNumberFormat="1" applyFont="1" applyFill="1" applyBorder="1" applyAlignment="1">
      <alignment horizontal="left" vertical="center"/>
    </xf>
    <xf numFmtId="176" fontId="15" fillId="0" borderId="19" xfId="1" quotePrefix="1" applyNumberFormat="1" applyFont="1" applyFill="1" applyBorder="1" applyAlignment="1">
      <alignment horizontal="left" vertical="center"/>
    </xf>
    <xf numFmtId="176" fontId="13" fillId="0" borderId="0" xfId="1" applyNumberFormat="1" applyFont="1" applyFill="1" applyAlignment="1">
      <alignment horizontal="distributed"/>
    </xf>
    <xf numFmtId="176" fontId="20" fillId="0" borderId="13" xfId="1" applyNumberFormat="1" applyFont="1" applyFill="1" applyBorder="1" applyAlignment="1">
      <alignment horizontal="distributed" vertical="center"/>
    </xf>
    <xf numFmtId="176" fontId="2" fillId="0" borderId="19" xfId="1" applyNumberFormat="1" applyFont="1" applyFill="1" applyBorder="1" applyAlignment="1">
      <alignment horizontal="left" vertical="center"/>
    </xf>
    <xf numFmtId="176" fontId="2" fillId="0" borderId="59" xfId="1" applyNumberFormat="1" applyFont="1" applyFill="1" applyBorder="1" applyAlignment="1">
      <alignment horizontal="left" vertical="center"/>
    </xf>
    <xf numFmtId="0" fontId="2" fillId="0" borderId="6" xfId="2" applyFont="1" applyFill="1" applyBorder="1" applyAlignment="1">
      <alignment horizontal="distributed" vertical="center"/>
    </xf>
    <xf numFmtId="0" fontId="2" fillId="0" borderId="79" xfId="2" applyFont="1" applyFill="1" applyBorder="1" applyAlignment="1">
      <alignment horizontal="distributed" vertical="center"/>
    </xf>
    <xf numFmtId="176" fontId="2" fillId="0" borderId="82" xfId="2" quotePrefix="1" applyNumberFormat="1" applyFont="1" applyFill="1" applyBorder="1" applyAlignment="1">
      <alignment horizontal="right" vertical="center"/>
    </xf>
    <xf numFmtId="176" fontId="2" fillId="0" borderId="83" xfId="2" quotePrefix="1" applyNumberFormat="1" applyFont="1" applyFill="1" applyBorder="1" applyAlignment="1">
      <alignment horizontal="right" vertical="center"/>
    </xf>
    <xf numFmtId="176" fontId="2" fillId="0" borderId="58" xfId="2" applyNumberFormat="1" applyFont="1" applyFill="1" applyBorder="1" applyAlignment="1">
      <alignment horizontal="right" vertical="center"/>
    </xf>
    <xf numFmtId="0" fontId="2" fillId="0" borderId="8" xfId="2" applyFont="1" applyFill="1" applyBorder="1" applyAlignment="1">
      <alignment horizontal="right" vertical="center"/>
    </xf>
    <xf numFmtId="0" fontId="9" fillId="0" borderId="29" xfId="2" applyFont="1" applyFill="1" applyBorder="1" applyAlignment="1">
      <alignment horizontal="distributed" vertical="center"/>
    </xf>
    <xf numFmtId="0" fontId="9" fillId="0" borderId="30" xfId="2" applyFont="1" applyFill="1" applyBorder="1" applyAlignment="1">
      <alignment horizontal="distributed" vertical="center"/>
    </xf>
    <xf numFmtId="176" fontId="2" fillId="0" borderId="34" xfId="2" quotePrefix="1" applyNumberFormat="1" applyFont="1" applyFill="1" applyBorder="1">
      <alignment vertical="center"/>
    </xf>
    <xf numFmtId="0" fontId="2" fillId="0" borderId="30" xfId="2" applyFont="1" applyFill="1" applyBorder="1">
      <alignment vertical="center"/>
    </xf>
    <xf numFmtId="0" fontId="2" fillId="0" borderId="70" xfId="2" applyFont="1" applyFill="1" applyBorder="1">
      <alignment vertical="center"/>
    </xf>
    <xf numFmtId="0" fontId="2" fillId="0" borderId="22" xfId="2" applyFont="1" applyFill="1" applyBorder="1" applyAlignment="1">
      <alignment horizontal="distributed" vertical="center"/>
    </xf>
    <xf numFmtId="0" fontId="2" fillId="0" borderId="27" xfId="2" applyFont="1" applyFill="1" applyBorder="1" applyAlignment="1">
      <alignment horizontal="distributed" vertical="center"/>
    </xf>
    <xf numFmtId="176" fontId="2" fillId="0" borderId="72" xfId="2" quotePrefix="1" applyNumberFormat="1" applyFont="1" applyFill="1" applyBorder="1" applyAlignment="1">
      <alignment horizontal="right" vertical="center"/>
    </xf>
    <xf numFmtId="176" fontId="2" fillId="0" borderId="73" xfId="2" quotePrefix="1" applyNumberFormat="1" applyFont="1" applyFill="1" applyBorder="1" applyAlignment="1">
      <alignment horizontal="right" vertical="center"/>
    </xf>
    <xf numFmtId="176" fontId="2" fillId="0" borderId="72" xfId="2" applyNumberFormat="1" applyFont="1" applyFill="1" applyBorder="1" applyAlignment="1">
      <alignment horizontal="right" vertical="center"/>
    </xf>
    <xf numFmtId="0" fontId="2" fillId="0" borderId="74" xfId="2" applyFont="1" applyFill="1" applyBorder="1" applyAlignment="1">
      <alignment horizontal="right" vertical="center"/>
    </xf>
    <xf numFmtId="0" fontId="2" fillId="0" borderId="73" xfId="2" applyFont="1" applyFill="1" applyBorder="1" applyAlignment="1">
      <alignment horizontal="right" vertical="center"/>
    </xf>
    <xf numFmtId="176" fontId="2" fillId="0" borderId="34" xfId="2" quotePrefix="1" applyNumberFormat="1" applyFont="1" applyFill="1" applyBorder="1" applyAlignment="1">
      <alignment horizontal="right" vertical="center"/>
    </xf>
    <xf numFmtId="0" fontId="2" fillId="0" borderId="30" xfId="2" applyFont="1" applyFill="1" applyBorder="1" applyAlignment="1">
      <alignment horizontal="right" vertical="center"/>
    </xf>
    <xf numFmtId="0" fontId="2" fillId="0" borderId="70" xfId="2" applyFont="1" applyFill="1" applyBorder="1" applyAlignment="1">
      <alignment horizontal="right" vertical="center"/>
    </xf>
    <xf numFmtId="176" fontId="2" fillId="0" borderId="72" xfId="2" quotePrefix="1" applyNumberFormat="1" applyFont="1" applyFill="1" applyBorder="1">
      <alignment vertical="center"/>
    </xf>
    <xf numFmtId="0" fontId="2" fillId="0" borderId="73" xfId="2" applyFont="1" applyFill="1" applyBorder="1">
      <alignment vertical="center"/>
    </xf>
    <xf numFmtId="0" fontId="2" fillId="0" borderId="74" xfId="2" applyFont="1" applyFill="1" applyBorder="1">
      <alignment vertical="center"/>
    </xf>
    <xf numFmtId="0" fontId="2" fillId="0" borderId="29" xfId="2" applyFont="1" applyFill="1" applyBorder="1" applyAlignment="1">
      <alignment horizontal="distributed" vertical="center"/>
    </xf>
    <xf numFmtId="0" fontId="2" fillId="0" borderId="30" xfId="2" applyFont="1" applyFill="1" applyBorder="1" applyAlignment="1">
      <alignment horizontal="distributed" vertical="center"/>
    </xf>
    <xf numFmtId="0" fontId="2" fillId="0" borderId="14" xfId="2" applyFont="1" applyFill="1" applyBorder="1" applyAlignment="1">
      <alignment horizontal="distributed" vertical="center"/>
    </xf>
    <xf numFmtId="0" fontId="2" fillId="0" borderId="15" xfId="2" applyFont="1" applyFill="1" applyBorder="1" applyAlignment="1">
      <alignment horizontal="distributed" vertical="center"/>
    </xf>
    <xf numFmtId="176" fontId="2" fillId="0" borderId="20" xfId="2" applyNumberFormat="1" applyFont="1" applyFill="1" applyBorder="1">
      <alignment vertical="center"/>
    </xf>
    <xf numFmtId="0" fontId="2" fillId="0" borderId="19" xfId="2" applyFont="1" applyFill="1" applyBorder="1">
      <alignment vertical="center"/>
    </xf>
    <xf numFmtId="0" fontId="2" fillId="0" borderId="15" xfId="2" applyFont="1" applyFill="1" applyBorder="1">
      <alignment vertical="center"/>
    </xf>
    <xf numFmtId="0" fontId="2" fillId="0" borderId="25" xfId="2" applyFont="1" applyFill="1" applyBorder="1" applyAlignment="1">
      <alignment horizontal="distributed" vertical="center"/>
    </xf>
    <xf numFmtId="0" fontId="12" fillId="0" borderId="22" xfId="2" applyFont="1" applyFill="1" applyBorder="1" applyAlignment="1">
      <alignment horizontal="distributed" vertical="center"/>
    </xf>
    <xf numFmtId="0" fontId="12" fillId="0" borderId="27" xfId="2" applyFont="1" applyFill="1" applyBorder="1" applyAlignment="1">
      <alignment horizontal="distributed" vertical="center"/>
    </xf>
    <xf numFmtId="0" fontId="12" fillId="0" borderId="6" xfId="2" applyFont="1" applyFill="1" applyBorder="1" applyAlignment="1">
      <alignment horizontal="distributed" vertical="center"/>
    </xf>
    <xf numFmtId="0" fontId="12" fillId="0" borderId="79" xfId="2" applyFont="1" applyFill="1" applyBorder="1" applyAlignment="1">
      <alignment horizontal="distributed" vertical="center"/>
    </xf>
    <xf numFmtId="176" fontId="2" fillId="0" borderId="24" xfId="2" applyNumberFormat="1" applyFont="1" applyFill="1" applyBorder="1">
      <alignment vertical="center"/>
    </xf>
    <xf numFmtId="0" fontId="2" fillId="0" borderId="53" xfId="2" applyFont="1" applyFill="1" applyBorder="1">
      <alignment vertical="center"/>
    </xf>
    <xf numFmtId="177" fontId="2" fillId="0" borderId="24" xfId="2" applyNumberFormat="1" applyFont="1" applyFill="1" applyBorder="1">
      <alignment vertical="center"/>
    </xf>
    <xf numFmtId="177" fontId="2" fillId="0" borderId="24" xfId="2" applyNumberFormat="1" applyFont="1" applyFill="1" applyBorder="1" applyAlignment="1">
      <alignment horizontal="right" vertical="center"/>
    </xf>
    <xf numFmtId="0" fontId="2" fillId="0" borderId="53" xfId="2" applyFont="1" applyFill="1" applyBorder="1" applyAlignment="1">
      <alignment horizontal="right" vertical="center"/>
    </xf>
    <xf numFmtId="176" fontId="2" fillId="0" borderId="26" xfId="2" applyNumberFormat="1" applyFont="1" applyFill="1" applyBorder="1">
      <alignment vertical="center"/>
    </xf>
    <xf numFmtId="0" fontId="2" fillId="0" borderId="23" xfId="2" applyFont="1" applyFill="1" applyBorder="1">
      <alignment vertical="center"/>
    </xf>
    <xf numFmtId="0" fontId="2" fillId="0" borderId="27" xfId="2" applyFont="1" applyFill="1" applyBorder="1">
      <alignment vertical="center"/>
    </xf>
    <xf numFmtId="0" fontId="2" fillId="0" borderId="58" xfId="2" applyFont="1" applyFill="1" applyBorder="1">
      <alignment vertical="center"/>
    </xf>
    <xf numFmtId="0" fontId="2" fillId="0" borderId="7" xfId="2" applyFont="1" applyFill="1" applyBorder="1">
      <alignment vertical="center"/>
    </xf>
    <xf numFmtId="0" fontId="2" fillId="0" borderId="79" xfId="2" applyFont="1" applyFill="1" applyBorder="1">
      <alignment vertical="center"/>
    </xf>
    <xf numFmtId="177" fontId="2" fillId="0" borderId="75" xfId="2" applyNumberFormat="1" applyFont="1" applyFill="1" applyBorder="1">
      <alignment vertical="center"/>
    </xf>
    <xf numFmtId="0" fontId="2" fillId="0" borderId="80" xfId="2" applyFont="1" applyFill="1" applyBorder="1">
      <alignment vertical="center"/>
    </xf>
    <xf numFmtId="0" fontId="2" fillId="0" borderId="33" xfId="2" applyFont="1" applyFill="1" applyBorder="1" applyAlignment="1">
      <alignment horizontal="distributed" vertical="center"/>
    </xf>
    <xf numFmtId="176" fontId="2" fillId="0" borderId="76" xfId="2" quotePrefix="1" applyNumberFormat="1" applyFont="1" applyFill="1" applyBorder="1">
      <alignment vertical="center"/>
    </xf>
    <xf numFmtId="0" fontId="2" fillId="0" borderId="77" xfId="2" applyFont="1" applyFill="1" applyBorder="1">
      <alignment vertical="center"/>
    </xf>
    <xf numFmtId="0" fontId="2" fillId="0" borderId="78" xfId="2" applyFont="1" applyFill="1" applyBorder="1">
      <alignment vertical="center"/>
    </xf>
    <xf numFmtId="0" fontId="15" fillId="0" borderId="67" xfId="2" applyFont="1" applyFill="1" applyBorder="1" applyAlignment="1">
      <alignment horizontal="distributed" vertical="center" wrapText="1" justifyLastLine="1"/>
    </xf>
    <xf numFmtId="0" fontId="15" fillId="0" borderId="68" xfId="2" applyFont="1" applyFill="1" applyBorder="1" applyAlignment="1">
      <alignment horizontal="distributed" vertical="center" wrapText="1" justifyLastLine="1"/>
    </xf>
    <xf numFmtId="0" fontId="15" fillId="0" borderId="69" xfId="2" applyFont="1" applyFill="1" applyBorder="1" applyAlignment="1">
      <alignment horizontal="distributed" vertical="center" wrapText="1" justifyLastLine="1"/>
    </xf>
    <xf numFmtId="0" fontId="2" fillId="0" borderId="23" xfId="2" applyFont="1" applyFill="1" applyBorder="1" applyAlignment="1">
      <alignment horizontal="distributed" vertical="center"/>
    </xf>
    <xf numFmtId="0" fontId="2" fillId="0" borderId="17" xfId="2" applyFont="1" applyFill="1" applyBorder="1" applyAlignment="1">
      <alignment horizontal="distributed" vertical="center"/>
    </xf>
    <xf numFmtId="0" fontId="2" fillId="0" borderId="26" xfId="2" applyFont="1" applyFill="1" applyBorder="1" applyAlignment="1">
      <alignment horizontal="center" vertical="center"/>
    </xf>
    <xf numFmtId="0" fontId="2" fillId="0" borderId="27" xfId="2" applyFont="1" applyFill="1" applyBorder="1" applyAlignment="1">
      <alignment horizontal="center" vertical="center"/>
    </xf>
    <xf numFmtId="0" fontId="2" fillId="0" borderId="34" xfId="2" applyFont="1" applyFill="1" applyBorder="1" applyAlignment="1">
      <alignment horizontal="center" vertical="center"/>
    </xf>
    <xf numFmtId="0" fontId="2" fillId="0" borderId="30" xfId="2" applyFont="1" applyFill="1" applyBorder="1" applyAlignment="1">
      <alignment horizontal="center" vertical="center"/>
    </xf>
    <xf numFmtId="0" fontId="10" fillId="0" borderId="24" xfId="2" applyFont="1" applyFill="1" applyBorder="1" applyAlignment="1">
      <alignment horizontal="distributed" vertical="center"/>
    </xf>
    <xf numFmtId="0" fontId="2" fillId="0" borderId="31" xfId="2" applyFont="1" applyFill="1" applyBorder="1" applyAlignment="1">
      <alignment horizontal="distributed" vertical="center"/>
    </xf>
    <xf numFmtId="0" fontId="10" fillId="0" borderId="26" xfId="2" applyFont="1" applyFill="1" applyBorder="1" applyAlignment="1">
      <alignment horizontal="distributed" vertical="center"/>
    </xf>
    <xf numFmtId="0" fontId="2" fillId="0" borderId="47" xfId="2" applyFont="1" applyFill="1" applyBorder="1" applyAlignment="1">
      <alignment horizontal="distributed" vertical="center"/>
    </xf>
    <xf numFmtId="0" fontId="10" fillId="0" borderId="34" xfId="2" applyFont="1" applyFill="1" applyBorder="1" applyAlignment="1">
      <alignment horizontal="distributed" vertical="center"/>
    </xf>
    <xf numFmtId="0" fontId="2" fillId="0" borderId="70" xfId="2" applyFont="1" applyFill="1" applyBorder="1" applyAlignment="1">
      <alignment horizontal="distributed" vertical="center"/>
    </xf>
    <xf numFmtId="0" fontId="15" fillId="0" borderId="18" xfId="2" applyFont="1" applyFill="1" applyBorder="1" applyAlignment="1">
      <alignment horizontal="distributed" vertical="center" justifyLastLine="1"/>
    </xf>
    <xf numFmtId="0" fontId="15" fillId="0" borderId="19" xfId="2" applyFont="1" applyFill="1" applyBorder="1" applyAlignment="1">
      <alignment horizontal="distributed" vertical="center" justifyLastLine="1"/>
    </xf>
    <xf numFmtId="0" fontId="15" fillId="0" borderId="59" xfId="2" applyFont="1" applyFill="1" applyBorder="1" applyAlignment="1">
      <alignment horizontal="distributed" vertical="center" justifyLastLine="1"/>
    </xf>
    <xf numFmtId="0" fontId="2" fillId="0" borderId="18" xfId="2" applyFont="1" applyFill="1" applyBorder="1" applyAlignment="1">
      <alignment horizontal="distributed" vertical="center"/>
    </xf>
    <xf numFmtId="0" fontId="2" fillId="0" borderId="19" xfId="2" applyFont="1" applyFill="1" applyBorder="1" applyAlignment="1">
      <alignment horizontal="distributed" vertical="center"/>
    </xf>
    <xf numFmtId="0" fontId="2" fillId="0" borderId="20" xfId="2" applyFont="1" applyFill="1" applyBorder="1" applyAlignment="1">
      <alignment horizontal="distributed" vertical="center"/>
    </xf>
    <xf numFmtId="0" fontId="2" fillId="0" borderId="20" xfId="2" applyFont="1" applyFill="1" applyBorder="1" applyAlignment="1">
      <alignment horizontal="center" vertical="center"/>
    </xf>
    <xf numFmtId="0" fontId="2" fillId="0" borderId="19" xfId="2" applyFont="1" applyFill="1" applyBorder="1" applyAlignment="1">
      <alignment horizontal="center" vertical="center"/>
    </xf>
    <xf numFmtId="0" fontId="2" fillId="0" borderId="59" xfId="2" applyFont="1" applyFill="1" applyBorder="1" applyAlignment="1">
      <alignment horizontal="center" vertical="center"/>
    </xf>
    <xf numFmtId="178" fontId="2" fillId="0" borderId="62" xfId="2" applyNumberFormat="1" applyFont="1" applyFill="1" applyBorder="1">
      <alignment vertical="center"/>
    </xf>
    <xf numFmtId="178" fontId="2" fillId="0" borderId="63" xfId="2" applyNumberFormat="1" applyFont="1" applyFill="1" applyBorder="1">
      <alignment vertical="center"/>
    </xf>
    <xf numFmtId="178" fontId="2" fillId="0" borderId="64" xfId="2" applyNumberFormat="1" applyFont="1" applyFill="1" applyBorder="1">
      <alignment vertical="center"/>
    </xf>
    <xf numFmtId="178" fontId="2" fillId="0" borderId="65" xfId="2" applyNumberFormat="1" applyFont="1" applyFill="1" applyBorder="1">
      <alignment vertical="center"/>
    </xf>
    <xf numFmtId="178" fontId="2" fillId="0" borderId="66" xfId="2" applyNumberFormat="1" applyFont="1" applyFill="1" applyBorder="1">
      <alignment vertical="center"/>
    </xf>
    <xf numFmtId="176" fontId="2" fillId="0" borderId="15" xfId="2" applyNumberFormat="1" applyFont="1" applyFill="1" applyBorder="1">
      <alignment vertical="center"/>
    </xf>
    <xf numFmtId="177" fontId="2" fillId="0" borderId="20" xfId="2" applyNumberFormat="1" applyFont="1" applyFill="1" applyBorder="1" applyAlignment="1">
      <alignment horizontal="right" vertical="center"/>
    </xf>
    <xf numFmtId="177" fontId="2" fillId="0" borderId="59" xfId="2" applyNumberFormat="1" applyFont="1" applyFill="1" applyBorder="1" applyAlignment="1">
      <alignment horizontal="right" vertical="center"/>
    </xf>
    <xf numFmtId="176" fontId="2" fillId="0" borderId="34" xfId="2" applyNumberFormat="1" applyFont="1" applyFill="1" applyBorder="1">
      <alignment vertical="center"/>
    </xf>
    <xf numFmtId="0" fontId="2" fillId="0" borderId="17" xfId="2" applyFont="1" applyFill="1" applyBorder="1">
      <alignment vertical="center"/>
    </xf>
    <xf numFmtId="0" fontId="7" fillId="0" borderId="9" xfId="2" applyFont="1" applyFill="1" applyBorder="1" applyAlignment="1">
      <alignment horizontal="center" vertical="center"/>
    </xf>
    <xf numFmtId="0" fontId="2" fillId="0" borderId="10" xfId="2" applyFont="1" applyFill="1" applyBorder="1" applyAlignment="1">
      <alignment horizontal="center" vertical="center"/>
    </xf>
    <xf numFmtId="0" fontId="2" fillId="0" borderId="11" xfId="2" applyFont="1" applyFill="1" applyBorder="1" applyAlignment="1">
      <alignment horizontal="center" vertical="center"/>
    </xf>
    <xf numFmtId="0" fontId="7" fillId="0" borderId="12" xfId="2" applyFont="1" applyFill="1" applyBorder="1" applyAlignment="1">
      <alignment horizontal="center" vertical="center"/>
    </xf>
    <xf numFmtId="0" fontId="7" fillId="0" borderId="10" xfId="2" applyFont="1" applyFill="1" applyBorder="1" applyAlignment="1">
      <alignment horizontal="center" vertical="center"/>
    </xf>
    <xf numFmtId="0" fontId="7" fillId="0" borderId="13" xfId="2" applyFont="1" applyFill="1" applyBorder="1" applyAlignment="1">
      <alignment horizontal="center" vertical="center"/>
    </xf>
    <xf numFmtId="0" fontId="10" fillId="0" borderId="20" xfId="2" applyFont="1" applyFill="1" applyBorder="1" applyAlignment="1">
      <alignment horizontal="distributed" vertical="center"/>
    </xf>
    <xf numFmtId="0" fontId="2" fillId="0" borderId="59" xfId="2" applyFont="1" applyFill="1" applyBorder="1" applyAlignment="1">
      <alignment horizontal="distributed" vertical="center"/>
    </xf>
    <xf numFmtId="0" fontId="2" fillId="0" borderId="14" xfId="1" applyFont="1" applyFill="1" applyBorder="1" applyAlignment="1">
      <alignment horizontal="distributed" vertical="center" wrapText="1" shrinkToFit="1"/>
    </xf>
    <xf numFmtId="0" fontId="2" fillId="0" borderId="15" xfId="1" applyFont="1" applyFill="1" applyBorder="1" applyAlignment="1">
      <alignment horizontal="distributed" vertical="center" wrapText="1" shrinkToFit="1"/>
    </xf>
    <xf numFmtId="177" fontId="2" fillId="0" borderId="48" xfId="2" applyNumberFormat="1" applyFont="1" applyFill="1" applyBorder="1" applyAlignment="1">
      <alignment horizontal="right" vertical="top"/>
    </xf>
    <xf numFmtId="177" fontId="2" fillId="0" borderId="0" xfId="2" applyNumberFormat="1" applyFont="1" applyFill="1" applyAlignment="1">
      <alignment horizontal="right" vertical="top"/>
    </xf>
    <xf numFmtId="176" fontId="2" fillId="0" borderId="48" xfId="1" applyNumberFormat="1" applyFont="1" applyFill="1" applyBorder="1" applyAlignment="1">
      <alignment horizontal="right"/>
    </xf>
    <xf numFmtId="0" fontId="2" fillId="0" borderId="0" xfId="1" applyFont="1" applyFill="1" applyAlignment="1">
      <alignment horizontal="right"/>
    </xf>
    <xf numFmtId="0" fontId="12" fillId="0" borderId="51" xfId="1" applyFont="1" applyFill="1" applyBorder="1" applyAlignment="1">
      <alignment horizontal="distributed" vertical="center" wrapText="1" shrinkToFit="1"/>
    </xf>
    <xf numFmtId="0" fontId="12" fillId="0" borderId="52" xfId="1" applyFont="1" applyFill="1" applyBorder="1" applyAlignment="1">
      <alignment horizontal="distributed" vertical="center" wrapText="1" shrinkToFit="1"/>
    </xf>
    <xf numFmtId="0" fontId="12" fillId="0" borderId="54" xfId="2" applyFont="1" applyFill="1" applyBorder="1" applyAlignment="1">
      <alignment horizontal="distributed" vertical="center"/>
    </xf>
    <xf numFmtId="0" fontId="2" fillId="0" borderId="55" xfId="2" applyFont="1" applyFill="1" applyBorder="1" applyAlignment="1">
      <alignment horizontal="distributed" vertical="center"/>
    </xf>
    <xf numFmtId="0" fontId="2" fillId="0" borderId="52" xfId="2" applyFont="1" applyFill="1" applyBorder="1" applyAlignment="1">
      <alignment horizontal="distributed" vertical="center"/>
    </xf>
    <xf numFmtId="176" fontId="2" fillId="0" borderId="56" xfId="2" applyNumberFormat="1" applyFont="1" applyFill="1" applyBorder="1">
      <alignment vertical="center"/>
    </xf>
    <xf numFmtId="0" fontId="2" fillId="0" borderId="52" xfId="2" applyFont="1" applyFill="1" applyBorder="1">
      <alignment vertical="center"/>
    </xf>
    <xf numFmtId="177" fontId="2" fillId="0" borderId="56" xfId="2" applyNumberFormat="1" applyFont="1" applyFill="1" applyBorder="1" applyAlignment="1">
      <alignment horizontal="right" vertical="center"/>
    </xf>
    <xf numFmtId="177" fontId="2" fillId="0" borderId="52" xfId="2" applyNumberFormat="1" applyFont="1" applyFill="1" applyBorder="1" applyAlignment="1">
      <alignment horizontal="right" vertical="center"/>
    </xf>
    <xf numFmtId="38" fontId="2" fillId="0" borderId="58" xfId="1" applyNumberFormat="1" applyFont="1" applyFill="1" applyBorder="1"/>
    <xf numFmtId="38" fontId="2" fillId="0" borderId="7" xfId="1" applyNumberFormat="1" applyFont="1" applyFill="1" applyBorder="1"/>
    <xf numFmtId="0" fontId="2" fillId="0" borderId="18" xfId="1" applyFont="1" applyFill="1" applyBorder="1" applyAlignment="1">
      <alignment horizontal="distributed" vertical="center"/>
    </xf>
    <xf numFmtId="0" fontId="2" fillId="0" borderId="19" xfId="1" applyFont="1" applyFill="1" applyBorder="1" applyAlignment="1">
      <alignment horizontal="distributed" vertical="center"/>
    </xf>
    <xf numFmtId="0" fontId="2" fillId="0" borderId="15" xfId="1" applyFont="1" applyFill="1" applyBorder="1" applyAlignment="1">
      <alignment horizontal="distributed" vertical="center"/>
    </xf>
    <xf numFmtId="177" fontId="2" fillId="0" borderId="15" xfId="2" applyNumberFormat="1" applyFont="1" applyFill="1" applyBorder="1" applyAlignment="1">
      <alignment horizontal="right" vertical="center"/>
    </xf>
    <xf numFmtId="0" fontId="9" fillId="0" borderId="48" xfId="2" quotePrefix="1" applyFont="1" applyFill="1" applyBorder="1" applyAlignment="1">
      <alignment horizontal="left" vertical="top" wrapText="1"/>
    </xf>
    <xf numFmtId="0" fontId="9" fillId="0" borderId="0" xfId="2" quotePrefix="1" applyFont="1" applyFill="1" applyAlignment="1">
      <alignment horizontal="left" vertical="top" wrapText="1"/>
    </xf>
    <xf numFmtId="0" fontId="9" fillId="0" borderId="5" xfId="2" quotePrefix="1" applyFont="1" applyFill="1" applyBorder="1" applyAlignment="1">
      <alignment horizontal="left" vertical="top" wrapText="1"/>
    </xf>
    <xf numFmtId="176" fontId="2" fillId="0" borderId="48" xfId="2" applyNumberFormat="1" applyFont="1" applyFill="1" applyBorder="1" applyAlignment="1">
      <alignment horizontal="right"/>
    </xf>
    <xf numFmtId="176" fontId="2" fillId="0" borderId="0" xfId="2" applyNumberFormat="1" applyFont="1" applyFill="1" applyAlignment="1">
      <alignment horizontal="right"/>
    </xf>
    <xf numFmtId="0" fontId="10" fillId="0" borderId="18" xfId="1" applyFont="1" applyFill="1" applyBorder="1" applyAlignment="1">
      <alignment horizontal="distributed" vertical="center"/>
    </xf>
    <xf numFmtId="0" fontId="10" fillId="0" borderId="19" xfId="1" applyFont="1" applyFill="1" applyBorder="1" applyAlignment="1">
      <alignment horizontal="distributed" vertical="center"/>
    </xf>
    <xf numFmtId="0" fontId="10" fillId="0" borderId="15" xfId="1" applyFont="1" applyFill="1" applyBorder="1" applyAlignment="1">
      <alignment horizontal="distributed" vertical="center"/>
    </xf>
    <xf numFmtId="176" fontId="2" fillId="0" borderId="41" xfId="2" applyNumberFormat="1" applyFont="1" applyFill="1" applyBorder="1" applyAlignment="1">
      <alignment horizontal="center" vertical="center"/>
    </xf>
    <xf numFmtId="176" fontId="2" fillId="0" borderId="42" xfId="2" applyNumberFormat="1" applyFont="1" applyFill="1" applyBorder="1" applyAlignment="1">
      <alignment horizontal="center" vertical="center"/>
    </xf>
    <xf numFmtId="176" fontId="2" fillId="0" borderId="43" xfId="2" applyNumberFormat="1" applyFont="1" applyFill="1" applyBorder="1" applyAlignment="1">
      <alignment horizontal="center" vertical="center"/>
    </xf>
    <xf numFmtId="176" fontId="2" fillId="0" borderId="44" xfId="2" applyNumberFormat="1" applyFont="1" applyFill="1" applyBorder="1" applyAlignment="1">
      <alignment horizontal="center" vertical="center"/>
    </xf>
    <xf numFmtId="176" fontId="2" fillId="0" borderId="45" xfId="2" applyNumberFormat="1" applyFont="1" applyFill="1" applyBorder="1" applyAlignment="1">
      <alignment horizontal="center" vertical="center"/>
    </xf>
    <xf numFmtId="176" fontId="2" fillId="0" borderId="46" xfId="2" applyNumberFormat="1" applyFont="1" applyFill="1" applyBorder="1" applyAlignment="1">
      <alignment horizontal="center" vertical="center"/>
    </xf>
    <xf numFmtId="0" fontId="2" fillId="0" borderId="37" xfId="1" applyFont="1" applyFill="1" applyBorder="1" applyAlignment="1">
      <alignment horizontal="center" vertical="center"/>
    </xf>
    <xf numFmtId="0" fontId="2" fillId="0" borderId="38" xfId="1" applyFont="1" applyFill="1" applyBorder="1" applyAlignment="1">
      <alignment horizontal="center" vertical="center"/>
    </xf>
    <xf numFmtId="0" fontId="2" fillId="0" borderId="39" xfId="1" applyFont="1" applyFill="1" applyBorder="1" applyAlignment="1">
      <alignment horizontal="center" vertical="center"/>
    </xf>
    <xf numFmtId="0" fontId="2" fillId="0" borderId="14" xfId="1" applyFont="1" applyFill="1" applyBorder="1" applyAlignment="1">
      <alignment horizontal="distributed" vertical="center" shrinkToFit="1"/>
    </xf>
    <xf numFmtId="0" fontId="2" fillId="0" borderId="15" xfId="1" applyFont="1" applyFill="1" applyBorder="1" applyAlignment="1">
      <alignment horizontal="distributed" vertical="center" shrinkToFit="1"/>
    </xf>
    <xf numFmtId="0" fontId="10" fillId="0" borderId="20" xfId="1" applyFont="1" applyFill="1" applyBorder="1" applyAlignment="1">
      <alignment vertical="center"/>
    </xf>
    <xf numFmtId="0" fontId="2" fillId="0" borderId="15" xfId="1" applyFont="1" applyFill="1" applyBorder="1" applyAlignment="1">
      <alignment vertical="center"/>
    </xf>
    <xf numFmtId="0" fontId="2" fillId="0" borderId="20" xfId="1" applyFont="1" applyFill="1" applyBorder="1" applyAlignment="1">
      <alignment vertical="center"/>
    </xf>
    <xf numFmtId="0" fontId="2" fillId="0" borderId="29" xfId="1" applyFont="1" applyFill="1" applyBorder="1" applyAlignment="1">
      <alignment horizontal="distributed" vertical="center" wrapText="1" shrinkToFit="1"/>
    </xf>
    <xf numFmtId="0" fontId="2" fillId="0" borderId="30" xfId="1" applyFont="1" applyFill="1" applyBorder="1" applyAlignment="1">
      <alignment horizontal="distributed" vertical="center" wrapText="1" shrinkToFit="1"/>
    </xf>
    <xf numFmtId="0" fontId="2" fillId="0" borderId="33" xfId="1" applyFont="1" applyFill="1" applyBorder="1" applyAlignment="1">
      <alignment horizontal="distributed" vertical="center"/>
    </xf>
    <xf numFmtId="0" fontId="2" fillId="0" borderId="17" xfId="1" applyFont="1" applyFill="1" applyBorder="1" applyAlignment="1">
      <alignment horizontal="distributed" vertical="center"/>
    </xf>
    <xf numFmtId="0" fontId="2" fillId="0" borderId="30" xfId="1" applyFont="1" applyFill="1" applyBorder="1" applyAlignment="1">
      <alignment horizontal="distributed" vertical="center"/>
    </xf>
    <xf numFmtId="176" fontId="2" fillId="0" borderId="30" xfId="2" applyNumberFormat="1" applyFont="1" applyFill="1" applyBorder="1">
      <alignment vertical="center"/>
    </xf>
    <xf numFmtId="177" fontId="2" fillId="0" borderId="34" xfId="2" applyNumberFormat="1" applyFont="1" applyFill="1" applyBorder="1" applyAlignment="1">
      <alignment horizontal="right" vertical="center"/>
    </xf>
    <xf numFmtId="177" fontId="2" fillId="0" borderId="30" xfId="2" applyNumberFormat="1" applyFont="1" applyFill="1" applyBorder="1" applyAlignment="1">
      <alignment horizontal="right" vertical="center"/>
    </xf>
    <xf numFmtId="0" fontId="5" fillId="0" borderId="7" xfId="1" applyFont="1" applyFill="1" applyBorder="1" applyAlignment="1">
      <alignment horizontal="center"/>
    </xf>
    <xf numFmtId="0" fontId="2" fillId="0" borderId="7" xfId="1" applyFont="1" applyFill="1" applyBorder="1" applyAlignment="1">
      <alignment horizontal="center"/>
    </xf>
    <xf numFmtId="0" fontId="7" fillId="0" borderId="9" xfId="1" applyFont="1" applyFill="1" applyBorder="1" applyAlignment="1">
      <alignment horizontal="center" vertical="center"/>
    </xf>
    <xf numFmtId="0" fontId="7" fillId="0" borderId="10" xfId="1" applyFont="1" applyFill="1" applyBorder="1" applyAlignment="1">
      <alignment horizontal="center" vertical="center"/>
    </xf>
    <xf numFmtId="0" fontId="7" fillId="0" borderId="11" xfId="1" applyFont="1" applyFill="1" applyBorder="1" applyAlignment="1">
      <alignment horizontal="center" vertical="center"/>
    </xf>
    <xf numFmtId="0" fontId="7" fillId="0" borderId="12" xfId="1" applyFont="1" applyFill="1" applyBorder="1" applyAlignment="1">
      <alignment horizontal="center" vertical="center"/>
    </xf>
    <xf numFmtId="0" fontId="2" fillId="0" borderId="10" xfId="1" applyFont="1" applyFill="1" applyBorder="1" applyAlignment="1">
      <alignment horizontal="center" vertical="center"/>
    </xf>
    <xf numFmtId="0" fontId="2" fillId="0" borderId="13" xfId="1" applyFont="1" applyFill="1" applyBorder="1" applyAlignment="1">
      <alignment horizontal="center" vertical="center"/>
    </xf>
    <xf numFmtId="0" fontId="2" fillId="0" borderId="14" xfId="1" applyFont="1" applyFill="1" applyBorder="1" applyAlignment="1">
      <alignment horizontal="distributed" vertical="center"/>
    </xf>
    <xf numFmtId="0" fontId="2" fillId="0" borderId="20" xfId="1" applyFont="1" applyFill="1" applyBorder="1" applyAlignment="1">
      <alignment horizontal="distributed" vertical="center"/>
    </xf>
    <xf numFmtId="0" fontId="10" fillId="0" borderId="26" xfId="1" applyFont="1" applyFill="1" applyBorder="1" applyAlignment="1">
      <alignment horizontal="right"/>
    </xf>
    <xf numFmtId="0" fontId="2" fillId="0" borderId="27" xfId="1" applyFont="1" applyFill="1" applyBorder="1" applyAlignment="1">
      <alignment horizontal="right"/>
    </xf>
    <xf numFmtId="0" fontId="10" fillId="0" borderId="27" xfId="1" applyFont="1" applyFill="1" applyBorder="1" applyAlignment="1">
      <alignment horizontal="right"/>
    </xf>
  </cellXfs>
  <cellStyles count="3">
    <cellStyle name="標準" xfId="0" builtinId="0"/>
    <cellStyle name="標準 2" xfId="1"/>
    <cellStyle name="標準 3" xfId="2"/>
  </cellStyles>
  <dxfs count="8">
    <dxf>
      <fill>
        <patternFill>
          <bgColor rgb="FFFF66FF"/>
        </patternFill>
      </fill>
    </dxf>
    <dxf>
      <fill>
        <patternFill>
          <bgColor rgb="FFFF66FF"/>
        </patternFill>
      </fill>
    </dxf>
    <dxf>
      <fill>
        <patternFill>
          <bgColor rgb="FFFF66FF"/>
        </patternFill>
      </fill>
    </dxf>
    <dxf>
      <fill>
        <patternFill>
          <bgColor rgb="FFFF66FF"/>
        </patternFill>
      </fill>
    </dxf>
    <dxf>
      <fill>
        <patternFill>
          <bgColor rgb="FFFF66FF"/>
        </patternFill>
      </fill>
    </dxf>
    <dxf>
      <fill>
        <patternFill>
          <bgColor rgb="FFFF66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228600</xdr:colOff>
      <xdr:row>0</xdr:row>
      <xdr:rowOff>125730</xdr:rowOff>
    </xdr:from>
    <xdr:to>
      <xdr:col>28</xdr:col>
      <xdr:colOff>140972</xdr:colOff>
      <xdr:row>2</xdr:row>
      <xdr:rowOff>47727</xdr:rowOff>
    </xdr:to>
    <xdr:sp macro="" textlink="">
      <xdr:nvSpPr>
        <xdr:cNvPr id="2" name="WordArt 1">
          <a:extLst>
            <a:ext uri="{FF2B5EF4-FFF2-40B4-BE49-F238E27FC236}">
              <a16:creationId xmlns:a16="http://schemas.microsoft.com/office/drawing/2014/main" id="{E02F26A6-2349-4DF6-9874-A16EE9902C9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706880" y="125730"/>
          <a:ext cx="6366512" cy="432537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2800" kern="10" spc="0">
              <a:ln w="12700">
                <a:solidFill>
                  <a:srgbClr val="3333CC"/>
                </a:solidFill>
                <a:round/>
                <a:headEnd/>
                <a:tailEnd/>
              </a:ln>
              <a:solidFill>
                <a:srgbClr val="B2B2B2">
                  <a:alpha val="50000"/>
                </a:srgbClr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ＭＳ Ｐゴシック"/>
              <a:ea typeface="ＭＳ Ｐゴシック"/>
            </a:rPr>
            <a:t>決算状況一覧表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38100</xdr:colOff>
      <xdr:row>171</xdr:row>
      <xdr:rowOff>76200</xdr:rowOff>
    </xdr:from>
    <xdr:to>
      <xdr:col>41</xdr:col>
      <xdr:colOff>289560</xdr:colOff>
      <xdr:row>174</xdr:row>
      <xdr:rowOff>137160</xdr:rowOff>
    </xdr:to>
    <xdr:sp macro="" textlink="">
      <xdr:nvSpPr>
        <xdr:cNvPr id="485377" name="Line 1"/>
        <xdr:cNvSpPr>
          <a:spLocks noChangeShapeType="1"/>
        </xdr:cNvSpPr>
      </xdr:nvSpPr>
      <xdr:spPr bwMode="auto">
        <a:xfrm flipV="1">
          <a:off x="22158960" y="35463480"/>
          <a:ext cx="1485900" cy="56388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theme="5"/>
  </sheetPr>
  <dimension ref="A1:AN58"/>
  <sheetViews>
    <sheetView tabSelected="1" view="pageBreakPreview" zoomScale="85" zoomScaleNormal="75" zoomScaleSheetLayoutView="85" workbookViewId="0">
      <selection activeCell="G10" sqref="G10:K11"/>
    </sheetView>
  </sheetViews>
  <sheetFormatPr defaultColWidth="7.109375" defaultRowHeight="13.2" x14ac:dyDescent="0.2"/>
  <cols>
    <col min="1" max="1" width="1.77734375" style="117" customWidth="1"/>
    <col min="2" max="2" width="2.88671875" style="117" customWidth="1"/>
    <col min="3" max="3" width="1.21875" style="117" customWidth="1"/>
    <col min="4" max="4" width="10.5546875" style="117" customWidth="1"/>
    <col min="5" max="5" width="5.109375" style="117" customWidth="1"/>
    <col min="6" max="6" width="3.33203125" style="117" customWidth="1"/>
    <col min="7" max="7" width="2.21875" style="117" customWidth="1"/>
    <col min="8" max="9" width="4" style="117" customWidth="1"/>
    <col min="10" max="10" width="6.21875" style="117" customWidth="1"/>
    <col min="11" max="11" width="2.21875" style="117" customWidth="1"/>
    <col min="12" max="12" width="4" style="117" customWidth="1"/>
    <col min="13" max="13" width="3" style="117" customWidth="1"/>
    <col min="14" max="14" width="2.33203125" style="117" customWidth="1"/>
    <col min="15" max="15" width="7.109375" style="117" customWidth="1"/>
    <col min="16" max="16" width="2.21875" style="117" customWidth="1"/>
    <col min="17" max="17" width="6.109375" style="117" customWidth="1"/>
    <col min="18" max="18" width="5.109375" style="117" customWidth="1"/>
    <col min="19" max="19" width="2.88671875" style="117" customWidth="1"/>
    <col min="20" max="20" width="6.109375" style="117" customWidth="1"/>
    <col min="21" max="21" width="4" style="117" customWidth="1"/>
    <col min="22" max="22" width="2.88671875" style="117" customWidth="1"/>
    <col min="23" max="23" width="1.88671875" style="117" customWidth="1"/>
    <col min="24" max="24" width="4.33203125" style="117" customWidth="1"/>
    <col min="25" max="25" width="4.88671875" style="117" customWidth="1"/>
    <col min="26" max="26" width="4.6640625" style="117" customWidth="1"/>
    <col min="27" max="27" width="7.109375" style="117" customWidth="1"/>
    <col min="28" max="28" width="3.44140625" style="117" customWidth="1"/>
    <col min="29" max="31" width="3" style="117" customWidth="1"/>
    <col min="32" max="32" width="0.109375" style="117" customWidth="1"/>
    <col min="33" max="33" width="7.88671875" style="117" customWidth="1"/>
    <col min="34" max="34" width="2.21875" style="117" customWidth="1"/>
    <col min="35" max="35" width="10.6640625" style="117" customWidth="1"/>
    <col min="36" max="36" width="2.21875" style="117" customWidth="1"/>
    <col min="37" max="37" width="2.77734375" style="117" customWidth="1"/>
    <col min="38" max="38" width="1.21875" style="118" customWidth="1"/>
    <col min="39" max="39" width="11.21875" style="118" bestFit="1" customWidth="1"/>
    <col min="40" max="16384" width="7.109375" style="118"/>
  </cols>
  <sheetData>
    <row r="1" spans="1:38" ht="15" customHeight="1" x14ac:dyDescent="0.2"/>
    <row r="2" spans="1:38" s="12" customFormat="1" ht="25.5" customHeight="1" x14ac:dyDescent="0.3">
      <c r="A2" s="10"/>
      <c r="B2" s="500" t="s">
        <v>116</v>
      </c>
      <c r="C2" s="500"/>
      <c r="D2" s="500"/>
      <c r="E2" s="500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</row>
    <row r="3" spans="1:38" ht="19.5" customHeight="1" thickBot="1" x14ac:dyDescent="0.25"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19"/>
      <c r="U3" s="119"/>
      <c r="V3" s="119"/>
      <c r="W3" s="119"/>
      <c r="X3" s="119"/>
      <c r="Y3" s="119"/>
      <c r="Z3" s="119"/>
      <c r="AA3" s="119"/>
      <c r="AB3" s="119"/>
      <c r="AC3" s="119"/>
      <c r="AD3" s="119"/>
      <c r="AE3" s="119"/>
      <c r="AF3" s="119"/>
      <c r="AG3" s="119"/>
      <c r="AH3" s="119"/>
      <c r="AI3" s="119"/>
      <c r="AJ3" s="119"/>
      <c r="AK3" s="119"/>
    </row>
    <row r="4" spans="1:38" s="15" customFormat="1" ht="26.25" customHeight="1" x14ac:dyDescent="0.2">
      <c r="A4" s="13"/>
      <c r="B4" s="474" t="s">
        <v>117</v>
      </c>
      <c r="C4" s="475"/>
      <c r="D4" s="475"/>
      <c r="E4" s="475"/>
      <c r="F4" s="475"/>
      <c r="G4" s="475"/>
      <c r="H4" s="475"/>
      <c r="I4" s="476"/>
      <c r="J4" s="477" t="s">
        <v>118</v>
      </c>
      <c r="K4" s="475"/>
      <c r="L4" s="475"/>
      <c r="M4" s="475"/>
      <c r="N4" s="476"/>
      <c r="O4" s="477" t="s">
        <v>119</v>
      </c>
      <c r="P4" s="475"/>
      <c r="Q4" s="475"/>
      <c r="R4" s="475"/>
      <c r="S4" s="475"/>
      <c r="T4" s="475"/>
      <c r="U4" s="476"/>
      <c r="V4" s="477" t="s">
        <v>120</v>
      </c>
      <c r="W4" s="475"/>
      <c r="X4" s="475"/>
      <c r="Y4" s="475"/>
      <c r="Z4" s="475"/>
      <c r="AA4" s="475"/>
      <c r="AB4" s="476"/>
      <c r="AC4" s="477" t="s">
        <v>121</v>
      </c>
      <c r="AD4" s="475"/>
      <c r="AE4" s="475"/>
      <c r="AF4" s="475"/>
      <c r="AG4" s="475"/>
      <c r="AH4" s="475"/>
      <c r="AI4" s="475"/>
      <c r="AJ4" s="475"/>
      <c r="AK4" s="501"/>
      <c r="AL4" s="14"/>
    </row>
    <row r="5" spans="1:38" s="126" customFormat="1" ht="28.5" customHeight="1" x14ac:dyDescent="0.2">
      <c r="A5" s="120"/>
      <c r="B5" s="16" t="s">
        <v>122</v>
      </c>
      <c r="C5" s="121"/>
      <c r="D5" s="122"/>
      <c r="E5" s="261">
        <v>260486</v>
      </c>
      <c r="F5" s="261"/>
      <c r="G5" s="261"/>
      <c r="H5" s="261"/>
      <c r="I5" s="123" t="s">
        <v>123</v>
      </c>
      <c r="J5" s="495">
        <v>20.37</v>
      </c>
      <c r="K5" s="496"/>
      <c r="L5" s="496"/>
      <c r="M5" s="496"/>
      <c r="N5" s="124" t="s">
        <v>124</v>
      </c>
      <c r="O5" s="497">
        <v>12788</v>
      </c>
      <c r="P5" s="492"/>
      <c r="Q5" s="492"/>
      <c r="R5" s="492"/>
      <c r="S5" s="492"/>
      <c r="T5" s="492"/>
      <c r="U5" s="123" t="s">
        <v>123</v>
      </c>
      <c r="V5" s="497">
        <v>260486</v>
      </c>
      <c r="W5" s="492"/>
      <c r="X5" s="492"/>
      <c r="Y5" s="492"/>
      <c r="Z5" s="492"/>
      <c r="AA5" s="492"/>
      <c r="AB5" s="125" t="s">
        <v>123</v>
      </c>
      <c r="AC5" s="498" t="s">
        <v>194</v>
      </c>
      <c r="AD5" s="499"/>
      <c r="AE5" s="499"/>
      <c r="AF5" s="499"/>
      <c r="AG5" s="492">
        <v>258783</v>
      </c>
      <c r="AH5" s="492"/>
      <c r="AI5" s="492"/>
      <c r="AJ5" s="502" t="s">
        <v>123</v>
      </c>
      <c r="AK5" s="503"/>
    </row>
    <row r="6" spans="1:38" s="126" customFormat="1" ht="28.5" customHeight="1" thickBot="1" x14ac:dyDescent="0.25">
      <c r="A6" s="120"/>
      <c r="B6" s="16" t="s">
        <v>125</v>
      </c>
      <c r="C6" s="121"/>
      <c r="D6" s="127"/>
      <c r="E6" s="250">
        <v>243283</v>
      </c>
      <c r="F6" s="250"/>
      <c r="G6" s="250"/>
      <c r="H6" s="250"/>
      <c r="I6" s="128" t="s">
        <v>123</v>
      </c>
      <c r="J6" s="486">
        <v>20.37</v>
      </c>
      <c r="K6" s="487"/>
      <c r="L6" s="487"/>
      <c r="M6" s="487"/>
      <c r="N6" s="129" t="s">
        <v>124</v>
      </c>
      <c r="O6" s="488">
        <v>11943</v>
      </c>
      <c r="P6" s="489"/>
      <c r="Q6" s="489"/>
      <c r="R6" s="489"/>
      <c r="S6" s="489"/>
      <c r="T6" s="489"/>
      <c r="U6" s="128" t="s">
        <v>123</v>
      </c>
      <c r="V6" s="488">
        <v>243283</v>
      </c>
      <c r="W6" s="489"/>
      <c r="X6" s="489"/>
      <c r="Y6" s="489"/>
      <c r="Z6" s="489"/>
      <c r="AA6" s="489"/>
      <c r="AB6" s="130" t="s">
        <v>123</v>
      </c>
      <c r="AC6" s="490" t="s">
        <v>195</v>
      </c>
      <c r="AD6" s="491"/>
      <c r="AE6" s="491"/>
      <c r="AF6" s="491"/>
      <c r="AG6" s="492">
        <v>258821</v>
      </c>
      <c r="AH6" s="492"/>
      <c r="AI6" s="492"/>
      <c r="AJ6" s="493" t="s">
        <v>123</v>
      </c>
      <c r="AK6" s="494"/>
    </row>
    <row r="7" spans="1:38" s="126" customFormat="1" ht="8.1" customHeight="1" thickBot="1" x14ac:dyDescent="0.25">
      <c r="A7" s="128"/>
      <c r="B7" s="17"/>
      <c r="C7" s="17"/>
      <c r="D7" s="131"/>
      <c r="E7" s="131"/>
      <c r="F7" s="131"/>
      <c r="G7" s="131"/>
      <c r="H7" s="131"/>
      <c r="I7" s="131"/>
      <c r="J7" s="131"/>
      <c r="K7" s="131"/>
      <c r="L7" s="131"/>
      <c r="M7" s="131"/>
      <c r="N7" s="131"/>
      <c r="O7" s="131"/>
      <c r="P7" s="131"/>
      <c r="Q7" s="132"/>
      <c r="R7" s="132"/>
      <c r="S7" s="132"/>
      <c r="T7" s="132"/>
      <c r="U7" s="131"/>
      <c r="V7" s="131"/>
      <c r="W7" s="131"/>
      <c r="X7" s="131"/>
      <c r="Y7" s="131"/>
      <c r="Z7" s="131"/>
      <c r="AA7" s="131"/>
      <c r="AB7" s="131"/>
      <c r="AC7" s="131"/>
      <c r="AD7" s="132"/>
      <c r="AE7" s="132"/>
      <c r="AF7" s="18"/>
      <c r="AG7" s="17"/>
      <c r="AH7" s="131"/>
      <c r="AI7" s="131"/>
      <c r="AJ7" s="131"/>
      <c r="AK7" s="131"/>
    </row>
    <row r="8" spans="1:38" s="20" customFormat="1" ht="26.25" customHeight="1" x14ac:dyDescent="0.2">
      <c r="A8" s="19"/>
      <c r="B8" s="474" t="s">
        <v>5</v>
      </c>
      <c r="C8" s="475"/>
      <c r="D8" s="475"/>
      <c r="E8" s="475"/>
      <c r="F8" s="476"/>
      <c r="G8" s="477" t="s">
        <v>196</v>
      </c>
      <c r="H8" s="475"/>
      <c r="I8" s="475"/>
      <c r="J8" s="475"/>
      <c r="K8" s="475"/>
      <c r="L8" s="475"/>
      <c r="M8" s="476"/>
      <c r="N8" s="478" t="s">
        <v>197</v>
      </c>
      <c r="O8" s="479"/>
      <c r="P8" s="479"/>
      <c r="Q8" s="479"/>
      <c r="R8" s="480"/>
      <c r="S8" s="478" t="s">
        <v>126</v>
      </c>
      <c r="T8" s="481"/>
      <c r="U8" s="482" t="s">
        <v>127</v>
      </c>
      <c r="V8" s="475"/>
      <c r="W8" s="475"/>
      <c r="X8" s="475"/>
      <c r="Y8" s="476"/>
      <c r="Z8" s="477" t="s">
        <v>196</v>
      </c>
      <c r="AA8" s="475"/>
      <c r="AB8" s="475"/>
      <c r="AC8" s="475"/>
      <c r="AD8" s="475"/>
      <c r="AE8" s="475"/>
      <c r="AF8" s="476"/>
      <c r="AG8" s="478" t="s">
        <v>197</v>
      </c>
      <c r="AH8" s="479"/>
      <c r="AI8" s="479"/>
      <c r="AJ8" s="479"/>
      <c r="AK8" s="480"/>
      <c r="AL8" s="133"/>
    </row>
    <row r="9" spans="1:38" ht="14.25" customHeight="1" x14ac:dyDescent="0.2">
      <c r="A9" s="134"/>
      <c r="B9" s="21" t="s">
        <v>128</v>
      </c>
      <c r="C9" s="22"/>
      <c r="D9" s="23"/>
      <c r="E9" s="23"/>
      <c r="F9" s="24"/>
      <c r="G9" s="25"/>
      <c r="H9" s="24"/>
      <c r="I9" s="24"/>
      <c r="J9" s="24"/>
      <c r="K9" s="26"/>
      <c r="L9" s="26"/>
      <c r="M9" s="26" t="s">
        <v>12</v>
      </c>
      <c r="N9" s="27"/>
      <c r="O9" s="26"/>
      <c r="P9" s="26"/>
      <c r="Q9" s="26"/>
      <c r="R9" s="28" t="s">
        <v>14</v>
      </c>
      <c r="S9" s="27"/>
      <c r="T9" s="24" t="s">
        <v>13</v>
      </c>
      <c r="U9" s="29"/>
      <c r="V9" s="30"/>
      <c r="W9" s="31"/>
      <c r="X9" s="30"/>
      <c r="Y9" s="30"/>
      <c r="Z9" s="32"/>
      <c r="AA9" s="31"/>
      <c r="AB9" s="26"/>
      <c r="AC9" s="26"/>
      <c r="AD9" s="26"/>
      <c r="AE9" s="33" t="s">
        <v>14</v>
      </c>
      <c r="AF9" s="26"/>
      <c r="AG9" s="23"/>
      <c r="AH9" s="34"/>
      <c r="AI9" s="483" t="s">
        <v>14</v>
      </c>
      <c r="AJ9" s="483"/>
      <c r="AK9" s="484"/>
      <c r="AL9" s="135"/>
    </row>
    <row r="10" spans="1:38" ht="25.5" customHeight="1" x14ac:dyDescent="0.2">
      <c r="A10" s="134"/>
      <c r="B10" s="315" t="s">
        <v>129</v>
      </c>
      <c r="C10" s="316"/>
      <c r="D10" s="316"/>
      <c r="E10" s="316"/>
      <c r="F10" s="317" t="s">
        <v>130</v>
      </c>
      <c r="G10" s="285">
        <v>193828631</v>
      </c>
      <c r="H10" s="286"/>
      <c r="I10" s="286"/>
      <c r="J10" s="286"/>
      <c r="K10" s="286"/>
      <c r="L10" s="35"/>
      <c r="M10" s="36"/>
      <c r="N10" s="285">
        <v>184265612</v>
      </c>
      <c r="O10" s="286"/>
      <c r="P10" s="286"/>
      <c r="Q10" s="286"/>
      <c r="R10" s="37"/>
      <c r="S10" s="423">
        <f>IF(N10=0,IF(G10&gt;0,"皆増",0),IF(G10=0,"皆減",ROUND((G10-N10)/N10*100,1)))</f>
        <v>5.2</v>
      </c>
      <c r="T10" s="424"/>
      <c r="U10" s="485" t="s">
        <v>131</v>
      </c>
      <c r="V10" s="316"/>
      <c r="W10" s="316"/>
      <c r="X10" s="316"/>
      <c r="Y10" s="317"/>
      <c r="Z10" s="285">
        <v>70090929</v>
      </c>
      <c r="AA10" s="286"/>
      <c r="AB10" s="286"/>
      <c r="AC10" s="286"/>
      <c r="AD10" s="38"/>
      <c r="AE10" s="39"/>
      <c r="AF10" s="285">
        <v>61953442</v>
      </c>
      <c r="AG10" s="286"/>
      <c r="AH10" s="286"/>
      <c r="AI10" s="286"/>
      <c r="AJ10" s="38"/>
      <c r="AK10" s="40"/>
    </row>
    <row r="11" spans="1:38" ht="25.5" customHeight="1" x14ac:dyDescent="0.2">
      <c r="A11" s="134"/>
      <c r="B11" s="275"/>
      <c r="C11" s="276"/>
      <c r="D11" s="276"/>
      <c r="E11" s="276"/>
      <c r="F11" s="277"/>
      <c r="G11" s="255"/>
      <c r="H11" s="256"/>
      <c r="I11" s="256"/>
      <c r="J11" s="256"/>
      <c r="K11" s="256"/>
      <c r="L11" s="41"/>
      <c r="M11" s="42"/>
      <c r="N11" s="255"/>
      <c r="O11" s="256"/>
      <c r="P11" s="256"/>
      <c r="Q11" s="256"/>
      <c r="R11" s="43"/>
      <c r="S11" s="425"/>
      <c r="T11" s="426"/>
      <c r="U11" s="466"/>
      <c r="V11" s="276"/>
      <c r="W11" s="276"/>
      <c r="X11" s="276"/>
      <c r="Y11" s="277"/>
      <c r="Z11" s="255"/>
      <c r="AA11" s="256"/>
      <c r="AB11" s="256"/>
      <c r="AC11" s="256"/>
      <c r="AD11" s="44"/>
      <c r="AE11" s="45"/>
      <c r="AF11" s="255"/>
      <c r="AG11" s="256"/>
      <c r="AH11" s="256"/>
      <c r="AI11" s="256"/>
      <c r="AJ11" s="44"/>
      <c r="AK11" s="46"/>
    </row>
    <row r="12" spans="1:38" ht="25.5" customHeight="1" x14ac:dyDescent="0.2">
      <c r="A12" s="134"/>
      <c r="B12" s="272" t="s">
        <v>132</v>
      </c>
      <c r="C12" s="273"/>
      <c r="D12" s="273"/>
      <c r="E12" s="273"/>
      <c r="F12" s="274" t="s">
        <v>133</v>
      </c>
      <c r="G12" s="240">
        <v>180965170</v>
      </c>
      <c r="H12" s="241"/>
      <c r="I12" s="241"/>
      <c r="J12" s="241"/>
      <c r="K12" s="241"/>
      <c r="L12" s="35"/>
      <c r="M12" s="36"/>
      <c r="N12" s="240">
        <v>170978387</v>
      </c>
      <c r="O12" s="241"/>
      <c r="P12" s="241"/>
      <c r="Q12" s="241"/>
      <c r="R12" s="37"/>
      <c r="S12" s="423">
        <f>IF(N12=0,IF(G12&gt;0,"皆増",0),IF(G12=0,"皆減",ROUND((G12-N12)/N12*100,1)))</f>
        <v>5.8</v>
      </c>
      <c r="T12" s="424"/>
      <c r="U12" s="465" t="s">
        <v>134</v>
      </c>
      <c r="V12" s="273"/>
      <c r="W12" s="273"/>
      <c r="X12" s="273"/>
      <c r="Y12" s="274"/>
      <c r="Z12" s="285">
        <v>79997172</v>
      </c>
      <c r="AA12" s="286"/>
      <c r="AB12" s="286"/>
      <c r="AC12" s="286"/>
      <c r="AD12" s="47"/>
      <c r="AE12" s="48" t="s">
        <v>14</v>
      </c>
      <c r="AF12" s="285">
        <v>80213985</v>
      </c>
      <c r="AG12" s="286"/>
      <c r="AH12" s="286"/>
      <c r="AI12" s="286"/>
      <c r="AJ12" s="47"/>
      <c r="AK12" s="49" t="s">
        <v>14</v>
      </c>
      <c r="AL12" s="135"/>
    </row>
    <row r="13" spans="1:38" ht="25.5" customHeight="1" x14ac:dyDescent="0.2">
      <c r="A13" s="134"/>
      <c r="B13" s="275"/>
      <c r="C13" s="276"/>
      <c r="D13" s="276"/>
      <c r="E13" s="276"/>
      <c r="F13" s="277"/>
      <c r="G13" s="255"/>
      <c r="H13" s="256"/>
      <c r="I13" s="256"/>
      <c r="J13" s="256"/>
      <c r="K13" s="256"/>
      <c r="L13" s="41"/>
      <c r="M13" s="42"/>
      <c r="N13" s="255"/>
      <c r="O13" s="256"/>
      <c r="P13" s="256"/>
      <c r="Q13" s="256"/>
      <c r="R13" s="43"/>
      <c r="S13" s="425"/>
      <c r="T13" s="426"/>
      <c r="U13" s="466"/>
      <c r="V13" s="276"/>
      <c r="W13" s="276"/>
      <c r="X13" s="276"/>
      <c r="Y13" s="277"/>
      <c r="Z13" s="255"/>
      <c r="AA13" s="256"/>
      <c r="AB13" s="256"/>
      <c r="AC13" s="256"/>
      <c r="AD13" s="50"/>
      <c r="AE13" s="51"/>
      <c r="AF13" s="255"/>
      <c r="AG13" s="256"/>
      <c r="AH13" s="256"/>
      <c r="AI13" s="256"/>
      <c r="AJ13" s="50"/>
      <c r="AK13" s="52"/>
    </row>
    <row r="14" spans="1:38" ht="25.5" customHeight="1" x14ac:dyDescent="0.2">
      <c r="A14" s="134"/>
      <c r="B14" s="437" t="s">
        <v>135</v>
      </c>
      <c r="C14" s="438"/>
      <c r="D14" s="438"/>
      <c r="E14" s="438"/>
      <c r="F14" s="274" t="s">
        <v>136</v>
      </c>
      <c r="G14" s="240">
        <f>G10-G12</f>
        <v>12863461</v>
      </c>
      <c r="H14" s="241"/>
      <c r="I14" s="241"/>
      <c r="J14" s="241"/>
      <c r="K14" s="241"/>
      <c r="L14" s="35"/>
      <c r="M14" s="36"/>
      <c r="N14" s="240">
        <v>13287225</v>
      </c>
      <c r="O14" s="241"/>
      <c r="P14" s="241"/>
      <c r="Q14" s="241"/>
      <c r="R14" s="53"/>
      <c r="S14" s="423">
        <f>IF(N14=0,IF(G14&gt;0,"皆増",0),IF(G14=0,"皆減",ROUND((G14-N14)/N14*100,1)))</f>
        <v>-3.2</v>
      </c>
      <c r="T14" s="424"/>
      <c r="U14" s="465" t="s">
        <v>137</v>
      </c>
      <c r="V14" s="273"/>
      <c r="W14" s="273"/>
      <c r="X14" s="273"/>
      <c r="Y14" s="274"/>
      <c r="Z14" s="285">
        <v>97732772</v>
      </c>
      <c r="AA14" s="286"/>
      <c r="AB14" s="286"/>
      <c r="AC14" s="286"/>
      <c r="AD14" s="54"/>
      <c r="AE14" s="48" t="s">
        <v>14</v>
      </c>
      <c r="AF14" s="285">
        <v>99581898</v>
      </c>
      <c r="AG14" s="286"/>
      <c r="AH14" s="286"/>
      <c r="AI14" s="286"/>
      <c r="AJ14" s="54"/>
      <c r="AK14" s="49" t="s">
        <v>14</v>
      </c>
      <c r="AL14" s="135"/>
    </row>
    <row r="15" spans="1:38" ht="25.5" customHeight="1" x14ac:dyDescent="0.2">
      <c r="A15" s="134"/>
      <c r="B15" s="473" t="s">
        <v>138</v>
      </c>
      <c r="C15" s="327"/>
      <c r="D15" s="327"/>
      <c r="E15" s="327"/>
      <c r="F15" s="277"/>
      <c r="G15" s="255"/>
      <c r="H15" s="256"/>
      <c r="I15" s="256"/>
      <c r="J15" s="256"/>
      <c r="K15" s="256"/>
      <c r="L15" s="41"/>
      <c r="M15" s="42"/>
      <c r="N15" s="255"/>
      <c r="O15" s="256"/>
      <c r="P15" s="256"/>
      <c r="Q15" s="256"/>
      <c r="R15" s="43"/>
      <c r="S15" s="425"/>
      <c r="T15" s="426"/>
      <c r="U15" s="466"/>
      <c r="V15" s="276"/>
      <c r="W15" s="276"/>
      <c r="X15" s="276"/>
      <c r="Y15" s="277"/>
      <c r="Z15" s="255"/>
      <c r="AA15" s="256"/>
      <c r="AB15" s="256"/>
      <c r="AC15" s="256"/>
      <c r="AD15" s="50"/>
      <c r="AE15" s="51"/>
      <c r="AF15" s="255"/>
      <c r="AG15" s="256"/>
      <c r="AH15" s="256"/>
      <c r="AI15" s="256"/>
      <c r="AJ15" s="50"/>
      <c r="AK15" s="52"/>
      <c r="AL15" s="136"/>
    </row>
    <row r="16" spans="1:38" ht="25.5" customHeight="1" x14ac:dyDescent="0.2">
      <c r="A16" s="134"/>
      <c r="B16" s="437" t="s">
        <v>139</v>
      </c>
      <c r="C16" s="438"/>
      <c r="D16" s="438"/>
      <c r="E16" s="438"/>
      <c r="F16" s="274" t="s">
        <v>140</v>
      </c>
      <c r="G16" s="285">
        <v>1153763</v>
      </c>
      <c r="H16" s="286"/>
      <c r="I16" s="286"/>
      <c r="J16" s="286"/>
      <c r="K16" s="286"/>
      <c r="L16" s="35"/>
      <c r="M16" s="36"/>
      <c r="N16" s="285">
        <v>2080772</v>
      </c>
      <c r="O16" s="286"/>
      <c r="P16" s="286"/>
      <c r="Q16" s="286"/>
      <c r="R16" s="37"/>
      <c r="S16" s="423">
        <f>IF(N16=0,IF(G16&gt;0,"皆増",0),IF(G16=0,"皆減",ROUND((G16-N16)/N16*100,1)))</f>
        <v>-44.6</v>
      </c>
      <c r="T16" s="424"/>
      <c r="U16" s="427" t="s">
        <v>141</v>
      </c>
      <c r="V16" s="428"/>
      <c r="W16" s="428"/>
      <c r="X16" s="428"/>
      <c r="Y16" s="429"/>
      <c r="Z16" s="278" t="s">
        <v>142</v>
      </c>
      <c r="AA16" s="279"/>
      <c r="AB16" s="279"/>
      <c r="AC16" s="279"/>
      <c r="AD16" s="54"/>
      <c r="AE16" s="48" t="s">
        <v>14</v>
      </c>
      <c r="AF16" s="278" t="s">
        <v>142</v>
      </c>
      <c r="AG16" s="279"/>
      <c r="AH16" s="279"/>
      <c r="AI16" s="279"/>
      <c r="AJ16" s="54"/>
      <c r="AK16" s="49" t="s">
        <v>14</v>
      </c>
    </row>
    <row r="17" spans="1:38" ht="25.5" customHeight="1" x14ac:dyDescent="0.2">
      <c r="A17" s="134"/>
      <c r="B17" s="473" t="s">
        <v>143</v>
      </c>
      <c r="C17" s="327"/>
      <c r="D17" s="327"/>
      <c r="E17" s="327"/>
      <c r="F17" s="277"/>
      <c r="G17" s="255"/>
      <c r="H17" s="256"/>
      <c r="I17" s="256"/>
      <c r="J17" s="256"/>
      <c r="K17" s="256"/>
      <c r="L17" s="41"/>
      <c r="M17" s="42"/>
      <c r="N17" s="255"/>
      <c r="O17" s="256"/>
      <c r="P17" s="256"/>
      <c r="Q17" s="256"/>
      <c r="R17" s="43"/>
      <c r="S17" s="425"/>
      <c r="T17" s="426"/>
      <c r="U17" s="430"/>
      <c r="V17" s="431"/>
      <c r="W17" s="431"/>
      <c r="X17" s="431"/>
      <c r="Y17" s="432"/>
      <c r="Z17" s="281"/>
      <c r="AA17" s="282"/>
      <c r="AB17" s="282"/>
      <c r="AC17" s="282"/>
      <c r="AD17" s="55"/>
      <c r="AE17" s="56"/>
      <c r="AF17" s="281"/>
      <c r="AG17" s="282"/>
      <c r="AH17" s="282"/>
      <c r="AI17" s="282"/>
      <c r="AJ17" s="55"/>
      <c r="AK17" s="57"/>
    </row>
    <row r="18" spans="1:38" ht="25.5" customHeight="1" x14ac:dyDescent="0.2">
      <c r="A18" s="134"/>
      <c r="B18" s="463" t="s">
        <v>144</v>
      </c>
      <c r="C18" s="428"/>
      <c r="D18" s="428"/>
      <c r="E18" s="428"/>
      <c r="F18" s="274" t="s">
        <v>145</v>
      </c>
      <c r="G18" s="240">
        <f>G14-G16</f>
        <v>11709698</v>
      </c>
      <c r="H18" s="241"/>
      <c r="I18" s="241"/>
      <c r="J18" s="241"/>
      <c r="K18" s="241"/>
      <c r="L18" s="35"/>
      <c r="M18" s="36"/>
      <c r="N18" s="240">
        <v>11206453</v>
      </c>
      <c r="O18" s="241"/>
      <c r="P18" s="241"/>
      <c r="Q18" s="241"/>
      <c r="R18" s="53"/>
      <c r="S18" s="423">
        <f>IF(N18=0,IF(G18&gt;0,"皆増",0),IF(G18=0,"皆減",ROUND((G18-N18)/N18*100,1)))</f>
        <v>4.5</v>
      </c>
      <c r="T18" s="424"/>
      <c r="U18" s="465" t="s">
        <v>146</v>
      </c>
      <c r="V18" s="273"/>
      <c r="W18" s="273"/>
      <c r="X18" s="273"/>
      <c r="Y18" s="274"/>
      <c r="Z18" s="467">
        <v>1.22</v>
      </c>
      <c r="AA18" s="382"/>
      <c r="AB18" s="382"/>
      <c r="AC18" s="382"/>
      <c r="AD18" s="1"/>
      <c r="AE18" s="2"/>
      <c r="AF18" s="58"/>
      <c r="AG18" s="382">
        <v>1.26</v>
      </c>
      <c r="AH18" s="382"/>
      <c r="AI18" s="382"/>
      <c r="AJ18" s="1"/>
      <c r="AK18" s="3"/>
      <c r="AL18" s="135"/>
    </row>
    <row r="19" spans="1:38" ht="25.5" customHeight="1" x14ac:dyDescent="0.2">
      <c r="A19" s="134"/>
      <c r="B19" s="464"/>
      <c r="C19" s="431"/>
      <c r="D19" s="431"/>
      <c r="E19" s="431"/>
      <c r="F19" s="277"/>
      <c r="G19" s="255"/>
      <c r="H19" s="256"/>
      <c r="I19" s="256"/>
      <c r="J19" s="256"/>
      <c r="K19" s="256"/>
      <c r="L19" s="41"/>
      <c r="M19" s="42"/>
      <c r="N19" s="255"/>
      <c r="O19" s="256"/>
      <c r="P19" s="256"/>
      <c r="Q19" s="256"/>
      <c r="R19" s="43"/>
      <c r="S19" s="425"/>
      <c r="T19" s="426"/>
      <c r="U19" s="466"/>
      <c r="V19" s="276"/>
      <c r="W19" s="276"/>
      <c r="X19" s="276"/>
      <c r="Y19" s="277"/>
      <c r="Z19" s="468"/>
      <c r="AA19" s="400"/>
      <c r="AB19" s="400"/>
      <c r="AC19" s="400"/>
      <c r="AD19" s="4"/>
      <c r="AE19" s="5"/>
      <c r="AF19" s="59"/>
      <c r="AG19" s="400"/>
      <c r="AH19" s="400"/>
      <c r="AI19" s="400"/>
      <c r="AJ19" s="4"/>
      <c r="AK19" s="6"/>
      <c r="AL19" s="136"/>
    </row>
    <row r="20" spans="1:38" ht="25.5" customHeight="1" x14ac:dyDescent="0.2">
      <c r="A20" s="134"/>
      <c r="B20" s="272" t="s">
        <v>147</v>
      </c>
      <c r="C20" s="273"/>
      <c r="D20" s="273"/>
      <c r="E20" s="273"/>
      <c r="F20" s="274" t="s">
        <v>148</v>
      </c>
      <c r="G20" s="285">
        <v>503245</v>
      </c>
      <c r="H20" s="286"/>
      <c r="I20" s="286"/>
      <c r="J20" s="286"/>
      <c r="K20" s="286"/>
      <c r="L20" s="35"/>
      <c r="M20" s="36"/>
      <c r="N20" s="285">
        <v>2320662</v>
      </c>
      <c r="O20" s="286"/>
      <c r="P20" s="286"/>
      <c r="Q20" s="286"/>
      <c r="R20" s="37"/>
      <c r="S20" s="439"/>
      <c r="T20" s="440"/>
      <c r="U20" s="427" t="s">
        <v>149</v>
      </c>
      <c r="V20" s="428"/>
      <c r="W20" s="428"/>
      <c r="X20" s="428"/>
      <c r="Y20" s="429"/>
      <c r="Z20" s="459">
        <v>12</v>
      </c>
      <c r="AA20" s="392"/>
      <c r="AB20" s="392"/>
      <c r="AC20" s="392"/>
      <c r="AD20" s="60"/>
      <c r="AE20" s="61" t="s">
        <v>13</v>
      </c>
      <c r="AF20" s="62"/>
      <c r="AG20" s="471">
        <v>11.3</v>
      </c>
      <c r="AH20" s="471"/>
      <c r="AI20" s="471"/>
      <c r="AJ20" s="60"/>
      <c r="AK20" s="63" t="s">
        <v>13</v>
      </c>
      <c r="AL20" s="135"/>
    </row>
    <row r="21" spans="1:38" ht="25.5" customHeight="1" x14ac:dyDescent="0.2">
      <c r="A21" s="134"/>
      <c r="B21" s="275"/>
      <c r="C21" s="276"/>
      <c r="D21" s="276"/>
      <c r="E21" s="276"/>
      <c r="F21" s="277"/>
      <c r="G21" s="255"/>
      <c r="H21" s="256"/>
      <c r="I21" s="256"/>
      <c r="J21" s="256"/>
      <c r="K21" s="256"/>
      <c r="L21" s="41"/>
      <c r="M21" s="42"/>
      <c r="N21" s="255"/>
      <c r="O21" s="256"/>
      <c r="P21" s="256"/>
      <c r="Q21" s="256"/>
      <c r="R21" s="43"/>
      <c r="S21" s="469"/>
      <c r="T21" s="470"/>
      <c r="U21" s="430"/>
      <c r="V21" s="431"/>
      <c r="W21" s="431"/>
      <c r="X21" s="431"/>
      <c r="Y21" s="432"/>
      <c r="Z21" s="460"/>
      <c r="AA21" s="402"/>
      <c r="AB21" s="402"/>
      <c r="AC21" s="402"/>
      <c r="AD21" s="64"/>
      <c r="AE21" s="65"/>
      <c r="AF21" s="66"/>
      <c r="AG21" s="472"/>
      <c r="AH21" s="472"/>
      <c r="AI21" s="472"/>
      <c r="AJ21" s="64"/>
      <c r="AK21" s="67"/>
    </row>
    <row r="22" spans="1:38" ht="25.5" customHeight="1" x14ac:dyDescent="0.2">
      <c r="A22" s="134"/>
      <c r="B22" s="272" t="s">
        <v>41</v>
      </c>
      <c r="C22" s="273"/>
      <c r="D22" s="273"/>
      <c r="E22" s="273"/>
      <c r="F22" s="274" t="s">
        <v>150</v>
      </c>
      <c r="G22" s="285">
        <v>25410</v>
      </c>
      <c r="H22" s="286"/>
      <c r="I22" s="286"/>
      <c r="J22" s="286"/>
      <c r="K22" s="286"/>
      <c r="L22" s="35"/>
      <c r="M22" s="36"/>
      <c r="N22" s="285">
        <v>28580</v>
      </c>
      <c r="O22" s="286"/>
      <c r="P22" s="286"/>
      <c r="Q22" s="286"/>
      <c r="R22" s="37"/>
      <c r="S22" s="423">
        <f>IF(N22=0,IF(G22&gt;0,"皆増",0),IF(G22=0,"皆減",ROUND((G22-N22)/N22*100,1)))</f>
        <v>-11.1</v>
      </c>
      <c r="T22" s="424"/>
      <c r="U22" s="427" t="s">
        <v>151</v>
      </c>
      <c r="V22" s="428"/>
      <c r="W22" s="428"/>
      <c r="X22" s="428"/>
      <c r="Y22" s="429"/>
      <c r="Z22" s="459">
        <v>71.900000000000006</v>
      </c>
      <c r="AA22" s="392"/>
      <c r="AB22" s="392"/>
      <c r="AC22" s="392"/>
      <c r="AD22" s="60"/>
      <c r="AE22" s="61" t="s">
        <v>13</v>
      </c>
      <c r="AF22" s="62"/>
      <c r="AG22" s="461">
        <v>74.599999999999994</v>
      </c>
      <c r="AH22" s="461"/>
      <c r="AI22" s="461"/>
      <c r="AJ22" s="60"/>
      <c r="AK22" s="63" t="s">
        <v>13</v>
      </c>
      <c r="AL22" s="137"/>
    </row>
    <row r="23" spans="1:38" ht="25.5" customHeight="1" x14ac:dyDescent="0.2">
      <c r="A23" s="134"/>
      <c r="B23" s="275"/>
      <c r="C23" s="276"/>
      <c r="D23" s="276"/>
      <c r="E23" s="276"/>
      <c r="F23" s="277"/>
      <c r="G23" s="255"/>
      <c r="H23" s="256"/>
      <c r="I23" s="256"/>
      <c r="J23" s="256"/>
      <c r="K23" s="256"/>
      <c r="L23" s="41"/>
      <c r="M23" s="42"/>
      <c r="N23" s="255"/>
      <c r="O23" s="256"/>
      <c r="P23" s="256"/>
      <c r="Q23" s="256"/>
      <c r="R23" s="43"/>
      <c r="S23" s="425"/>
      <c r="T23" s="426"/>
      <c r="U23" s="430"/>
      <c r="V23" s="431"/>
      <c r="W23" s="431"/>
      <c r="X23" s="431"/>
      <c r="Y23" s="432"/>
      <c r="Z23" s="460"/>
      <c r="AA23" s="402"/>
      <c r="AB23" s="402"/>
      <c r="AC23" s="402"/>
      <c r="AD23" s="68"/>
      <c r="AE23" s="65"/>
      <c r="AF23" s="66"/>
      <c r="AG23" s="462"/>
      <c r="AH23" s="462"/>
      <c r="AI23" s="462"/>
      <c r="AJ23" s="68"/>
      <c r="AK23" s="67"/>
      <c r="AL23" s="137"/>
    </row>
    <row r="24" spans="1:38" ht="25.5" customHeight="1" x14ac:dyDescent="0.2">
      <c r="A24" s="134"/>
      <c r="B24" s="272" t="s">
        <v>152</v>
      </c>
      <c r="C24" s="273"/>
      <c r="D24" s="273"/>
      <c r="E24" s="273"/>
      <c r="F24" s="274" t="s">
        <v>153</v>
      </c>
      <c r="G24" s="285">
        <v>0</v>
      </c>
      <c r="H24" s="286"/>
      <c r="I24" s="286"/>
      <c r="J24" s="286"/>
      <c r="K24" s="286"/>
      <c r="L24" s="35"/>
      <c r="M24" s="36"/>
      <c r="N24" s="285">
        <v>0</v>
      </c>
      <c r="O24" s="286"/>
      <c r="P24" s="286"/>
      <c r="Q24" s="286"/>
      <c r="R24" s="37"/>
      <c r="S24" s="423" t="s">
        <v>29</v>
      </c>
      <c r="T24" s="424"/>
      <c r="U24" s="427" t="s">
        <v>154</v>
      </c>
      <c r="V24" s="428"/>
      <c r="W24" s="428"/>
      <c r="X24" s="428"/>
      <c r="Y24" s="429"/>
      <c r="Z24" s="433">
        <v>173847</v>
      </c>
      <c r="AA24" s="434"/>
      <c r="AB24" s="434"/>
      <c r="AC24" s="434"/>
      <c r="AD24" s="54"/>
      <c r="AE24" s="48" t="s">
        <v>14</v>
      </c>
      <c r="AF24" s="433">
        <v>325396</v>
      </c>
      <c r="AG24" s="434"/>
      <c r="AH24" s="434"/>
      <c r="AI24" s="434"/>
      <c r="AJ24" s="54"/>
      <c r="AK24" s="49" t="s">
        <v>14</v>
      </c>
      <c r="AL24" s="135"/>
    </row>
    <row r="25" spans="1:38" ht="25.5" customHeight="1" x14ac:dyDescent="0.2">
      <c r="A25" s="134"/>
      <c r="B25" s="275"/>
      <c r="C25" s="276"/>
      <c r="D25" s="276"/>
      <c r="E25" s="276"/>
      <c r="F25" s="277"/>
      <c r="G25" s="255"/>
      <c r="H25" s="256"/>
      <c r="I25" s="256"/>
      <c r="J25" s="256"/>
      <c r="K25" s="256"/>
      <c r="L25" s="41"/>
      <c r="M25" s="42"/>
      <c r="N25" s="255"/>
      <c r="O25" s="256"/>
      <c r="P25" s="256"/>
      <c r="Q25" s="256"/>
      <c r="R25" s="43"/>
      <c r="S25" s="425"/>
      <c r="T25" s="426"/>
      <c r="U25" s="430"/>
      <c r="V25" s="431"/>
      <c r="W25" s="431"/>
      <c r="X25" s="431"/>
      <c r="Y25" s="432"/>
      <c r="Z25" s="435"/>
      <c r="AA25" s="436"/>
      <c r="AB25" s="436"/>
      <c r="AC25" s="436"/>
      <c r="AD25" s="50"/>
      <c r="AE25" s="51"/>
      <c r="AF25" s="435"/>
      <c r="AG25" s="436"/>
      <c r="AH25" s="436"/>
      <c r="AI25" s="436"/>
      <c r="AJ25" s="50"/>
      <c r="AK25" s="52"/>
    </row>
    <row r="26" spans="1:38" ht="25.5" customHeight="1" x14ac:dyDescent="0.2">
      <c r="A26" s="134"/>
      <c r="B26" s="272" t="s">
        <v>155</v>
      </c>
      <c r="C26" s="273"/>
      <c r="D26" s="273"/>
      <c r="E26" s="273"/>
      <c r="F26" s="274" t="s">
        <v>156</v>
      </c>
      <c r="G26" s="285">
        <v>6840805</v>
      </c>
      <c r="H26" s="286"/>
      <c r="I26" s="286"/>
      <c r="J26" s="286"/>
      <c r="K26" s="286"/>
      <c r="L26" s="35"/>
      <c r="M26" s="36"/>
      <c r="N26" s="285">
        <v>4160634</v>
      </c>
      <c r="O26" s="286"/>
      <c r="P26" s="286"/>
      <c r="Q26" s="286"/>
      <c r="R26" s="37"/>
      <c r="S26" s="423">
        <f>IF(N26=0,IF(G26&gt;0,"皆増",0),IF(G26=0,"皆減",ROUND((G26-N26)/N26*100,1)))</f>
        <v>64.400000000000006</v>
      </c>
      <c r="T26" s="424"/>
      <c r="U26" s="427" t="s">
        <v>157</v>
      </c>
      <c r="V26" s="428"/>
      <c r="W26" s="428"/>
      <c r="X26" s="428"/>
      <c r="Y26" s="429"/>
      <c r="Z26" s="433">
        <v>35553942</v>
      </c>
      <c r="AA26" s="434"/>
      <c r="AB26" s="434"/>
      <c r="AC26" s="434"/>
      <c r="AD26" s="54"/>
      <c r="AE26" s="48" t="s">
        <v>14</v>
      </c>
      <c r="AF26" s="433">
        <v>52979353</v>
      </c>
      <c r="AG26" s="434"/>
      <c r="AH26" s="434"/>
      <c r="AI26" s="434"/>
      <c r="AJ26" s="54"/>
      <c r="AK26" s="49" t="s">
        <v>14</v>
      </c>
      <c r="AL26" s="135"/>
    </row>
    <row r="27" spans="1:38" ht="25.5" customHeight="1" x14ac:dyDescent="0.2">
      <c r="A27" s="134"/>
      <c r="B27" s="275"/>
      <c r="C27" s="276"/>
      <c r="D27" s="276"/>
      <c r="E27" s="276"/>
      <c r="F27" s="277"/>
      <c r="G27" s="255"/>
      <c r="H27" s="256"/>
      <c r="I27" s="256"/>
      <c r="J27" s="256"/>
      <c r="K27" s="256"/>
      <c r="L27" s="41"/>
      <c r="M27" s="42"/>
      <c r="N27" s="255"/>
      <c r="O27" s="256"/>
      <c r="P27" s="256"/>
      <c r="Q27" s="256"/>
      <c r="R27" s="43"/>
      <c r="S27" s="425"/>
      <c r="T27" s="426"/>
      <c r="U27" s="430"/>
      <c r="V27" s="431"/>
      <c r="W27" s="431"/>
      <c r="X27" s="431"/>
      <c r="Y27" s="432"/>
      <c r="Z27" s="435"/>
      <c r="AA27" s="436"/>
      <c r="AB27" s="436"/>
      <c r="AC27" s="436"/>
      <c r="AD27" s="69"/>
      <c r="AE27" s="70"/>
      <c r="AF27" s="435"/>
      <c r="AG27" s="436"/>
      <c r="AH27" s="436"/>
      <c r="AI27" s="436"/>
      <c r="AJ27" s="50"/>
      <c r="AK27" s="52"/>
    </row>
    <row r="28" spans="1:38" ht="25.5" customHeight="1" x14ac:dyDescent="0.2">
      <c r="A28" s="134"/>
      <c r="B28" s="437" t="s">
        <v>158</v>
      </c>
      <c r="C28" s="438"/>
      <c r="D28" s="438"/>
      <c r="E28" s="438"/>
      <c r="F28" s="274" t="s">
        <v>159</v>
      </c>
      <c r="G28" s="240">
        <f>G20+G22+G24-G26</f>
        <v>-6312150</v>
      </c>
      <c r="H28" s="241"/>
      <c r="I28" s="241"/>
      <c r="J28" s="241"/>
      <c r="K28" s="241"/>
      <c r="L28" s="35"/>
      <c r="M28" s="36"/>
      <c r="N28" s="240">
        <v>-1811392</v>
      </c>
      <c r="O28" s="241"/>
      <c r="P28" s="241"/>
      <c r="Q28" s="241"/>
      <c r="R28" s="53"/>
      <c r="S28" s="439"/>
      <c r="T28" s="440"/>
      <c r="U28" s="443"/>
      <c r="V28" s="444"/>
      <c r="W28" s="444"/>
      <c r="X28" s="444"/>
      <c r="Y28" s="445"/>
      <c r="Z28" s="449"/>
      <c r="AA28" s="450"/>
      <c r="AB28" s="450"/>
      <c r="AC28" s="450"/>
      <c r="AD28" s="450"/>
      <c r="AE28" s="451"/>
      <c r="AF28" s="449"/>
      <c r="AG28" s="450"/>
      <c r="AH28" s="450"/>
      <c r="AI28" s="450"/>
      <c r="AJ28" s="450"/>
      <c r="AK28" s="455"/>
      <c r="AL28" s="135"/>
    </row>
    <row r="29" spans="1:38" ht="25.5" customHeight="1" thickBot="1" x14ac:dyDescent="0.25">
      <c r="A29" s="134"/>
      <c r="B29" s="457" t="s">
        <v>160</v>
      </c>
      <c r="C29" s="458"/>
      <c r="D29" s="458"/>
      <c r="E29" s="458"/>
      <c r="F29" s="381"/>
      <c r="G29" s="243"/>
      <c r="H29" s="244"/>
      <c r="I29" s="244"/>
      <c r="J29" s="244"/>
      <c r="K29" s="244"/>
      <c r="L29" s="41"/>
      <c r="M29" s="42"/>
      <c r="N29" s="243"/>
      <c r="O29" s="244"/>
      <c r="P29" s="244"/>
      <c r="Q29" s="244"/>
      <c r="R29" s="71"/>
      <c r="S29" s="441"/>
      <c r="T29" s="442"/>
      <c r="U29" s="446"/>
      <c r="V29" s="447"/>
      <c r="W29" s="447"/>
      <c r="X29" s="447"/>
      <c r="Y29" s="448"/>
      <c r="Z29" s="452"/>
      <c r="AA29" s="453"/>
      <c r="AB29" s="453"/>
      <c r="AC29" s="453"/>
      <c r="AD29" s="453"/>
      <c r="AE29" s="454"/>
      <c r="AF29" s="452"/>
      <c r="AG29" s="453"/>
      <c r="AH29" s="453"/>
      <c r="AI29" s="453"/>
      <c r="AJ29" s="453"/>
      <c r="AK29" s="456"/>
    </row>
    <row r="30" spans="1:38" ht="7.5" customHeight="1" thickBot="1" x14ac:dyDescent="0.25">
      <c r="B30" s="72"/>
      <c r="C30" s="72"/>
      <c r="D30" s="72"/>
      <c r="E30" s="72"/>
      <c r="F30" s="73"/>
      <c r="G30" s="74"/>
      <c r="H30" s="74"/>
      <c r="I30" s="74"/>
      <c r="J30" s="74"/>
      <c r="K30" s="74"/>
      <c r="L30" s="74"/>
      <c r="M30" s="74"/>
      <c r="N30" s="74"/>
      <c r="O30" s="74"/>
      <c r="P30" s="74"/>
      <c r="Q30" s="74"/>
      <c r="R30" s="75"/>
      <c r="S30" s="75"/>
      <c r="T30" s="72"/>
      <c r="U30" s="72"/>
      <c r="V30" s="72"/>
      <c r="W30" s="72"/>
      <c r="X30" s="72"/>
      <c r="Y30" s="72"/>
      <c r="Z30" s="72"/>
      <c r="AA30" s="72"/>
      <c r="AB30" s="72"/>
      <c r="AC30" s="76"/>
      <c r="AD30" s="76"/>
      <c r="AE30" s="76"/>
      <c r="AF30" s="76"/>
      <c r="AG30" s="76"/>
      <c r="AH30" s="405"/>
      <c r="AI30" s="405"/>
      <c r="AJ30" s="76"/>
      <c r="AK30" s="76"/>
    </row>
    <row r="31" spans="1:38" s="20" customFormat="1" ht="13.5" customHeight="1" x14ac:dyDescent="0.2">
      <c r="A31" s="19"/>
      <c r="B31" s="406" t="s">
        <v>198</v>
      </c>
      <c r="C31" s="407"/>
      <c r="D31" s="407"/>
      <c r="E31" s="407"/>
      <c r="F31" s="407"/>
      <c r="G31" s="407"/>
      <c r="H31" s="407"/>
      <c r="I31" s="407"/>
      <c r="J31" s="407"/>
      <c r="K31" s="407"/>
      <c r="L31" s="407"/>
      <c r="M31" s="407"/>
      <c r="N31" s="407"/>
      <c r="O31" s="407"/>
      <c r="P31" s="407"/>
      <c r="Q31" s="407"/>
      <c r="R31" s="407"/>
      <c r="S31" s="407"/>
      <c r="T31" s="407"/>
      <c r="U31" s="407"/>
      <c r="V31" s="407"/>
      <c r="W31" s="407"/>
      <c r="X31" s="77"/>
      <c r="Y31" s="77"/>
      <c r="Z31" s="410" t="s">
        <v>161</v>
      </c>
      <c r="AA31" s="410"/>
      <c r="AB31" s="410"/>
      <c r="AC31" s="410"/>
      <c r="AD31" s="410"/>
      <c r="AE31" s="410"/>
      <c r="AF31" s="410"/>
      <c r="AG31" s="410"/>
      <c r="AH31" s="410"/>
      <c r="AI31" s="410"/>
      <c r="AJ31" s="410"/>
      <c r="AK31" s="411"/>
      <c r="AL31" s="138"/>
    </row>
    <row r="32" spans="1:38" s="20" customFormat="1" ht="13.5" customHeight="1" x14ac:dyDescent="0.2">
      <c r="A32" s="19"/>
      <c r="B32" s="408"/>
      <c r="C32" s="409"/>
      <c r="D32" s="409"/>
      <c r="E32" s="409"/>
      <c r="F32" s="409"/>
      <c r="G32" s="409"/>
      <c r="H32" s="409"/>
      <c r="I32" s="409"/>
      <c r="J32" s="409"/>
      <c r="K32" s="409"/>
      <c r="L32" s="409"/>
      <c r="M32" s="409"/>
      <c r="N32" s="409"/>
      <c r="O32" s="409"/>
      <c r="P32" s="409"/>
      <c r="Q32" s="409"/>
      <c r="R32" s="409"/>
      <c r="S32" s="409"/>
      <c r="T32" s="409"/>
      <c r="U32" s="409"/>
      <c r="V32" s="409"/>
      <c r="W32" s="409"/>
      <c r="X32" s="78"/>
      <c r="Y32" s="78"/>
      <c r="Z32" s="412"/>
      <c r="AA32" s="412"/>
      <c r="AB32" s="412"/>
      <c r="AC32" s="412"/>
      <c r="AD32" s="412"/>
      <c r="AE32" s="412"/>
      <c r="AF32" s="412"/>
      <c r="AG32" s="412"/>
      <c r="AH32" s="412"/>
      <c r="AI32" s="412"/>
      <c r="AJ32" s="412"/>
      <c r="AK32" s="413"/>
      <c r="AL32" s="138"/>
    </row>
    <row r="33" spans="1:40" s="20" customFormat="1" ht="23.25" customHeight="1" x14ac:dyDescent="0.2">
      <c r="A33" s="19"/>
      <c r="B33" s="414" t="s">
        <v>5</v>
      </c>
      <c r="C33" s="415"/>
      <c r="D33" s="415"/>
      <c r="E33" s="415"/>
      <c r="F33" s="416"/>
      <c r="G33" s="417" t="s">
        <v>196</v>
      </c>
      <c r="H33" s="415"/>
      <c r="I33" s="415"/>
      <c r="J33" s="415"/>
      <c r="K33" s="415"/>
      <c r="L33" s="415"/>
      <c r="M33" s="416"/>
      <c r="N33" s="418" t="s">
        <v>197</v>
      </c>
      <c r="O33" s="419"/>
      <c r="P33" s="419"/>
      <c r="Q33" s="419"/>
      <c r="R33" s="420"/>
      <c r="S33" s="421" t="s">
        <v>162</v>
      </c>
      <c r="T33" s="415"/>
      <c r="U33" s="415"/>
      <c r="V33" s="415"/>
      <c r="W33" s="415"/>
      <c r="X33" s="415"/>
      <c r="Y33" s="416"/>
      <c r="Z33" s="417" t="s">
        <v>199</v>
      </c>
      <c r="AA33" s="415"/>
      <c r="AB33" s="415"/>
      <c r="AC33" s="415"/>
      <c r="AD33" s="415"/>
      <c r="AE33" s="415"/>
      <c r="AF33" s="416"/>
      <c r="AG33" s="418" t="s">
        <v>200</v>
      </c>
      <c r="AH33" s="419"/>
      <c r="AI33" s="419"/>
      <c r="AJ33" s="419"/>
      <c r="AK33" s="422"/>
      <c r="AL33" s="138"/>
    </row>
    <row r="34" spans="1:40" ht="26.25" customHeight="1" x14ac:dyDescent="0.2">
      <c r="A34" s="134"/>
      <c r="B34" s="272" t="s">
        <v>163</v>
      </c>
      <c r="C34" s="273"/>
      <c r="D34" s="273"/>
      <c r="E34" s="273"/>
      <c r="F34" s="274"/>
      <c r="G34" s="79"/>
      <c r="H34" s="382" t="s">
        <v>29</v>
      </c>
      <c r="I34" s="382"/>
      <c r="J34" s="382"/>
      <c r="K34" s="382"/>
      <c r="L34" s="80" t="s">
        <v>164</v>
      </c>
      <c r="M34" s="36"/>
      <c r="N34" s="139"/>
      <c r="O34" s="382" t="s">
        <v>31</v>
      </c>
      <c r="P34" s="382"/>
      <c r="Q34" s="382"/>
      <c r="R34" s="81" t="s">
        <v>164</v>
      </c>
      <c r="S34" s="383" t="s">
        <v>165</v>
      </c>
      <c r="T34" s="384"/>
      <c r="U34" s="384"/>
      <c r="V34" s="384"/>
      <c r="W34" s="384"/>
      <c r="X34" s="384"/>
      <c r="Y34" s="385"/>
      <c r="Z34" s="62"/>
      <c r="AA34" s="392">
        <v>-1.4</v>
      </c>
      <c r="AB34" s="392"/>
      <c r="AC34" s="392"/>
      <c r="AD34" s="390" t="s">
        <v>166</v>
      </c>
      <c r="AE34" s="391"/>
      <c r="AF34" s="60"/>
      <c r="AG34" s="7"/>
      <c r="AH34" s="392">
        <v>-1.6</v>
      </c>
      <c r="AI34" s="392"/>
      <c r="AJ34" s="82" t="s">
        <v>164</v>
      </c>
      <c r="AK34" s="83"/>
      <c r="AL34" s="135"/>
    </row>
    <row r="35" spans="1:40" ht="26.25" customHeight="1" x14ac:dyDescent="0.2">
      <c r="A35" s="134"/>
      <c r="B35" s="275"/>
      <c r="C35" s="276"/>
      <c r="D35" s="276"/>
      <c r="E35" s="276"/>
      <c r="F35" s="277"/>
      <c r="G35" s="84" t="s">
        <v>167</v>
      </c>
      <c r="H35" s="400">
        <v>11.25</v>
      </c>
      <c r="I35" s="400"/>
      <c r="J35" s="400"/>
      <c r="K35" s="400"/>
      <c r="L35" s="85" t="s">
        <v>168</v>
      </c>
      <c r="M35" s="42"/>
      <c r="N35" s="86" t="s">
        <v>167</v>
      </c>
      <c r="O35" s="401">
        <v>11.25</v>
      </c>
      <c r="P35" s="401"/>
      <c r="Q35" s="401"/>
      <c r="R35" s="87" t="s">
        <v>168</v>
      </c>
      <c r="S35" s="397"/>
      <c r="T35" s="398"/>
      <c r="U35" s="398"/>
      <c r="V35" s="398"/>
      <c r="W35" s="398"/>
      <c r="X35" s="398"/>
      <c r="Y35" s="399"/>
      <c r="Z35" s="66" t="s">
        <v>167</v>
      </c>
      <c r="AA35" s="402">
        <v>25</v>
      </c>
      <c r="AB35" s="402"/>
      <c r="AC35" s="402"/>
      <c r="AD35" s="403" t="s">
        <v>169</v>
      </c>
      <c r="AE35" s="404"/>
      <c r="AF35" s="66" t="s">
        <v>167</v>
      </c>
      <c r="AG35" s="8" t="s">
        <v>170</v>
      </c>
      <c r="AH35" s="402">
        <v>25</v>
      </c>
      <c r="AI35" s="402"/>
      <c r="AJ35" s="88" t="s">
        <v>168</v>
      </c>
      <c r="AK35" s="89"/>
    </row>
    <row r="36" spans="1:40" ht="26.25" customHeight="1" x14ac:dyDescent="0.2">
      <c r="A36" s="134"/>
      <c r="B36" s="272" t="s">
        <v>171</v>
      </c>
      <c r="C36" s="273"/>
      <c r="D36" s="273"/>
      <c r="E36" s="273"/>
      <c r="F36" s="274"/>
      <c r="G36" s="79"/>
      <c r="H36" s="382" t="s">
        <v>29</v>
      </c>
      <c r="I36" s="382"/>
      <c r="J36" s="382"/>
      <c r="K36" s="382"/>
      <c r="L36" s="80" t="s">
        <v>164</v>
      </c>
      <c r="M36" s="36"/>
      <c r="N36" s="139"/>
      <c r="O36" s="382" t="s">
        <v>31</v>
      </c>
      <c r="P36" s="382"/>
      <c r="Q36" s="382"/>
      <c r="R36" s="81" t="s">
        <v>164</v>
      </c>
      <c r="S36" s="383" t="s">
        <v>172</v>
      </c>
      <c r="T36" s="384"/>
      <c r="U36" s="384"/>
      <c r="V36" s="384"/>
      <c r="W36" s="384"/>
      <c r="X36" s="384"/>
      <c r="Y36" s="385"/>
      <c r="Z36" s="62"/>
      <c r="AA36" s="389" t="s">
        <v>31</v>
      </c>
      <c r="AB36" s="389"/>
      <c r="AC36" s="389"/>
      <c r="AD36" s="390" t="s">
        <v>166</v>
      </c>
      <c r="AE36" s="391"/>
      <c r="AF36" s="90"/>
      <c r="AG36" s="7"/>
      <c r="AH36" s="392" t="s">
        <v>31</v>
      </c>
      <c r="AI36" s="392"/>
      <c r="AJ36" s="91" t="s">
        <v>164</v>
      </c>
      <c r="AK36" s="49"/>
      <c r="AL36" s="135"/>
    </row>
    <row r="37" spans="1:40" ht="26.25" customHeight="1" thickBot="1" x14ac:dyDescent="0.25">
      <c r="A37" s="134"/>
      <c r="B37" s="379"/>
      <c r="C37" s="380"/>
      <c r="D37" s="380"/>
      <c r="E37" s="380"/>
      <c r="F37" s="381"/>
      <c r="G37" s="92" t="s">
        <v>167</v>
      </c>
      <c r="H37" s="393">
        <v>16.25</v>
      </c>
      <c r="I37" s="393"/>
      <c r="J37" s="393"/>
      <c r="K37" s="393"/>
      <c r="L37" s="93" t="s">
        <v>168</v>
      </c>
      <c r="M37" s="94"/>
      <c r="N37" s="95" t="s">
        <v>167</v>
      </c>
      <c r="O37" s="393">
        <v>16.25</v>
      </c>
      <c r="P37" s="393"/>
      <c r="Q37" s="393"/>
      <c r="R37" s="96" t="s">
        <v>168</v>
      </c>
      <c r="S37" s="386"/>
      <c r="T37" s="387"/>
      <c r="U37" s="387"/>
      <c r="V37" s="387"/>
      <c r="W37" s="387"/>
      <c r="X37" s="387"/>
      <c r="Y37" s="388"/>
      <c r="Z37" s="97" t="s">
        <v>167</v>
      </c>
      <c r="AA37" s="394">
        <v>350</v>
      </c>
      <c r="AB37" s="394"/>
      <c r="AC37" s="394"/>
      <c r="AD37" s="395" t="s">
        <v>169</v>
      </c>
      <c r="AE37" s="396"/>
      <c r="AF37" s="97" t="s">
        <v>167</v>
      </c>
      <c r="AG37" s="9" t="s">
        <v>170</v>
      </c>
      <c r="AH37" s="394">
        <v>350</v>
      </c>
      <c r="AI37" s="394"/>
      <c r="AJ37" s="98" t="s">
        <v>168</v>
      </c>
      <c r="AK37" s="99"/>
    </row>
    <row r="38" spans="1:40" ht="8.25" customHeight="1" thickBot="1" x14ac:dyDescent="0.25">
      <c r="B38" s="100"/>
      <c r="C38" s="100"/>
      <c r="D38" s="100"/>
      <c r="E38" s="100"/>
      <c r="F38" s="100"/>
      <c r="G38" s="37"/>
      <c r="H38" s="37"/>
      <c r="I38" s="101"/>
      <c r="J38" s="101"/>
      <c r="K38" s="37"/>
      <c r="L38" s="35"/>
      <c r="M38" s="35"/>
      <c r="N38" s="140"/>
      <c r="O38" s="140"/>
      <c r="P38" s="140"/>
      <c r="Q38" s="140"/>
      <c r="R38" s="140"/>
      <c r="S38" s="102"/>
      <c r="T38" s="102"/>
      <c r="U38" s="102"/>
      <c r="V38" s="102"/>
      <c r="W38" s="102"/>
      <c r="X38" s="102"/>
      <c r="Y38" s="102"/>
      <c r="Z38" s="37"/>
      <c r="AA38" s="103"/>
      <c r="AB38" s="103"/>
      <c r="AC38" s="103"/>
      <c r="AD38" s="60"/>
      <c r="AE38" s="60"/>
      <c r="AF38" s="38"/>
      <c r="AG38" s="38"/>
      <c r="AH38" s="38"/>
      <c r="AI38" s="38"/>
      <c r="AJ38" s="38"/>
      <c r="AK38" s="38"/>
    </row>
    <row r="39" spans="1:40" ht="27" customHeight="1" x14ac:dyDescent="0.2">
      <c r="A39" s="134"/>
      <c r="B39" s="329" t="s">
        <v>173</v>
      </c>
      <c r="C39" s="330"/>
      <c r="D39" s="330"/>
      <c r="E39" s="330"/>
      <c r="F39" s="330"/>
      <c r="G39" s="330"/>
      <c r="H39" s="330"/>
      <c r="I39" s="330"/>
      <c r="J39" s="330"/>
      <c r="K39" s="330"/>
      <c r="L39" s="330"/>
      <c r="M39" s="330"/>
      <c r="N39" s="330"/>
      <c r="O39" s="330"/>
      <c r="P39" s="330"/>
      <c r="Q39" s="330"/>
      <c r="R39" s="330"/>
      <c r="S39" s="331"/>
      <c r="T39" s="332" t="s">
        <v>174</v>
      </c>
      <c r="U39" s="335" t="s">
        <v>5</v>
      </c>
      <c r="V39" s="336"/>
      <c r="W39" s="337"/>
      <c r="X39" s="344" t="s">
        <v>175</v>
      </c>
      <c r="Y39" s="345"/>
      <c r="Z39" s="346"/>
      <c r="AA39" s="344" t="s">
        <v>176</v>
      </c>
      <c r="AB39" s="345"/>
      <c r="AC39" s="346"/>
      <c r="AD39" s="344" t="s">
        <v>177</v>
      </c>
      <c r="AE39" s="307"/>
      <c r="AF39" s="307"/>
      <c r="AG39" s="353"/>
      <c r="AH39" s="306" t="s">
        <v>71</v>
      </c>
      <c r="AI39" s="307"/>
      <c r="AJ39" s="307"/>
      <c r="AK39" s="308"/>
    </row>
    <row r="40" spans="1:40" ht="23.25" customHeight="1" x14ac:dyDescent="0.2">
      <c r="A40" s="134"/>
      <c r="B40" s="272" t="s">
        <v>5</v>
      </c>
      <c r="C40" s="273"/>
      <c r="D40" s="274"/>
      <c r="E40" s="318" t="s">
        <v>201</v>
      </c>
      <c r="F40" s="319"/>
      <c r="G40" s="319"/>
      <c r="H40" s="319"/>
      <c r="I40" s="319"/>
      <c r="J40" s="319"/>
      <c r="K40" s="319"/>
      <c r="L40" s="319"/>
      <c r="M40" s="319"/>
      <c r="N40" s="320"/>
      <c r="O40" s="318" t="s">
        <v>202</v>
      </c>
      <c r="P40" s="319"/>
      <c r="Q40" s="319"/>
      <c r="R40" s="319"/>
      <c r="S40" s="321"/>
      <c r="T40" s="333"/>
      <c r="U40" s="338"/>
      <c r="V40" s="339"/>
      <c r="W40" s="340"/>
      <c r="X40" s="347"/>
      <c r="Y40" s="348"/>
      <c r="Z40" s="349"/>
      <c r="AA40" s="347"/>
      <c r="AB40" s="348"/>
      <c r="AC40" s="349"/>
      <c r="AD40" s="309"/>
      <c r="AE40" s="310"/>
      <c r="AF40" s="310"/>
      <c r="AG40" s="354"/>
      <c r="AH40" s="309"/>
      <c r="AI40" s="310"/>
      <c r="AJ40" s="310"/>
      <c r="AK40" s="311"/>
    </row>
    <row r="41" spans="1:40" ht="18" customHeight="1" x14ac:dyDescent="0.2">
      <c r="A41" s="134"/>
      <c r="B41" s="315"/>
      <c r="C41" s="316"/>
      <c r="D41" s="317"/>
      <c r="E41" s="305" t="s">
        <v>178</v>
      </c>
      <c r="F41" s="273"/>
      <c r="G41" s="274"/>
      <c r="H41" s="305" t="s">
        <v>179</v>
      </c>
      <c r="I41" s="273"/>
      <c r="J41" s="273"/>
      <c r="K41" s="274"/>
      <c r="L41" s="322" t="s">
        <v>180</v>
      </c>
      <c r="M41" s="323"/>
      <c r="N41" s="324"/>
      <c r="O41" s="305" t="s">
        <v>178</v>
      </c>
      <c r="P41" s="274"/>
      <c r="Q41" s="305" t="s">
        <v>181</v>
      </c>
      <c r="R41" s="273"/>
      <c r="S41" s="325"/>
      <c r="T41" s="333"/>
      <c r="U41" s="341"/>
      <c r="V41" s="342"/>
      <c r="W41" s="343"/>
      <c r="X41" s="350"/>
      <c r="Y41" s="351"/>
      <c r="Z41" s="352"/>
      <c r="AA41" s="350"/>
      <c r="AB41" s="351"/>
      <c r="AC41" s="352"/>
      <c r="AD41" s="312"/>
      <c r="AE41" s="313"/>
      <c r="AF41" s="313"/>
      <c r="AG41" s="355"/>
      <c r="AH41" s="312"/>
      <c r="AI41" s="313"/>
      <c r="AJ41" s="313"/>
      <c r="AK41" s="314"/>
    </row>
    <row r="42" spans="1:40" ht="18" customHeight="1" x14ac:dyDescent="0.2">
      <c r="A42" s="134"/>
      <c r="B42" s="275"/>
      <c r="C42" s="276"/>
      <c r="D42" s="277"/>
      <c r="E42" s="288"/>
      <c r="F42" s="276"/>
      <c r="G42" s="277"/>
      <c r="H42" s="326" t="s">
        <v>182</v>
      </c>
      <c r="I42" s="327"/>
      <c r="J42" s="327"/>
      <c r="K42" s="328"/>
      <c r="L42" s="356" t="s">
        <v>178</v>
      </c>
      <c r="M42" s="357"/>
      <c r="N42" s="358"/>
      <c r="O42" s="288"/>
      <c r="P42" s="277"/>
      <c r="Q42" s="326" t="s">
        <v>182</v>
      </c>
      <c r="R42" s="327"/>
      <c r="S42" s="359"/>
      <c r="T42" s="333"/>
      <c r="U42" s="294" t="s">
        <v>203</v>
      </c>
      <c r="V42" s="295"/>
      <c r="W42" s="295"/>
      <c r="X42" s="104"/>
      <c r="Y42" s="105"/>
      <c r="Z42" s="106" t="s">
        <v>14</v>
      </c>
      <c r="AA42" s="104"/>
      <c r="AB42" s="105"/>
      <c r="AC42" s="106" t="s">
        <v>14</v>
      </c>
      <c r="AD42" s="90"/>
      <c r="AE42" s="47"/>
      <c r="AF42" s="47"/>
      <c r="AG42" s="106" t="s">
        <v>14</v>
      </c>
      <c r="AH42" s="104"/>
      <c r="AI42" s="34"/>
      <c r="AJ42" s="34"/>
      <c r="AK42" s="107" t="s">
        <v>14</v>
      </c>
    </row>
    <row r="43" spans="1:40" ht="12.6" customHeight="1" x14ac:dyDescent="0.2">
      <c r="A43" s="134"/>
      <c r="B43" s="364" t="s">
        <v>183</v>
      </c>
      <c r="C43" s="108"/>
      <c r="D43" s="34"/>
      <c r="E43" s="109"/>
      <c r="F43" s="34"/>
      <c r="G43" s="28" t="s">
        <v>123</v>
      </c>
      <c r="H43" s="27"/>
      <c r="I43" s="26"/>
      <c r="J43" s="26"/>
      <c r="K43" s="28" t="s">
        <v>184</v>
      </c>
      <c r="L43" s="26"/>
      <c r="M43" s="26"/>
      <c r="N43" s="28" t="s">
        <v>123</v>
      </c>
      <c r="O43" s="27"/>
      <c r="P43" s="28" t="s">
        <v>123</v>
      </c>
      <c r="Q43" s="27"/>
      <c r="R43" s="26"/>
      <c r="S43" s="26" t="s">
        <v>184</v>
      </c>
      <c r="T43" s="333"/>
      <c r="U43" s="360"/>
      <c r="V43" s="361"/>
      <c r="W43" s="361"/>
      <c r="X43" s="285">
        <v>52602221</v>
      </c>
      <c r="Y43" s="286"/>
      <c r="Z43" s="304"/>
      <c r="AA43" s="285">
        <v>0</v>
      </c>
      <c r="AB43" s="286"/>
      <c r="AC43" s="304"/>
      <c r="AD43" s="367">
        <v>132942240</v>
      </c>
      <c r="AE43" s="368"/>
      <c r="AF43" s="368"/>
      <c r="AG43" s="369"/>
      <c r="AH43" s="285">
        <v>185544461</v>
      </c>
      <c r="AI43" s="286"/>
      <c r="AJ43" s="286"/>
      <c r="AK43" s="287"/>
    </row>
    <row r="44" spans="1:40" ht="39" customHeight="1" x14ac:dyDescent="0.2">
      <c r="A44" s="134"/>
      <c r="B44" s="365"/>
      <c r="C44" s="288" t="s">
        <v>185</v>
      </c>
      <c r="D44" s="277"/>
      <c r="E44" s="255">
        <v>2043</v>
      </c>
      <c r="F44" s="256"/>
      <c r="G44" s="42"/>
      <c r="H44" s="281">
        <v>293100</v>
      </c>
      <c r="I44" s="282"/>
      <c r="J44" s="282"/>
      <c r="K44" s="283"/>
      <c r="L44" s="255">
        <v>93</v>
      </c>
      <c r="M44" s="256"/>
      <c r="N44" s="42"/>
      <c r="O44" s="281">
        <v>2051</v>
      </c>
      <c r="P44" s="282"/>
      <c r="Q44" s="281">
        <v>293900</v>
      </c>
      <c r="R44" s="282"/>
      <c r="S44" s="289"/>
      <c r="T44" s="333"/>
      <c r="U44" s="362"/>
      <c r="V44" s="363"/>
      <c r="W44" s="363"/>
      <c r="X44" s="255"/>
      <c r="Y44" s="256"/>
      <c r="Z44" s="271"/>
      <c r="AA44" s="255"/>
      <c r="AB44" s="256"/>
      <c r="AC44" s="271"/>
      <c r="AD44" s="370"/>
      <c r="AE44" s="371"/>
      <c r="AF44" s="371"/>
      <c r="AG44" s="372"/>
      <c r="AH44" s="255"/>
      <c r="AI44" s="256"/>
      <c r="AJ44" s="256"/>
      <c r="AK44" s="257"/>
      <c r="AM44" s="117"/>
      <c r="AN44" s="117"/>
    </row>
    <row r="45" spans="1:40" ht="39" customHeight="1" x14ac:dyDescent="0.2">
      <c r="A45" s="134"/>
      <c r="B45" s="365"/>
      <c r="C45" s="110"/>
      <c r="D45" s="111" t="s">
        <v>186</v>
      </c>
      <c r="E45" s="260">
        <v>199</v>
      </c>
      <c r="F45" s="261"/>
      <c r="G45" s="42"/>
      <c r="H45" s="262">
        <v>278500</v>
      </c>
      <c r="I45" s="263"/>
      <c r="J45" s="263"/>
      <c r="K45" s="264"/>
      <c r="L45" s="260">
        <v>6</v>
      </c>
      <c r="M45" s="261"/>
      <c r="N45" s="42"/>
      <c r="O45" s="262">
        <v>209</v>
      </c>
      <c r="P45" s="263"/>
      <c r="Q45" s="262">
        <v>281500</v>
      </c>
      <c r="R45" s="263"/>
      <c r="S45" s="265"/>
      <c r="T45" s="333"/>
      <c r="U45" s="290" t="s">
        <v>204</v>
      </c>
      <c r="V45" s="300" t="s">
        <v>187</v>
      </c>
      <c r="W45" s="301"/>
      <c r="X45" s="285">
        <v>5628637</v>
      </c>
      <c r="Y45" s="286"/>
      <c r="Z45" s="304"/>
      <c r="AA45" s="240">
        <v>0</v>
      </c>
      <c r="AB45" s="241"/>
      <c r="AC45" s="270"/>
      <c r="AD45" s="285">
        <v>15812938</v>
      </c>
      <c r="AE45" s="286"/>
      <c r="AF45" s="286"/>
      <c r="AG45" s="304"/>
      <c r="AH45" s="285">
        <v>21441575</v>
      </c>
      <c r="AI45" s="286"/>
      <c r="AJ45" s="286"/>
      <c r="AK45" s="287"/>
    </row>
    <row r="46" spans="1:40" ht="18.75" customHeight="1" x14ac:dyDescent="0.2">
      <c r="A46" s="134"/>
      <c r="B46" s="365"/>
      <c r="C46" s="305" t="s">
        <v>188</v>
      </c>
      <c r="D46" s="274"/>
      <c r="E46" s="240">
        <v>76</v>
      </c>
      <c r="F46" s="241"/>
      <c r="G46" s="112"/>
      <c r="H46" s="278">
        <v>320321</v>
      </c>
      <c r="I46" s="279"/>
      <c r="J46" s="279"/>
      <c r="K46" s="280"/>
      <c r="L46" s="240">
        <v>0</v>
      </c>
      <c r="M46" s="241"/>
      <c r="N46" s="112"/>
      <c r="O46" s="278">
        <v>85</v>
      </c>
      <c r="P46" s="279"/>
      <c r="Q46" s="278">
        <v>306153</v>
      </c>
      <c r="R46" s="279"/>
      <c r="S46" s="293"/>
      <c r="T46" s="333"/>
      <c r="U46" s="291"/>
      <c r="V46" s="302"/>
      <c r="W46" s="303"/>
      <c r="X46" s="255"/>
      <c r="Y46" s="256"/>
      <c r="Z46" s="271"/>
      <c r="AA46" s="255"/>
      <c r="AB46" s="256"/>
      <c r="AC46" s="271"/>
      <c r="AD46" s="255"/>
      <c r="AE46" s="256"/>
      <c r="AF46" s="256"/>
      <c r="AG46" s="271"/>
      <c r="AH46" s="255"/>
      <c r="AI46" s="256"/>
      <c r="AJ46" s="256"/>
      <c r="AK46" s="257"/>
    </row>
    <row r="47" spans="1:40" ht="18.75" customHeight="1" x14ac:dyDescent="0.2">
      <c r="A47" s="134"/>
      <c r="B47" s="365"/>
      <c r="C47" s="288"/>
      <c r="D47" s="277"/>
      <c r="E47" s="255"/>
      <c r="F47" s="256"/>
      <c r="G47" s="42"/>
      <c r="H47" s="281"/>
      <c r="I47" s="282"/>
      <c r="J47" s="282"/>
      <c r="K47" s="283"/>
      <c r="L47" s="255"/>
      <c r="M47" s="256"/>
      <c r="N47" s="42"/>
      <c r="O47" s="281"/>
      <c r="P47" s="282"/>
      <c r="Q47" s="281"/>
      <c r="R47" s="282"/>
      <c r="S47" s="289"/>
      <c r="T47" s="333"/>
      <c r="U47" s="291"/>
      <c r="V47" s="300" t="s">
        <v>189</v>
      </c>
      <c r="W47" s="301"/>
      <c r="X47" s="240">
        <v>6840805</v>
      </c>
      <c r="Y47" s="241"/>
      <c r="Z47" s="270"/>
      <c r="AA47" s="240">
        <v>0</v>
      </c>
      <c r="AB47" s="241"/>
      <c r="AC47" s="270"/>
      <c r="AD47" s="240">
        <v>13022631</v>
      </c>
      <c r="AE47" s="241"/>
      <c r="AF47" s="241"/>
      <c r="AG47" s="270"/>
      <c r="AH47" s="240">
        <v>19863436</v>
      </c>
      <c r="AI47" s="241"/>
      <c r="AJ47" s="241"/>
      <c r="AK47" s="242"/>
    </row>
    <row r="48" spans="1:40" ht="39" customHeight="1" x14ac:dyDescent="0.2">
      <c r="A48" s="134"/>
      <c r="B48" s="365"/>
      <c r="C48" s="258" t="s">
        <v>190</v>
      </c>
      <c r="D48" s="259"/>
      <c r="E48" s="260">
        <v>0</v>
      </c>
      <c r="F48" s="261"/>
      <c r="G48" s="42"/>
      <c r="H48" s="262" t="s">
        <v>29</v>
      </c>
      <c r="I48" s="263"/>
      <c r="J48" s="263"/>
      <c r="K48" s="264"/>
      <c r="L48" s="260">
        <v>0</v>
      </c>
      <c r="M48" s="261"/>
      <c r="N48" s="42"/>
      <c r="O48" s="262">
        <v>0</v>
      </c>
      <c r="P48" s="263"/>
      <c r="Q48" s="262" t="s">
        <v>29</v>
      </c>
      <c r="R48" s="263"/>
      <c r="S48" s="265"/>
      <c r="T48" s="333"/>
      <c r="U48" s="291"/>
      <c r="V48" s="302"/>
      <c r="W48" s="303"/>
      <c r="X48" s="255"/>
      <c r="Y48" s="256"/>
      <c r="Z48" s="271"/>
      <c r="AA48" s="255"/>
      <c r="AB48" s="256"/>
      <c r="AC48" s="271"/>
      <c r="AD48" s="255"/>
      <c r="AE48" s="256"/>
      <c r="AF48" s="256"/>
      <c r="AG48" s="271"/>
      <c r="AH48" s="255"/>
      <c r="AI48" s="256"/>
      <c r="AJ48" s="256"/>
      <c r="AK48" s="257"/>
    </row>
    <row r="49" spans="1:40" ht="39" customHeight="1" x14ac:dyDescent="0.2">
      <c r="A49" s="134"/>
      <c r="B49" s="366"/>
      <c r="C49" s="258" t="s">
        <v>191</v>
      </c>
      <c r="D49" s="259"/>
      <c r="E49" s="260">
        <f>E44+E46+E48</f>
        <v>2119</v>
      </c>
      <c r="F49" s="261"/>
      <c r="G49" s="42"/>
      <c r="H49" s="262">
        <v>294076</v>
      </c>
      <c r="I49" s="263"/>
      <c r="J49" s="263"/>
      <c r="K49" s="264"/>
      <c r="L49" s="260">
        <f>L44+L46+L48</f>
        <v>93</v>
      </c>
      <c r="M49" s="261"/>
      <c r="N49" s="42"/>
      <c r="O49" s="262">
        <v>2136</v>
      </c>
      <c r="P49" s="263"/>
      <c r="Q49" s="262">
        <v>294388</v>
      </c>
      <c r="R49" s="263"/>
      <c r="S49" s="265"/>
      <c r="T49" s="333"/>
      <c r="U49" s="291"/>
      <c r="V49" s="266" t="s">
        <v>192</v>
      </c>
      <c r="W49" s="267"/>
      <c r="X49" s="240">
        <v>-1</v>
      </c>
      <c r="Y49" s="241"/>
      <c r="Z49" s="270"/>
      <c r="AA49" s="240">
        <v>0</v>
      </c>
      <c r="AB49" s="241"/>
      <c r="AC49" s="270"/>
      <c r="AD49" s="240">
        <v>1</v>
      </c>
      <c r="AE49" s="241"/>
      <c r="AF49" s="241"/>
      <c r="AG49" s="270"/>
      <c r="AH49" s="240">
        <v>0</v>
      </c>
      <c r="AI49" s="241"/>
      <c r="AJ49" s="241"/>
      <c r="AK49" s="242"/>
    </row>
    <row r="50" spans="1:40" ht="18.75" customHeight="1" x14ac:dyDescent="0.2">
      <c r="A50" s="134"/>
      <c r="B50" s="272" t="s">
        <v>193</v>
      </c>
      <c r="C50" s="273"/>
      <c r="D50" s="274"/>
      <c r="E50" s="240">
        <v>90</v>
      </c>
      <c r="F50" s="241"/>
      <c r="G50" s="112"/>
      <c r="H50" s="278">
        <v>299471</v>
      </c>
      <c r="I50" s="279"/>
      <c r="J50" s="279"/>
      <c r="K50" s="280"/>
      <c r="L50" s="240">
        <v>6</v>
      </c>
      <c r="M50" s="241"/>
      <c r="N50" s="112"/>
      <c r="O50" s="278">
        <v>89</v>
      </c>
      <c r="P50" s="279"/>
      <c r="Q50" s="278">
        <v>304907</v>
      </c>
      <c r="R50" s="279"/>
      <c r="S50" s="293"/>
      <c r="T50" s="333"/>
      <c r="U50" s="292"/>
      <c r="V50" s="268"/>
      <c r="W50" s="269"/>
      <c r="X50" s="255"/>
      <c r="Y50" s="256"/>
      <c r="Z50" s="271"/>
      <c r="AA50" s="255"/>
      <c r="AB50" s="256"/>
      <c r="AC50" s="271"/>
      <c r="AD50" s="255"/>
      <c r="AE50" s="256"/>
      <c r="AF50" s="256"/>
      <c r="AG50" s="271"/>
      <c r="AH50" s="255"/>
      <c r="AI50" s="256"/>
      <c r="AJ50" s="256"/>
      <c r="AK50" s="257"/>
    </row>
    <row r="51" spans="1:40" ht="18.75" customHeight="1" x14ac:dyDescent="0.2">
      <c r="A51" s="134"/>
      <c r="B51" s="275"/>
      <c r="C51" s="276"/>
      <c r="D51" s="277"/>
      <c r="E51" s="255"/>
      <c r="F51" s="256"/>
      <c r="G51" s="42"/>
      <c r="H51" s="281"/>
      <c r="I51" s="282"/>
      <c r="J51" s="282"/>
      <c r="K51" s="283"/>
      <c r="L51" s="255"/>
      <c r="M51" s="256"/>
      <c r="N51" s="42"/>
      <c r="O51" s="281"/>
      <c r="P51" s="282"/>
      <c r="Q51" s="281"/>
      <c r="R51" s="282"/>
      <c r="S51" s="289"/>
      <c r="T51" s="333"/>
      <c r="U51" s="294" t="s">
        <v>205</v>
      </c>
      <c r="V51" s="295"/>
      <c r="W51" s="296"/>
      <c r="X51" s="240">
        <f>X43+X45-X47+X49</f>
        <v>51390052</v>
      </c>
      <c r="Y51" s="241"/>
      <c r="Z51" s="270"/>
      <c r="AA51" s="240">
        <v>0</v>
      </c>
      <c r="AB51" s="241"/>
      <c r="AC51" s="270"/>
      <c r="AD51" s="373">
        <f>AD43+AD45-AD47+AD49</f>
        <v>135732548</v>
      </c>
      <c r="AE51" s="374"/>
      <c r="AF51" s="374"/>
      <c r="AG51" s="375"/>
      <c r="AH51" s="240">
        <f>AH43+AH45-AH47+AH49</f>
        <v>187122600</v>
      </c>
      <c r="AI51" s="241"/>
      <c r="AJ51" s="241"/>
      <c r="AK51" s="242"/>
      <c r="AM51" s="117"/>
      <c r="AN51" s="117"/>
    </row>
    <row r="52" spans="1:40" ht="39.75" customHeight="1" thickBot="1" x14ac:dyDescent="0.25">
      <c r="A52" s="134"/>
      <c r="B52" s="246" t="s">
        <v>71</v>
      </c>
      <c r="C52" s="247"/>
      <c r="D52" s="248"/>
      <c r="E52" s="249">
        <f>E49+E50</f>
        <v>2209</v>
      </c>
      <c r="F52" s="250"/>
      <c r="G52" s="94"/>
      <c r="H52" s="251">
        <v>294296</v>
      </c>
      <c r="I52" s="252"/>
      <c r="J52" s="252"/>
      <c r="K52" s="253"/>
      <c r="L52" s="249">
        <f>L49+L50</f>
        <v>99</v>
      </c>
      <c r="M52" s="250"/>
      <c r="N52" s="94"/>
      <c r="O52" s="251">
        <v>2225</v>
      </c>
      <c r="P52" s="252"/>
      <c r="Q52" s="251">
        <v>294808</v>
      </c>
      <c r="R52" s="252"/>
      <c r="S52" s="254"/>
      <c r="T52" s="334"/>
      <c r="U52" s="297"/>
      <c r="V52" s="298"/>
      <c r="W52" s="299"/>
      <c r="X52" s="243"/>
      <c r="Y52" s="244"/>
      <c r="Z52" s="284"/>
      <c r="AA52" s="243"/>
      <c r="AB52" s="244"/>
      <c r="AC52" s="284"/>
      <c r="AD52" s="376"/>
      <c r="AE52" s="377"/>
      <c r="AF52" s="377"/>
      <c r="AG52" s="378"/>
      <c r="AH52" s="243"/>
      <c r="AI52" s="244"/>
      <c r="AJ52" s="244"/>
      <c r="AK52" s="245"/>
    </row>
    <row r="53" spans="1:40" ht="14.4" x14ac:dyDescent="0.2">
      <c r="B53" s="113"/>
      <c r="C53" s="113"/>
      <c r="D53" s="113"/>
      <c r="E53" s="113"/>
      <c r="F53" s="113"/>
      <c r="G53" s="113"/>
      <c r="H53" s="113"/>
      <c r="I53" s="113"/>
      <c r="J53" s="113"/>
      <c r="K53" s="113"/>
      <c r="L53" s="113"/>
      <c r="M53" s="113"/>
      <c r="N53" s="113"/>
      <c r="O53" s="113"/>
      <c r="P53" s="113"/>
      <c r="Q53" s="113"/>
      <c r="R53" s="113"/>
      <c r="S53" s="113"/>
      <c r="T53" s="113"/>
      <c r="U53" s="113"/>
      <c r="V53" s="113"/>
      <c r="W53" s="113"/>
      <c r="X53" s="113"/>
      <c r="Y53" s="113"/>
      <c r="Z53" s="113"/>
      <c r="AA53" s="113"/>
      <c r="AB53" s="113"/>
      <c r="AC53" s="113"/>
      <c r="AD53" s="113"/>
      <c r="AE53" s="113"/>
      <c r="AF53" s="113"/>
      <c r="AG53" s="113"/>
      <c r="AH53" s="113"/>
      <c r="AI53" s="113"/>
      <c r="AJ53" s="113"/>
      <c r="AK53" s="113"/>
    </row>
    <row r="54" spans="1:40" ht="14.4" x14ac:dyDescent="0.2">
      <c r="A54" s="114"/>
      <c r="B54" s="115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</row>
    <row r="55" spans="1:40" ht="14.4" x14ac:dyDescent="0.2">
      <c r="A55" s="114"/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</row>
    <row r="56" spans="1:40" ht="14.4" x14ac:dyDescent="0.2">
      <c r="A56" s="114"/>
      <c r="B56" s="23"/>
      <c r="C56" s="23"/>
      <c r="D56" s="115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</row>
    <row r="57" spans="1:40" s="116" customFormat="1" x14ac:dyDescent="0.2">
      <c r="A57" s="114"/>
      <c r="B57" s="115"/>
      <c r="C57" s="115"/>
      <c r="D57" s="115"/>
      <c r="E57" s="115"/>
      <c r="F57" s="115"/>
      <c r="G57" s="115"/>
      <c r="H57" s="115"/>
      <c r="I57" s="115"/>
      <c r="J57" s="115"/>
      <c r="K57" s="115"/>
      <c r="L57" s="115"/>
      <c r="M57" s="115"/>
      <c r="N57" s="115"/>
      <c r="O57" s="115"/>
      <c r="P57" s="115"/>
      <c r="Q57" s="115"/>
      <c r="R57" s="115"/>
      <c r="S57" s="115"/>
      <c r="T57" s="115"/>
      <c r="U57" s="115"/>
      <c r="V57" s="115"/>
      <c r="W57" s="115"/>
      <c r="X57" s="115"/>
      <c r="Y57" s="115"/>
      <c r="Z57" s="115"/>
      <c r="AA57" s="115"/>
      <c r="AB57" s="115"/>
      <c r="AC57" s="115"/>
      <c r="AD57" s="115"/>
      <c r="AE57" s="115"/>
      <c r="AF57" s="115"/>
      <c r="AG57" s="115"/>
      <c r="AH57" s="115"/>
      <c r="AI57" s="115"/>
      <c r="AJ57" s="115"/>
      <c r="AK57" s="115"/>
    </row>
    <row r="58" spans="1:40" ht="14.4" x14ac:dyDescent="0.2">
      <c r="A58" s="114"/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</row>
  </sheetData>
  <mergeCells count="230">
    <mergeCell ref="B2:E2"/>
    <mergeCell ref="B4:I4"/>
    <mergeCell ref="J4:N4"/>
    <mergeCell ref="O4:U4"/>
    <mergeCell ref="V4:AB4"/>
    <mergeCell ref="AC4:AK4"/>
    <mergeCell ref="AJ5:AK5"/>
    <mergeCell ref="E6:H6"/>
    <mergeCell ref="J6:M6"/>
    <mergeCell ref="O6:T6"/>
    <mergeCell ref="V6:AA6"/>
    <mergeCell ref="AC6:AF6"/>
    <mergeCell ref="AG6:AI6"/>
    <mergeCell ref="AJ6:AK6"/>
    <mergeCell ref="E5:H5"/>
    <mergeCell ref="J5:M5"/>
    <mergeCell ref="O5:T5"/>
    <mergeCell ref="V5:AA5"/>
    <mergeCell ref="AC5:AF5"/>
    <mergeCell ref="AG5:AI5"/>
    <mergeCell ref="B8:F8"/>
    <mergeCell ref="G8:M8"/>
    <mergeCell ref="N8:R8"/>
    <mergeCell ref="S8:T8"/>
    <mergeCell ref="U8:Y8"/>
    <mergeCell ref="Z8:AF8"/>
    <mergeCell ref="AG8:AK8"/>
    <mergeCell ref="AI9:AK9"/>
    <mergeCell ref="B10:E11"/>
    <mergeCell ref="F10:F11"/>
    <mergeCell ref="G10:K11"/>
    <mergeCell ref="N10:Q11"/>
    <mergeCell ref="S10:T11"/>
    <mergeCell ref="U10:Y11"/>
    <mergeCell ref="Z10:AC11"/>
    <mergeCell ref="AF10:AI11"/>
    <mergeCell ref="B12:E13"/>
    <mergeCell ref="F12:F13"/>
    <mergeCell ref="G12:K13"/>
    <mergeCell ref="N12:Q13"/>
    <mergeCell ref="S12:T13"/>
    <mergeCell ref="U12:Y13"/>
    <mergeCell ref="Z12:AC13"/>
    <mergeCell ref="AF12:AI13"/>
    <mergeCell ref="B14:E14"/>
    <mergeCell ref="F14:F15"/>
    <mergeCell ref="G14:K15"/>
    <mergeCell ref="N14:Q15"/>
    <mergeCell ref="S14:T15"/>
    <mergeCell ref="U14:Y15"/>
    <mergeCell ref="Z14:AC15"/>
    <mergeCell ref="AF14:AI15"/>
    <mergeCell ref="B15:E15"/>
    <mergeCell ref="B16:E16"/>
    <mergeCell ref="F16:F17"/>
    <mergeCell ref="G16:K17"/>
    <mergeCell ref="N16:Q17"/>
    <mergeCell ref="S16:T17"/>
    <mergeCell ref="U16:Y17"/>
    <mergeCell ref="Z16:AC17"/>
    <mergeCell ref="AF16:AI17"/>
    <mergeCell ref="B17:E17"/>
    <mergeCell ref="B18:E19"/>
    <mergeCell ref="F18:F19"/>
    <mergeCell ref="G18:K19"/>
    <mergeCell ref="N18:Q19"/>
    <mergeCell ref="S18:T19"/>
    <mergeCell ref="U18:Y19"/>
    <mergeCell ref="Z18:AC19"/>
    <mergeCell ref="AG18:AI19"/>
    <mergeCell ref="B20:E21"/>
    <mergeCell ref="F20:F21"/>
    <mergeCell ref="G20:K21"/>
    <mergeCell ref="N20:Q21"/>
    <mergeCell ref="S20:T21"/>
    <mergeCell ref="U20:Y21"/>
    <mergeCell ref="Z20:AC21"/>
    <mergeCell ref="AG20:AI21"/>
    <mergeCell ref="B22:E23"/>
    <mergeCell ref="F22:F23"/>
    <mergeCell ref="G22:K23"/>
    <mergeCell ref="N22:Q23"/>
    <mergeCell ref="S22:T23"/>
    <mergeCell ref="U22:Y23"/>
    <mergeCell ref="Z22:AC23"/>
    <mergeCell ref="AG22:AI23"/>
    <mergeCell ref="B24:E25"/>
    <mergeCell ref="F24:F25"/>
    <mergeCell ref="G24:K25"/>
    <mergeCell ref="N24:Q25"/>
    <mergeCell ref="S24:T25"/>
    <mergeCell ref="U24:Y25"/>
    <mergeCell ref="Z24:AC25"/>
    <mergeCell ref="AF24:AI25"/>
    <mergeCell ref="B26:E27"/>
    <mergeCell ref="F26:F27"/>
    <mergeCell ref="G26:K27"/>
    <mergeCell ref="N26:Q27"/>
    <mergeCell ref="S26:T27"/>
    <mergeCell ref="U26:Y27"/>
    <mergeCell ref="Z26:AC27"/>
    <mergeCell ref="AF26:AI27"/>
    <mergeCell ref="B28:E28"/>
    <mergeCell ref="F28:F29"/>
    <mergeCell ref="G28:K29"/>
    <mergeCell ref="N28:Q29"/>
    <mergeCell ref="S28:T29"/>
    <mergeCell ref="U28:Y29"/>
    <mergeCell ref="Z28:AE29"/>
    <mergeCell ref="AF28:AK29"/>
    <mergeCell ref="B29:E29"/>
    <mergeCell ref="AH30:AI30"/>
    <mergeCell ref="B31:W32"/>
    <mergeCell ref="Z31:AK32"/>
    <mergeCell ref="B33:F33"/>
    <mergeCell ref="G33:M33"/>
    <mergeCell ref="N33:R33"/>
    <mergeCell ref="S33:Y33"/>
    <mergeCell ref="Z33:AF33"/>
    <mergeCell ref="AG33:AK33"/>
    <mergeCell ref="B34:F35"/>
    <mergeCell ref="H34:K34"/>
    <mergeCell ref="O34:Q34"/>
    <mergeCell ref="S34:Y35"/>
    <mergeCell ref="AA34:AC34"/>
    <mergeCell ref="AD34:AE34"/>
    <mergeCell ref="AH34:AI34"/>
    <mergeCell ref="H35:K35"/>
    <mergeCell ref="O35:Q35"/>
    <mergeCell ref="AA35:AC35"/>
    <mergeCell ref="AD35:AE35"/>
    <mergeCell ref="AH35:AI35"/>
    <mergeCell ref="AD51:AG52"/>
    <mergeCell ref="B36:F37"/>
    <mergeCell ref="H36:K36"/>
    <mergeCell ref="O36:Q36"/>
    <mergeCell ref="S36:Y37"/>
    <mergeCell ref="AA36:AC36"/>
    <mergeCell ref="AD36:AE36"/>
    <mergeCell ref="AH36:AI36"/>
    <mergeCell ref="H37:K37"/>
    <mergeCell ref="O37:Q37"/>
    <mergeCell ref="AA37:AC37"/>
    <mergeCell ref="AD37:AE37"/>
    <mergeCell ref="AH37:AI37"/>
    <mergeCell ref="Q42:S42"/>
    <mergeCell ref="U42:W44"/>
    <mergeCell ref="B43:B49"/>
    <mergeCell ref="X43:Z44"/>
    <mergeCell ref="AA43:AC44"/>
    <mergeCell ref="AD43:AG44"/>
    <mergeCell ref="H46:K47"/>
    <mergeCell ref="L46:M47"/>
    <mergeCell ref="O46:P47"/>
    <mergeCell ref="V47:W48"/>
    <mergeCell ref="X47:Z48"/>
    <mergeCell ref="AA47:AC48"/>
    <mergeCell ref="AD47:AG48"/>
    <mergeCell ref="V45:W46"/>
    <mergeCell ref="X45:Z46"/>
    <mergeCell ref="AA45:AC46"/>
    <mergeCell ref="AD45:AG46"/>
    <mergeCell ref="AH45:AK46"/>
    <mergeCell ref="C46:D47"/>
    <mergeCell ref="E46:F47"/>
    <mergeCell ref="AH39:AK41"/>
    <mergeCell ref="B40:D42"/>
    <mergeCell ref="E40:N40"/>
    <mergeCell ref="O40:S40"/>
    <mergeCell ref="E41:G42"/>
    <mergeCell ref="H41:K41"/>
    <mergeCell ref="L41:N41"/>
    <mergeCell ref="O41:P42"/>
    <mergeCell ref="Q41:S41"/>
    <mergeCell ref="H42:K42"/>
    <mergeCell ref="B39:S39"/>
    <mergeCell ref="T39:T52"/>
    <mergeCell ref="U39:W41"/>
    <mergeCell ref="X39:Z41"/>
    <mergeCell ref="AA39:AC41"/>
    <mergeCell ref="AD39:AG41"/>
    <mergeCell ref="L42:N42"/>
    <mergeCell ref="B50:D51"/>
    <mergeCell ref="E50:F51"/>
    <mergeCell ref="H50:K51"/>
    <mergeCell ref="L50:M51"/>
    <mergeCell ref="O50:P51"/>
    <mergeCell ref="X51:Z52"/>
    <mergeCell ref="AA51:AC52"/>
    <mergeCell ref="AH43:AK44"/>
    <mergeCell ref="C44:D44"/>
    <mergeCell ref="E44:F44"/>
    <mergeCell ref="H44:K44"/>
    <mergeCell ref="L44:M44"/>
    <mergeCell ref="O44:P44"/>
    <mergeCell ref="Q44:S44"/>
    <mergeCell ref="E45:F45"/>
    <mergeCell ref="H45:K45"/>
    <mergeCell ref="L45:M45"/>
    <mergeCell ref="O45:P45"/>
    <mergeCell ref="Q45:S45"/>
    <mergeCell ref="U45:U50"/>
    <mergeCell ref="Q46:S47"/>
    <mergeCell ref="Q48:S48"/>
    <mergeCell ref="Q50:S51"/>
    <mergeCell ref="U51:W52"/>
    <mergeCell ref="AH51:AK52"/>
    <mergeCell ref="B52:D52"/>
    <mergeCell ref="E52:F52"/>
    <mergeCell ref="H52:K52"/>
    <mergeCell ref="L52:M52"/>
    <mergeCell ref="O52:P52"/>
    <mergeCell ref="Q52:S52"/>
    <mergeCell ref="AH47:AK48"/>
    <mergeCell ref="C48:D48"/>
    <mergeCell ref="E48:F48"/>
    <mergeCell ref="H48:K48"/>
    <mergeCell ref="L48:M48"/>
    <mergeCell ref="O48:P48"/>
    <mergeCell ref="C49:D49"/>
    <mergeCell ref="E49:F49"/>
    <mergeCell ref="H49:K49"/>
    <mergeCell ref="L49:M49"/>
    <mergeCell ref="O49:P49"/>
    <mergeCell ref="Q49:S49"/>
    <mergeCell ref="V49:W50"/>
    <mergeCell ref="X49:Z50"/>
    <mergeCell ref="AA49:AC50"/>
    <mergeCell ref="AD49:AG50"/>
    <mergeCell ref="AH49:AK50"/>
  </mergeCells>
  <phoneticPr fontId="1"/>
  <printOptions gridLinesSet="0"/>
  <pageMargins left="0.43307086614173229" right="0.19685039370078741" top="0.39370078740157483" bottom="0.19685039370078741" header="0" footer="0"/>
  <pageSetup paperSize="9" scale="62" pageOrder="overThenDown" orientation="portrait" blackAndWhite="1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C00000"/>
    <pageSetUpPr fitToPage="1"/>
  </sheetPr>
  <dimension ref="A1:U68"/>
  <sheetViews>
    <sheetView view="pageBreakPreview" zoomScale="85" zoomScaleNormal="90" zoomScaleSheetLayoutView="85" workbookViewId="0">
      <pane xSplit="3" ySplit="6" topLeftCell="D7" activePane="bottomRight" state="frozen"/>
      <selection activeCell="O10" sqref="O10"/>
      <selection pane="topRight" activeCell="O10" sqref="O10"/>
      <selection pane="bottomLeft" activeCell="O10" sqref="O10"/>
      <selection pane="bottomRight" activeCell="E48" sqref="E48"/>
    </sheetView>
  </sheetViews>
  <sheetFormatPr defaultColWidth="9" defaultRowHeight="13.2" x14ac:dyDescent="0.2"/>
  <cols>
    <col min="1" max="1" width="1" style="118" customWidth="1"/>
    <col min="2" max="2" width="1.33203125" style="118" customWidth="1"/>
    <col min="3" max="3" width="17.44140625" style="118" customWidth="1"/>
    <col min="4" max="4" width="15" style="118" customWidth="1"/>
    <col min="5" max="5" width="9.109375" style="118" customWidth="1"/>
    <col min="6" max="6" width="7.88671875" style="118" customWidth="1"/>
    <col min="7" max="8" width="1.33203125" style="118" customWidth="1"/>
    <col min="9" max="9" width="14.109375" style="118" customWidth="1"/>
    <col min="10" max="10" width="8.44140625" style="118" customWidth="1"/>
    <col min="11" max="11" width="7.109375" style="118" customWidth="1"/>
    <col min="12" max="12" width="9.6640625" style="118" customWidth="1"/>
    <col min="13" max="14" width="5.6640625" style="118" customWidth="1"/>
    <col min="15" max="15" width="14.88671875" style="118" customWidth="1"/>
    <col min="16" max="16" width="10.77734375" style="118" customWidth="1"/>
    <col min="17" max="17" width="4.6640625" style="118" customWidth="1"/>
    <col min="18" max="18" width="9" style="118" customWidth="1"/>
    <col min="19" max="19" width="1.109375" style="118" customWidth="1"/>
    <col min="20" max="20" width="6" style="118" customWidth="1"/>
    <col min="21" max="16384" width="9" style="118"/>
  </cols>
  <sheetData>
    <row r="1" spans="1:20" ht="24" customHeight="1" thickBot="1" x14ac:dyDescent="0.3">
      <c r="A1" s="118" t="s">
        <v>0</v>
      </c>
      <c r="N1" s="141" t="s">
        <v>1</v>
      </c>
      <c r="O1" s="192"/>
      <c r="P1" s="650" t="s">
        <v>2</v>
      </c>
      <c r="Q1" s="651"/>
      <c r="R1" s="651"/>
    </row>
    <row r="2" spans="1:20" ht="6" customHeight="1" thickBot="1" x14ac:dyDescent="0.25">
      <c r="B2" s="192"/>
      <c r="C2" s="192"/>
      <c r="D2" s="192"/>
      <c r="E2" s="192"/>
      <c r="F2" s="192"/>
      <c r="G2" s="192"/>
      <c r="H2" s="192"/>
      <c r="I2" s="192"/>
      <c r="J2" s="192"/>
      <c r="K2" s="192"/>
      <c r="L2" s="192"/>
      <c r="M2" s="192"/>
      <c r="N2" s="192"/>
      <c r="O2" s="192"/>
      <c r="P2" s="192"/>
      <c r="Q2" s="192"/>
      <c r="R2" s="192"/>
    </row>
    <row r="3" spans="1:20" s="144" customFormat="1" ht="27" customHeight="1" x14ac:dyDescent="0.2">
      <c r="A3" s="142"/>
      <c r="B3" s="652" t="s">
        <v>3</v>
      </c>
      <c r="C3" s="653"/>
      <c r="D3" s="653"/>
      <c r="E3" s="653"/>
      <c r="F3" s="654"/>
      <c r="G3" s="655" t="s">
        <v>4</v>
      </c>
      <c r="H3" s="656"/>
      <c r="I3" s="656"/>
      <c r="J3" s="656"/>
      <c r="K3" s="656"/>
      <c r="L3" s="656"/>
      <c r="M3" s="656"/>
      <c r="N3" s="656"/>
      <c r="O3" s="656"/>
      <c r="P3" s="656"/>
      <c r="Q3" s="656"/>
      <c r="R3" s="657"/>
      <c r="S3" s="143"/>
      <c r="T3" s="143"/>
    </row>
    <row r="4" spans="1:20" ht="26.25" customHeight="1" x14ac:dyDescent="0.2">
      <c r="A4" s="193"/>
      <c r="B4" s="658" t="s">
        <v>5</v>
      </c>
      <c r="C4" s="618"/>
      <c r="D4" s="194" t="s">
        <v>6</v>
      </c>
      <c r="E4" s="194" t="s">
        <v>7</v>
      </c>
      <c r="F4" s="195" t="s">
        <v>8</v>
      </c>
      <c r="G4" s="616" t="s">
        <v>5</v>
      </c>
      <c r="H4" s="617"/>
      <c r="I4" s="618"/>
      <c r="J4" s="659" t="s">
        <v>6</v>
      </c>
      <c r="K4" s="618"/>
      <c r="L4" s="194" t="s">
        <v>7</v>
      </c>
      <c r="M4" s="659" t="s">
        <v>8</v>
      </c>
      <c r="N4" s="618"/>
      <c r="O4" s="194" t="s">
        <v>9</v>
      </c>
      <c r="P4" s="659" t="s">
        <v>10</v>
      </c>
      <c r="Q4" s="618"/>
      <c r="R4" s="145" t="s">
        <v>11</v>
      </c>
      <c r="S4" s="146"/>
      <c r="T4" s="146"/>
    </row>
    <row r="5" spans="1:20" s="154" customFormat="1" ht="12" customHeight="1" x14ac:dyDescent="0.2">
      <c r="A5" s="147"/>
      <c r="B5" s="148"/>
      <c r="C5" s="149"/>
      <c r="D5" s="150" t="s">
        <v>12</v>
      </c>
      <c r="E5" s="150" t="s">
        <v>13</v>
      </c>
      <c r="F5" s="151" t="s">
        <v>13</v>
      </c>
      <c r="G5" s="152"/>
      <c r="H5" s="149"/>
      <c r="I5" s="151"/>
      <c r="J5" s="660" t="s">
        <v>14</v>
      </c>
      <c r="K5" s="661"/>
      <c r="L5" s="150" t="s">
        <v>13</v>
      </c>
      <c r="M5" s="660" t="s">
        <v>13</v>
      </c>
      <c r="N5" s="662"/>
      <c r="O5" s="150" t="s">
        <v>12</v>
      </c>
      <c r="P5" s="660" t="s">
        <v>14</v>
      </c>
      <c r="Q5" s="662"/>
      <c r="R5" s="153" t="s">
        <v>13</v>
      </c>
    </row>
    <row r="6" spans="1:20" ht="23.4" customHeight="1" x14ac:dyDescent="0.2">
      <c r="A6" s="193"/>
      <c r="B6" s="642" t="s">
        <v>15</v>
      </c>
      <c r="C6" s="643"/>
      <c r="D6" s="155">
        <v>86664196</v>
      </c>
      <c r="E6" s="196">
        <f t="shared" ref="E6:E33" si="0">ROUND(D6/$D$33*100,1)</f>
        <v>44.7</v>
      </c>
      <c r="F6" s="197">
        <v>4.6029313618562595</v>
      </c>
      <c r="G6" s="644" t="s">
        <v>16</v>
      </c>
      <c r="H6" s="645"/>
      <c r="I6" s="646"/>
      <c r="J6" s="589">
        <v>20199784</v>
      </c>
      <c r="K6" s="647"/>
      <c r="L6" s="198">
        <f t="shared" ref="L6:L13" si="1">ROUND(J6/$J$33*100,1)</f>
        <v>11.2</v>
      </c>
      <c r="M6" s="648">
        <v>-0.69965705129197764</v>
      </c>
      <c r="N6" s="649"/>
      <c r="O6" s="155">
        <v>19020885</v>
      </c>
      <c r="P6" s="589">
        <v>18735130</v>
      </c>
      <c r="Q6" s="647"/>
      <c r="R6" s="199">
        <f t="shared" ref="R6:R13" si="2">ROUND(P6/$P$27*100,1)</f>
        <v>16.7</v>
      </c>
    </row>
    <row r="7" spans="1:20" ht="23.4" customHeight="1" x14ac:dyDescent="0.2">
      <c r="A7" s="193"/>
      <c r="B7" s="599" t="s">
        <v>17</v>
      </c>
      <c r="C7" s="600"/>
      <c r="D7" s="155">
        <v>455275</v>
      </c>
      <c r="E7" s="200">
        <f t="shared" si="0"/>
        <v>0.2</v>
      </c>
      <c r="F7" s="197">
        <v>0.89822748004308295</v>
      </c>
      <c r="G7" s="201" t="s">
        <v>18</v>
      </c>
      <c r="H7" s="641" t="s">
        <v>19</v>
      </c>
      <c r="I7" s="640"/>
      <c r="J7" s="532">
        <v>13226585</v>
      </c>
      <c r="K7" s="586"/>
      <c r="L7" s="198">
        <f t="shared" si="1"/>
        <v>7.3</v>
      </c>
      <c r="M7" s="587">
        <v>-0.11801652790209613</v>
      </c>
      <c r="N7" s="619"/>
      <c r="O7" s="155">
        <v>12427310</v>
      </c>
      <c r="P7" s="532">
        <v>12424590</v>
      </c>
      <c r="Q7" s="586"/>
      <c r="R7" s="202">
        <f t="shared" si="2"/>
        <v>11.1</v>
      </c>
    </row>
    <row r="8" spans="1:20" ht="23.4" customHeight="1" x14ac:dyDescent="0.2">
      <c r="A8" s="193"/>
      <c r="B8" s="599" t="s">
        <v>20</v>
      </c>
      <c r="C8" s="600"/>
      <c r="D8" s="155">
        <v>218275</v>
      </c>
      <c r="E8" s="200">
        <f t="shared" si="0"/>
        <v>0.1</v>
      </c>
      <c r="F8" s="197">
        <v>-5.126288200496373</v>
      </c>
      <c r="G8" s="203"/>
      <c r="H8" s="641" t="s">
        <v>21</v>
      </c>
      <c r="I8" s="640"/>
      <c r="J8" s="532">
        <v>1331113</v>
      </c>
      <c r="K8" s="586"/>
      <c r="L8" s="198">
        <f t="shared" si="1"/>
        <v>0.7</v>
      </c>
      <c r="M8" s="587">
        <v>-16.267824601330922</v>
      </c>
      <c r="N8" s="619"/>
      <c r="O8" s="155">
        <v>1331113</v>
      </c>
      <c r="P8" s="532">
        <v>1051167</v>
      </c>
      <c r="Q8" s="586"/>
      <c r="R8" s="202">
        <f t="shared" si="2"/>
        <v>0.9</v>
      </c>
    </row>
    <row r="9" spans="1:20" ht="23.4" customHeight="1" x14ac:dyDescent="0.2">
      <c r="A9" s="193"/>
      <c r="B9" s="599" t="s">
        <v>22</v>
      </c>
      <c r="C9" s="600"/>
      <c r="D9" s="155">
        <v>1572922</v>
      </c>
      <c r="E9" s="200">
        <f t="shared" si="0"/>
        <v>0.8</v>
      </c>
      <c r="F9" s="197">
        <v>40.779345849264651</v>
      </c>
      <c r="G9" s="616" t="s">
        <v>23</v>
      </c>
      <c r="H9" s="617"/>
      <c r="I9" s="618"/>
      <c r="J9" s="532">
        <v>34066123</v>
      </c>
      <c r="K9" s="586"/>
      <c r="L9" s="198">
        <f t="shared" si="1"/>
        <v>18.8</v>
      </c>
      <c r="M9" s="587">
        <v>16.420043613785946</v>
      </c>
      <c r="N9" s="619"/>
      <c r="O9" s="155">
        <v>14139159</v>
      </c>
      <c r="P9" s="532">
        <v>14062271</v>
      </c>
      <c r="Q9" s="586"/>
      <c r="R9" s="202">
        <f t="shared" si="2"/>
        <v>12.6</v>
      </c>
    </row>
    <row r="10" spans="1:20" ht="23.4" customHeight="1" x14ac:dyDescent="0.2">
      <c r="A10" s="193"/>
      <c r="B10" s="599" t="s">
        <v>24</v>
      </c>
      <c r="C10" s="600"/>
      <c r="D10" s="155">
        <v>1928332</v>
      </c>
      <c r="E10" s="200">
        <f t="shared" si="0"/>
        <v>1</v>
      </c>
      <c r="F10" s="197">
        <v>47.10479259354193</v>
      </c>
      <c r="G10" s="616" t="s">
        <v>25</v>
      </c>
      <c r="H10" s="617"/>
      <c r="I10" s="618"/>
      <c r="J10" s="532">
        <v>156828</v>
      </c>
      <c r="K10" s="586"/>
      <c r="L10" s="198">
        <f t="shared" si="1"/>
        <v>0.1</v>
      </c>
      <c r="M10" s="587">
        <v>-16.805652810490802</v>
      </c>
      <c r="N10" s="619"/>
      <c r="O10" s="155">
        <v>156329</v>
      </c>
      <c r="P10" s="532">
        <v>156329</v>
      </c>
      <c r="Q10" s="586"/>
      <c r="R10" s="202">
        <f t="shared" si="2"/>
        <v>0.1</v>
      </c>
    </row>
    <row r="11" spans="1:20" ht="23.4" customHeight="1" x14ac:dyDescent="0.2">
      <c r="A11" s="193"/>
      <c r="B11" s="599" t="s">
        <v>26</v>
      </c>
      <c r="C11" s="600"/>
      <c r="D11" s="155">
        <v>13358468</v>
      </c>
      <c r="E11" s="200">
        <f t="shared" si="0"/>
        <v>6.9</v>
      </c>
      <c r="F11" s="197">
        <v>7.1978103459676479</v>
      </c>
      <c r="G11" s="204"/>
      <c r="H11" s="639" t="s">
        <v>27</v>
      </c>
      <c r="I11" s="640"/>
      <c r="J11" s="532">
        <v>156828</v>
      </c>
      <c r="K11" s="586"/>
      <c r="L11" s="198">
        <f t="shared" si="1"/>
        <v>0.1</v>
      </c>
      <c r="M11" s="587">
        <v>-16.805652810490802</v>
      </c>
      <c r="N11" s="619"/>
      <c r="O11" s="155">
        <v>156329</v>
      </c>
      <c r="P11" s="532">
        <v>156329</v>
      </c>
      <c r="Q11" s="586"/>
      <c r="R11" s="202">
        <f t="shared" si="2"/>
        <v>0.1</v>
      </c>
    </row>
    <row r="12" spans="1:20" ht="23.4" customHeight="1" x14ac:dyDescent="0.2">
      <c r="A12" s="193"/>
      <c r="B12" s="599" t="s">
        <v>28</v>
      </c>
      <c r="C12" s="600"/>
      <c r="D12" s="155">
        <v>0</v>
      </c>
      <c r="E12" s="205" t="s">
        <v>29</v>
      </c>
      <c r="F12" s="205" t="s">
        <v>29</v>
      </c>
      <c r="G12" s="203" t="s">
        <v>18</v>
      </c>
      <c r="H12" s="639" t="s">
        <v>30</v>
      </c>
      <c r="I12" s="640"/>
      <c r="J12" s="532">
        <v>0</v>
      </c>
      <c r="K12" s="586"/>
      <c r="L12" s="206" t="s">
        <v>29</v>
      </c>
      <c r="M12" s="587" t="s">
        <v>31</v>
      </c>
      <c r="N12" s="619"/>
      <c r="O12" s="155">
        <v>0</v>
      </c>
      <c r="P12" s="532">
        <v>0</v>
      </c>
      <c r="Q12" s="586"/>
      <c r="R12" s="207" t="s">
        <v>29</v>
      </c>
    </row>
    <row r="13" spans="1:20" ht="23.4" customHeight="1" x14ac:dyDescent="0.2">
      <c r="A13" s="193"/>
      <c r="B13" s="599" t="s">
        <v>32</v>
      </c>
      <c r="C13" s="600"/>
      <c r="D13" s="155">
        <v>1</v>
      </c>
      <c r="E13" s="208">
        <f t="shared" si="0"/>
        <v>0</v>
      </c>
      <c r="F13" s="197">
        <v>-97.435897435897431</v>
      </c>
      <c r="G13" s="616" t="s">
        <v>33</v>
      </c>
      <c r="H13" s="617"/>
      <c r="I13" s="618"/>
      <c r="J13" s="532">
        <f>J6+J9+J10</f>
        <v>54422735</v>
      </c>
      <c r="K13" s="586"/>
      <c r="L13" s="198">
        <f t="shared" si="1"/>
        <v>30.1</v>
      </c>
      <c r="M13" s="587">
        <v>9.3001432940833251</v>
      </c>
      <c r="N13" s="619"/>
      <c r="O13" s="156">
        <f>O6+O9+O10</f>
        <v>33316373</v>
      </c>
      <c r="P13" s="532">
        <f>P6+P9+P10</f>
        <v>32953730</v>
      </c>
      <c r="Q13" s="586"/>
      <c r="R13" s="202">
        <f t="shared" si="2"/>
        <v>29.4</v>
      </c>
    </row>
    <row r="14" spans="1:20" ht="23.4" customHeight="1" x14ac:dyDescent="0.2">
      <c r="A14" s="193"/>
      <c r="B14" s="599" t="s">
        <v>34</v>
      </c>
      <c r="C14" s="600"/>
      <c r="D14" s="155">
        <v>102140</v>
      </c>
      <c r="E14" s="208">
        <f t="shared" si="0"/>
        <v>0.1</v>
      </c>
      <c r="F14" s="197">
        <v>27.294707062650332</v>
      </c>
      <c r="G14" s="634"/>
      <c r="H14" s="635"/>
      <c r="I14" s="635"/>
      <c r="J14" s="635"/>
      <c r="K14" s="635"/>
      <c r="L14" s="635"/>
      <c r="M14" s="635"/>
      <c r="N14" s="635"/>
      <c r="O14" s="635"/>
      <c r="P14" s="635"/>
      <c r="Q14" s="635"/>
      <c r="R14" s="636"/>
    </row>
    <row r="15" spans="1:20" ht="23.4" customHeight="1" x14ac:dyDescent="0.2">
      <c r="A15" s="193"/>
      <c r="B15" s="637" t="s">
        <v>206</v>
      </c>
      <c r="C15" s="638"/>
      <c r="D15" s="155">
        <v>79165</v>
      </c>
      <c r="E15" s="209">
        <f t="shared" si="0"/>
        <v>0</v>
      </c>
      <c r="F15" s="197">
        <v>-18.758466401215056</v>
      </c>
      <c r="G15" s="616" t="s">
        <v>35</v>
      </c>
      <c r="H15" s="617"/>
      <c r="I15" s="618"/>
      <c r="J15" s="532">
        <v>50054708</v>
      </c>
      <c r="K15" s="586"/>
      <c r="L15" s="198">
        <f t="shared" ref="L15:L30" si="3">ROUND(J15/$J$33*100,1)</f>
        <v>27.7</v>
      </c>
      <c r="M15" s="587">
        <v>18.660375690115274</v>
      </c>
      <c r="N15" s="619"/>
      <c r="O15" s="155">
        <v>37451257</v>
      </c>
      <c r="P15" s="532">
        <v>34707797</v>
      </c>
      <c r="Q15" s="586"/>
      <c r="R15" s="210">
        <f>ROUND(P15/$P$27*100,1)</f>
        <v>31</v>
      </c>
    </row>
    <row r="16" spans="1:20" ht="23.4" customHeight="1" x14ac:dyDescent="0.2">
      <c r="A16" s="193"/>
      <c r="B16" s="599" t="s">
        <v>36</v>
      </c>
      <c r="C16" s="638"/>
      <c r="D16" s="155">
        <v>2765125</v>
      </c>
      <c r="E16" s="200">
        <f t="shared" si="0"/>
        <v>1.4</v>
      </c>
      <c r="F16" s="197">
        <v>0.31988442510778914</v>
      </c>
      <c r="G16" s="616" t="s">
        <v>37</v>
      </c>
      <c r="H16" s="617"/>
      <c r="I16" s="618"/>
      <c r="J16" s="532">
        <v>1076380</v>
      </c>
      <c r="K16" s="586"/>
      <c r="L16" s="198">
        <f t="shared" si="3"/>
        <v>0.6</v>
      </c>
      <c r="M16" s="587">
        <v>25.281376211925462</v>
      </c>
      <c r="N16" s="619"/>
      <c r="O16" s="155">
        <v>945240</v>
      </c>
      <c r="P16" s="532">
        <v>945240</v>
      </c>
      <c r="Q16" s="586"/>
      <c r="R16" s="202">
        <f>ROUND(P16/$P$27*100,1)</f>
        <v>0.8</v>
      </c>
    </row>
    <row r="17" spans="1:21" ht="23.4" customHeight="1" x14ac:dyDescent="0.2">
      <c r="A17" s="193"/>
      <c r="B17" s="157"/>
      <c r="C17" s="158" t="s">
        <v>38</v>
      </c>
      <c r="D17" s="155">
        <v>0</v>
      </c>
      <c r="E17" s="205" t="s">
        <v>29</v>
      </c>
      <c r="F17" s="205" t="s">
        <v>29</v>
      </c>
      <c r="G17" s="616" t="s">
        <v>39</v>
      </c>
      <c r="H17" s="617"/>
      <c r="I17" s="618"/>
      <c r="J17" s="532">
        <v>14368385</v>
      </c>
      <c r="K17" s="586"/>
      <c r="L17" s="198">
        <f t="shared" si="3"/>
        <v>7.9</v>
      </c>
      <c r="M17" s="587">
        <v>-64.090595839464171</v>
      </c>
      <c r="N17" s="619"/>
      <c r="O17" s="155">
        <v>10769218</v>
      </c>
      <c r="P17" s="532">
        <v>6381197</v>
      </c>
      <c r="Q17" s="586"/>
      <c r="R17" s="202">
        <f>ROUND(P17/$P$27*100,1)</f>
        <v>5.7</v>
      </c>
    </row>
    <row r="18" spans="1:21" ht="23.4" customHeight="1" x14ac:dyDescent="0.2">
      <c r="A18" s="193"/>
      <c r="B18" s="159"/>
      <c r="C18" s="158" t="s">
        <v>40</v>
      </c>
      <c r="D18" s="155">
        <v>2765125</v>
      </c>
      <c r="E18" s="200">
        <f t="shared" si="0"/>
        <v>1.4</v>
      </c>
      <c r="F18" s="197">
        <v>0.31988442510778914</v>
      </c>
      <c r="G18" s="616" t="s">
        <v>41</v>
      </c>
      <c r="H18" s="617"/>
      <c r="I18" s="618"/>
      <c r="J18" s="532">
        <v>15838348</v>
      </c>
      <c r="K18" s="586"/>
      <c r="L18" s="198">
        <f t="shared" si="3"/>
        <v>8.8000000000000007</v>
      </c>
      <c r="M18" s="587">
        <v>59.844845515642206</v>
      </c>
      <c r="N18" s="619"/>
      <c r="O18" s="155">
        <v>15426384</v>
      </c>
      <c r="P18" s="628"/>
      <c r="Q18" s="629"/>
      <c r="R18" s="630"/>
    </row>
    <row r="19" spans="1:21" ht="23.4" customHeight="1" x14ac:dyDescent="0.2">
      <c r="A19" s="193"/>
      <c r="B19" s="599" t="s">
        <v>42</v>
      </c>
      <c r="C19" s="600"/>
      <c r="D19" s="155">
        <v>40515</v>
      </c>
      <c r="E19" s="200">
        <f t="shared" si="0"/>
        <v>0</v>
      </c>
      <c r="F19" s="197">
        <v>-3.0695248576486911</v>
      </c>
      <c r="G19" s="616" t="s">
        <v>43</v>
      </c>
      <c r="H19" s="617"/>
      <c r="I19" s="618"/>
      <c r="J19" s="532">
        <v>0</v>
      </c>
      <c r="K19" s="586"/>
      <c r="L19" s="206" t="s">
        <v>29</v>
      </c>
      <c r="M19" s="587" t="s">
        <v>31</v>
      </c>
      <c r="N19" s="619"/>
      <c r="O19" s="155">
        <v>0</v>
      </c>
      <c r="P19" s="631"/>
      <c r="Q19" s="632"/>
      <c r="R19" s="633"/>
    </row>
    <row r="20" spans="1:21" ht="23.4" customHeight="1" x14ac:dyDescent="0.2">
      <c r="A20" s="211" t="s">
        <v>44</v>
      </c>
      <c r="B20" s="599" t="s">
        <v>45</v>
      </c>
      <c r="C20" s="600"/>
      <c r="D20" s="156">
        <f>SUM(D6:D16)+D19</f>
        <v>107184414</v>
      </c>
      <c r="E20" s="200">
        <f t="shared" si="0"/>
        <v>55.3</v>
      </c>
      <c r="F20" s="197">
        <v>5.7072388458479635</v>
      </c>
      <c r="G20" s="616" t="s">
        <v>46</v>
      </c>
      <c r="H20" s="617"/>
      <c r="I20" s="618"/>
      <c r="J20" s="532">
        <v>475934</v>
      </c>
      <c r="K20" s="586"/>
      <c r="L20" s="198">
        <f t="shared" si="3"/>
        <v>0.3</v>
      </c>
      <c r="M20" s="587">
        <v>-5.8991241077960339</v>
      </c>
      <c r="N20" s="619"/>
      <c r="O20" s="155">
        <v>0</v>
      </c>
      <c r="P20" s="532">
        <v>0</v>
      </c>
      <c r="Q20" s="586"/>
      <c r="R20" s="207" t="s">
        <v>29</v>
      </c>
    </row>
    <row r="21" spans="1:21" ht="23.4" customHeight="1" x14ac:dyDescent="0.2">
      <c r="A21" s="193"/>
      <c r="B21" s="599" t="s">
        <v>47</v>
      </c>
      <c r="C21" s="600"/>
      <c r="D21" s="155">
        <v>1017345</v>
      </c>
      <c r="E21" s="209">
        <f t="shared" si="0"/>
        <v>0.5</v>
      </c>
      <c r="F21" s="197">
        <v>8.3877751924109543</v>
      </c>
      <c r="G21" s="616" t="s">
        <v>48</v>
      </c>
      <c r="H21" s="617"/>
      <c r="I21" s="618"/>
      <c r="J21" s="532">
        <v>7469995</v>
      </c>
      <c r="K21" s="586"/>
      <c r="L21" s="198">
        <f t="shared" si="3"/>
        <v>4.0999999999999996</v>
      </c>
      <c r="M21" s="587">
        <v>3.7872462206885157E-2</v>
      </c>
      <c r="N21" s="619"/>
      <c r="O21" s="155">
        <v>6202856</v>
      </c>
      <c r="P21" s="532">
        <v>5504169</v>
      </c>
      <c r="Q21" s="586"/>
      <c r="R21" s="202">
        <f>ROUND(P21/$P$27*100,1)</f>
        <v>4.9000000000000004</v>
      </c>
    </row>
    <row r="22" spans="1:21" ht="23.4" customHeight="1" x14ac:dyDescent="0.2">
      <c r="A22" s="193"/>
      <c r="B22" s="599" t="s">
        <v>49</v>
      </c>
      <c r="C22" s="600"/>
      <c r="D22" s="155">
        <v>8562877</v>
      </c>
      <c r="E22" s="200">
        <f t="shared" si="0"/>
        <v>4.4000000000000004</v>
      </c>
      <c r="F22" s="197">
        <v>0.15754307198814235</v>
      </c>
      <c r="G22" s="625" t="s">
        <v>50</v>
      </c>
      <c r="H22" s="626"/>
      <c r="I22" s="627"/>
      <c r="J22" s="532">
        <v>0</v>
      </c>
      <c r="K22" s="586"/>
      <c r="L22" s="206" t="s">
        <v>29</v>
      </c>
      <c r="M22" s="587" t="s">
        <v>31</v>
      </c>
      <c r="N22" s="619"/>
      <c r="O22" s="155">
        <v>0</v>
      </c>
      <c r="P22" s="532">
        <v>0</v>
      </c>
      <c r="Q22" s="586"/>
      <c r="R22" s="207" t="s">
        <v>29</v>
      </c>
    </row>
    <row r="23" spans="1:21" ht="23.4" customHeight="1" x14ac:dyDescent="0.2">
      <c r="A23" s="193"/>
      <c r="B23" s="599" t="s">
        <v>51</v>
      </c>
      <c r="C23" s="600"/>
      <c r="D23" s="155">
        <v>525540</v>
      </c>
      <c r="E23" s="200">
        <f t="shared" si="0"/>
        <v>0.3</v>
      </c>
      <c r="F23" s="197">
        <v>-26.942175414403042</v>
      </c>
      <c r="G23" s="616" t="s">
        <v>52</v>
      </c>
      <c r="H23" s="617"/>
      <c r="I23" s="618"/>
      <c r="J23" s="532">
        <f>SUM(J15:K22)</f>
        <v>89283750</v>
      </c>
      <c r="K23" s="586"/>
      <c r="L23" s="198">
        <f t="shared" si="3"/>
        <v>49.3</v>
      </c>
      <c r="M23" s="587">
        <v>-11.544834304515994</v>
      </c>
      <c r="N23" s="619"/>
      <c r="O23" s="160">
        <f>SUM(O15:O22)</f>
        <v>70794955</v>
      </c>
      <c r="P23" s="532">
        <f>SUM(P15:Q22)</f>
        <v>47538403</v>
      </c>
      <c r="Q23" s="586"/>
      <c r="R23" s="202">
        <f>ROUND(P23/$P$27*100,1)</f>
        <v>42.5</v>
      </c>
    </row>
    <row r="24" spans="1:21" ht="23.4" customHeight="1" x14ac:dyDescent="0.2">
      <c r="A24" s="193"/>
      <c r="B24" s="599" t="s">
        <v>53</v>
      </c>
      <c r="C24" s="600"/>
      <c r="D24" s="155">
        <v>30975939</v>
      </c>
      <c r="E24" s="200">
        <f t="shared" si="0"/>
        <v>16</v>
      </c>
      <c r="F24" s="197">
        <v>-27.845202777368844</v>
      </c>
      <c r="G24" s="616" t="s">
        <v>54</v>
      </c>
      <c r="H24" s="617"/>
      <c r="I24" s="618"/>
      <c r="J24" s="532">
        <v>37258685</v>
      </c>
      <c r="K24" s="586"/>
      <c r="L24" s="198">
        <f t="shared" si="3"/>
        <v>20.6</v>
      </c>
      <c r="M24" s="587">
        <v>83.996668189655793</v>
      </c>
      <c r="N24" s="619"/>
      <c r="O24" s="155">
        <v>15676337</v>
      </c>
      <c r="P24" s="212" t="s">
        <v>55</v>
      </c>
      <c r="Q24" s="213"/>
      <c r="R24" s="214"/>
    </row>
    <row r="25" spans="1:21" ht="23.4" customHeight="1" x14ac:dyDescent="0.2">
      <c r="A25" s="193"/>
      <c r="B25" s="599" t="s">
        <v>56</v>
      </c>
      <c r="C25" s="600"/>
      <c r="D25" s="155">
        <v>12241050</v>
      </c>
      <c r="E25" s="200">
        <f t="shared" si="0"/>
        <v>6.3</v>
      </c>
      <c r="F25" s="197">
        <v>4.5337273393051358</v>
      </c>
      <c r="G25" s="201"/>
      <c r="H25" s="215"/>
      <c r="I25" s="216" t="s">
        <v>57</v>
      </c>
      <c r="J25" s="532">
        <v>11437253</v>
      </c>
      <c r="K25" s="586"/>
      <c r="L25" s="198">
        <f t="shared" si="3"/>
        <v>6.3</v>
      </c>
      <c r="M25" s="587">
        <v>46.468755730813875</v>
      </c>
      <c r="N25" s="619"/>
      <c r="O25" s="155">
        <v>4317978</v>
      </c>
      <c r="P25" s="623">
        <v>80492133</v>
      </c>
      <c r="Q25" s="624"/>
      <c r="R25" s="217" t="s">
        <v>12</v>
      </c>
    </row>
    <row r="26" spans="1:21" ht="23.4" customHeight="1" x14ac:dyDescent="0.2">
      <c r="A26" s="193"/>
      <c r="B26" s="599" t="s">
        <v>58</v>
      </c>
      <c r="C26" s="600"/>
      <c r="D26" s="155">
        <v>2677863</v>
      </c>
      <c r="E26" s="200">
        <f t="shared" si="0"/>
        <v>1.4</v>
      </c>
      <c r="F26" s="197">
        <v>36.189647938360608</v>
      </c>
      <c r="G26" s="204"/>
      <c r="H26" s="218"/>
      <c r="I26" s="219" t="s">
        <v>59</v>
      </c>
      <c r="J26" s="532">
        <v>25821432</v>
      </c>
      <c r="K26" s="586"/>
      <c r="L26" s="198">
        <f t="shared" si="3"/>
        <v>14.3</v>
      </c>
      <c r="M26" s="587">
        <v>107.5512973728453</v>
      </c>
      <c r="N26" s="619"/>
      <c r="O26" s="155">
        <v>11358359</v>
      </c>
      <c r="P26" s="220" t="s">
        <v>60</v>
      </c>
      <c r="Q26" s="221"/>
      <c r="R26" s="217"/>
    </row>
    <row r="27" spans="1:21" ht="23.4" customHeight="1" x14ac:dyDescent="0.2">
      <c r="A27" s="193"/>
      <c r="B27" s="599" t="s">
        <v>61</v>
      </c>
      <c r="C27" s="600"/>
      <c r="D27" s="155">
        <v>632459</v>
      </c>
      <c r="E27" s="200">
        <f t="shared" si="0"/>
        <v>0.3</v>
      </c>
      <c r="F27" s="197">
        <v>-25.649390344256823</v>
      </c>
      <c r="G27" s="222"/>
      <c r="H27" s="223" t="s">
        <v>62</v>
      </c>
      <c r="I27" s="224"/>
      <c r="J27" s="532">
        <v>599420</v>
      </c>
      <c r="K27" s="586"/>
      <c r="L27" s="198">
        <f t="shared" si="3"/>
        <v>0.3</v>
      </c>
      <c r="M27" s="587">
        <v>-0.13511464752736863</v>
      </c>
      <c r="N27" s="619"/>
      <c r="O27" s="155">
        <v>582411</v>
      </c>
      <c r="P27" s="623">
        <v>111931458</v>
      </c>
      <c r="Q27" s="624"/>
      <c r="R27" s="217" t="s">
        <v>12</v>
      </c>
      <c r="U27" s="117"/>
    </row>
    <row r="28" spans="1:21" ht="23.4" customHeight="1" x14ac:dyDescent="0.2">
      <c r="A28" s="193"/>
      <c r="B28" s="599" t="s">
        <v>63</v>
      </c>
      <c r="C28" s="600"/>
      <c r="D28" s="155">
        <v>19898131</v>
      </c>
      <c r="E28" s="208">
        <f t="shared" si="0"/>
        <v>10.3</v>
      </c>
      <c r="F28" s="197">
        <v>157.79108772664426</v>
      </c>
      <c r="G28" s="616" t="s">
        <v>64</v>
      </c>
      <c r="H28" s="617"/>
      <c r="I28" s="618"/>
      <c r="J28" s="532">
        <v>0</v>
      </c>
      <c r="K28" s="586"/>
      <c r="L28" s="206" t="s">
        <v>29</v>
      </c>
      <c r="M28" s="587" t="s">
        <v>31</v>
      </c>
      <c r="N28" s="619"/>
      <c r="O28" s="155">
        <v>0</v>
      </c>
      <c r="P28" s="623"/>
      <c r="Q28" s="624"/>
      <c r="R28" s="217"/>
      <c r="U28" s="135"/>
    </row>
    <row r="29" spans="1:21" ht="23.4" customHeight="1" x14ac:dyDescent="0.2">
      <c r="A29" s="193"/>
      <c r="B29" s="599" t="s">
        <v>65</v>
      </c>
      <c r="C29" s="600"/>
      <c r="D29" s="155">
        <v>7683998</v>
      </c>
      <c r="E29" s="200">
        <f t="shared" si="0"/>
        <v>4</v>
      </c>
      <c r="F29" s="197">
        <v>69.613035396466159</v>
      </c>
      <c r="G29" s="616" t="s">
        <v>66</v>
      </c>
      <c r="H29" s="617"/>
      <c r="I29" s="618"/>
      <c r="J29" s="532">
        <v>0</v>
      </c>
      <c r="K29" s="586"/>
      <c r="L29" s="206" t="s">
        <v>29</v>
      </c>
      <c r="M29" s="587" t="s">
        <v>31</v>
      </c>
      <c r="N29" s="619"/>
      <c r="O29" s="155">
        <v>0</v>
      </c>
      <c r="P29" s="620"/>
      <c r="Q29" s="621"/>
      <c r="R29" s="622"/>
      <c r="U29" s="117"/>
    </row>
    <row r="30" spans="1:21" ht="23.4" customHeight="1" x14ac:dyDescent="0.2">
      <c r="A30" s="193"/>
      <c r="B30" s="599" t="s">
        <v>67</v>
      </c>
      <c r="C30" s="600"/>
      <c r="D30" s="155">
        <v>2429015</v>
      </c>
      <c r="E30" s="200">
        <f t="shared" si="0"/>
        <v>1.3</v>
      </c>
      <c r="F30" s="197">
        <v>-17.797076788697826</v>
      </c>
      <c r="G30" s="616" t="s">
        <v>68</v>
      </c>
      <c r="H30" s="617"/>
      <c r="I30" s="618"/>
      <c r="J30" s="532">
        <f>J24+J28+J29</f>
        <v>37258685</v>
      </c>
      <c r="K30" s="586"/>
      <c r="L30" s="198">
        <f t="shared" si="3"/>
        <v>20.6</v>
      </c>
      <c r="M30" s="587">
        <v>83.996668189655793</v>
      </c>
      <c r="N30" s="619"/>
      <c r="O30" s="160">
        <f>O24+O28+O29</f>
        <v>15676337</v>
      </c>
      <c r="P30" s="620"/>
      <c r="Q30" s="621"/>
      <c r="R30" s="622"/>
      <c r="U30" s="117"/>
    </row>
    <row r="31" spans="1:21" ht="23.4" customHeight="1" x14ac:dyDescent="0.2">
      <c r="A31" s="193"/>
      <c r="B31" s="599" t="s">
        <v>69</v>
      </c>
      <c r="C31" s="600"/>
      <c r="D31" s="155">
        <v>0</v>
      </c>
      <c r="E31" s="205" t="s">
        <v>29</v>
      </c>
      <c r="F31" s="225" t="s">
        <v>29</v>
      </c>
      <c r="M31" s="135"/>
      <c r="N31" s="135"/>
      <c r="O31" s="226"/>
      <c r="P31" s="601"/>
      <c r="Q31" s="602"/>
      <c r="R31" s="227"/>
      <c r="U31" s="228"/>
    </row>
    <row r="32" spans="1:21" ht="23.4" customHeight="1" x14ac:dyDescent="0.2">
      <c r="A32" s="193"/>
      <c r="B32" s="599" t="s">
        <v>70</v>
      </c>
      <c r="C32" s="600"/>
      <c r="D32" s="155">
        <f>SUM(D21:D31)</f>
        <v>86644217</v>
      </c>
      <c r="E32" s="208">
        <f t="shared" si="0"/>
        <v>44.7</v>
      </c>
      <c r="F32" s="197">
        <v>4.5566651744575912</v>
      </c>
      <c r="M32" s="135"/>
      <c r="N32" s="135"/>
      <c r="O32" s="229"/>
      <c r="P32" s="603"/>
      <c r="Q32" s="604"/>
      <c r="R32" s="193"/>
    </row>
    <row r="33" spans="1:20" ht="23.4" customHeight="1" thickBot="1" x14ac:dyDescent="0.25">
      <c r="A33" s="193"/>
      <c r="B33" s="605" t="s">
        <v>71</v>
      </c>
      <c r="C33" s="606"/>
      <c r="D33" s="161">
        <f>D20+D32</f>
        <v>193828631</v>
      </c>
      <c r="E33" s="230">
        <f t="shared" si="0"/>
        <v>100</v>
      </c>
      <c r="F33" s="197">
        <v>5.1898012310620389</v>
      </c>
      <c r="G33" s="607" t="s">
        <v>72</v>
      </c>
      <c r="H33" s="608"/>
      <c r="I33" s="609"/>
      <c r="J33" s="610">
        <f>J13+J23+J30</f>
        <v>180965170</v>
      </c>
      <c r="K33" s="611"/>
      <c r="L33" s="231">
        <f>ROUND(J33/$J$33*100,1)</f>
        <v>100</v>
      </c>
      <c r="M33" s="612">
        <v>5.840962226412862</v>
      </c>
      <c r="N33" s="613"/>
      <c r="O33" s="162">
        <f>O13+O23+O30</f>
        <v>119787665</v>
      </c>
      <c r="P33" s="614"/>
      <c r="Q33" s="615"/>
      <c r="R33" s="163"/>
    </row>
    <row r="34" spans="1:20" ht="12.75" customHeight="1" thickBot="1" x14ac:dyDescent="0.25">
      <c r="A34" s="137"/>
      <c r="B34" s="164"/>
      <c r="C34" s="164"/>
      <c r="D34" s="165"/>
      <c r="E34" s="166"/>
      <c r="F34" s="166"/>
      <c r="G34" s="232"/>
      <c r="H34" s="232"/>
      <c r="I34" s="232"/>
      <c r="J34" s="233"/>
      <c r="K34" s="126"/>
      <c r="L34" s="167"/>
      <c r="M34" s="154"/>
      <c r="N34" s="154"/>
      <c r="O34" s="167"/>
      <c r="P34" s="167"/>
      <c r="Q34" s="167"/>
      <c r="R34" s="167"/>
    </row>
    <row r="35" spans="1:20" s="167" customFormat="1" ht="23.1" customHeight="1" x14ac:dyDescent="0.2">
      <c r="B35" s="591" t="s">
        <v>73</v>
      </c>
      <c r="C35" s="592"/>
      <c r="D35" s="592"/>
      <c r="E35" s="592"/>
      <c r="F35" s="592"/>
      <c r="G35" s="592"/>
      <c r="H35" s="592"/>
      <c r="I35" s="592"/>
      <c r="J35" s="593"/>
      <c r="K35" s="594" t="s">
        <v>74</v>
      </c>
      <c r="L35" s="595"/>
      <c r="M35" s="595"/>
      <c r="N35" s="595"/>
      <c r="O35" s="595"/>
      <c r="P35" s="595"/>
      <c r="Q35" s="595"/>
      <c r="R35" s="596"/>
    </row>
    <row r="36" spans="1:20" s="167" customFormat="1" ht="20.100000000000001" customHeight="1" x14ac:dyDescent="0.2">
      <c r="B36" s="530" t="s">
        <v>5</v>
      </c>
      <c r="C36" s="531"/>
      <c r="D36" s="168" t="s">
        <v>6</v>
      </c>
      <c r="E36" s="168" t="s">
        <v>7</v>
      </c>
      <c r="F36" s="168" t="s">
        <v>8</v>
      </c>
      <c r="G36" s="577" t="s">
        <v>9</v>
      </c>
      <c r="H36" s="576"/>
      <c r="I36" s="531"/>
      <c r="J36" s="169" t="s">
        <v>7</v>
      </c>
      <c r="K36" s="575" t="s">
        <v>5</v>
      </c>
      <c r="L36" s="576"/>
      <c r="M36" s="531"/>
      <c r="N36" s="577" t="s">
        <v>75</v>
      </c>
      <c r="O36" s="531"/>
      <c r="P36" s="170" t="s">
        <v>76</v>
      </c>
      <c r="Q36" s="597" t="s">
        <v>77</v>
      </c>
      <c r="R36" s="598"/>
    </row>
    <row r="37" spans="1:20" s="180" customFormat="1" ht="20.100000000000001" customHeight="1" x14ac:dyDescent="0.2">
      <c r="A37" s="171"/>
      <c r="B37" s="172"/>
      <c r="C37" s="173"/>
      <c r="D37" s="174" t="s">
        <v>12</v>
      </c>
      <c r="E37" s="175" t="s">
        <v>13</v>
      </c>
      <c r="F37" s="175" t="s">
        <v>13</v>
      </c>
      <c r="G37" s="176"/>
      <c r="H37" s="176"/>
      <c r="I37" s="177" t="s">
        <v>12</v>
      </c>
      <c r="J37" s="178" t="s">
        <v>13</v>
      </c>
      <c r="K37" s="575" t="s">
        <v>78</v>
      </c>
      <c r="L37" s="576"/>
      <c r="M37" s="531"/>
      <c r="N37" s="532">
        <v>81655622</v>
      </c>
      <c r="O37" s="586"/>
      <c r="P37" s="234">
        <f>ROUND(N37/$N$43*100,1)</f>
        <v>94.2</v>
      </c>
      <c r="Q37" s="587">
        <v>4.3</v>
      </c>
      <c r="R37" s="588"/>
      <c r="S37" s="179"/>
      <c r="T37" s="179"/>
    </row>
    <row r="38" spans="1:20" ht="20.100000000000001" customHeight="1" x14ac:dyDescent="0.2">
      <c r="A38" s="193"/>
      <c r="B38" s="528" t="s">
        <v>79</v>
      </c>
      <c r="C38" s="529"/>
      <c r="D38" s="181">
        <v>709381</v>
      </c>
      <c r="E38" s="196">
        <f t="shared" ref="E38:E51" si="4">ROUND(D38/$D$51*100,1)</f>
        <v>0.4</v>
      </c>
      <c r="F38" s="182">
        <v>2.0209138407861604</v>
      </c>
      <c r="G38" s="589">
        <v>708326</v>
      </c>
      <c r="H38" s="590"/>
      <c r="I38" s="513"/>
      <c r="J38" s="235">
        <f t="shared" ref="J38:J51" si="5">ROUND(G38/$G$51*100,1)</f>
        <v>0.6</v>
      </c>
      <c r="K38" s="575" t="s">
        <v>80</v>
      </c>
      <c r="L38" s="576"/>
      <c r="M38" s="531"/>
      <c r="N38" s="532">
        <v>81539</v>
      </c>
      <c r="O38" s="586"/>
      <c r="P38" s="234">
        <f>ROUND(N38/$N$43*100,1)</f>
        <v>0.1</v>
      </c>
      <c r="Q38" s="587">
        <v>4.2</v>
      </c>
      <c r="R38" s="588"/>
      <c r="S38" s="138"/>
      <c r="T38" s="138"/>
    </row>
    <row r="39" spans="1:20" ht="20.100000000000001" customHeight="1" x14ac:dyDescent="0.2">
      <c r="A39" s="193"/>
      <c r="B39" s="530" t="s">
        <v>81</v>
      </c>
      <c r="C39" s="531"/>
      <c r="D39" s="156">
        <v>29152713</v>
      </c>
      <c r="E39" s="196">
        <f t="shared" si="4"/>
        <v>16.100000000000001</v>
      </c>
      <c r="F39" s="182">
        <v>-38.580282300467807</v>
      </c>
      <c r="G39" s="532">
        <v>27204872</v>
      </c>
      <c r="H39" s="533"/>
      <c r="I39" s="534"/>
      <c r="J39" s="236">
        <f t="shared" si="5"/>
        <v>22.7</v>
      </c>
      <c r="K39" s="575" t="s">
        <v>82</v>
      </c>
      <c r="L39" s="576"/>
      <c r="M39" s="531"/>
      <c r="N39" s="532">
        <v>4924420</v>
      </c>
      <c r="O39" s="586"/>
      <c r="P39" s="234">
        <f>ROUND(N39/$N$43*100,1)</f>
        <v>5.7</v>
      </c>
      <c r="Q39" s="587">
        <v>9</v>
      </c>
      <c r="R39" s="588"/>
    </row>
    <row r="40" spans="1:20" ht="20.100000000000001" customHeight="1" x14ac:dyDescent="0.2">
      <c r="A40" s="193"/>
      <c r="B40" s="530" t="s">
        <v>83</v>
      </c>
      <c r="C40" s="531"/>
      <c r="D40" s="156">
        <v>67494434</v>
      </c>
      <c r="E40" s="196">
        <f t="shared" si="4"/>
        <v>37.299999999999997</v>
      </c>
      <c r="F40" s="182">
        <v>7.0569038664877946</v>
      </c>
      <c r="G40" s="532">
        <v>40451704</v>
      </c>
      <c r="H40" s="533"/>
      <c r="I40" s="534"/>
      <c r="J40" s="236">
        <f t="shared" si="5"/>
        <v>33.799999999999997</v>
      </c>
      <c r="K40" s="575" t="s">
        <v>84</v>
      </c>
      <c r="L40" s="576"/>
      <c r="M40" s="531"/>
      <c r="N40" s="532">
        <v>0</v>
      </c>
      <c r="O40" s="586"/>
      <c r="P40" s="182" t="s">
        <v>29</v>
      </c>
      <c r="Q40" s="587" t="s">
        <v>31</v>
      </c>
      <c r="R40" s="588"/>
    </row>
    <row r="41" spans="1:20" ht="20.100000000000001" customHeight="1" x14ac:dyDescent="0.2">
      <c r="A41" s="193"/>
      <c r="B41" s="530" t="s">
        <v>85</v>
      </c>
      <c r="C41" s="531"/>
      <c r="D41" s="181">
        <v>19694080</v>
      </c>
      <c r="E41" s="196">
        <f t="shared" si="4"/>
        <v>10.9</v>
      </c>
      <c r="F41" s="182">
        <v>65.353058074589256</v>
      </c>
      <c r="G41" s="532">
        <v>11462702</v>
      </c>
      <c r="H41" s="533"/>
      <c r="I41" s="534"/>
      <c r="J41" s="236">
        <f t="shared" si="5"/>
        <v>9.6</v>
      </c>
      <c r="K41" s="575" t="s">
        <v>86</v>
      </c>
      <c r="L41" s="576"/>
      <c r="M41" s="531"/>
      <c r="N41" s="532">
        <v>2615</v>
      </c>
      <c r="O41" s="586"/>
      <c r="P41" s="234">
        <f>ROUND(N41/$N$43*100,1)</f>
        <v>0</v>
      </c>
      <c r="Q41" s="587">
        <v>56.2</v>
      </c>
      <c r="R41" s="588"/>
    </row>
    <row r="42" spans="1:20" ht="20.100000000000001" customHeight="1" x14ac:dyDescent="0.2">
      <c r="A42" s="193"/>
      <c r="B42" s="530" t="s">
        <v>87</v>
      </c>
      <c r="C42" s="531"/>
      <c r="D42" s="156">
        <v>273766</v>
      </c>
      <c r="E42" s="196">
        <f t="shared" si="4"/>
        <v>0.2</v>
      </c>
      <c r="F42" s="182">
        <v>0.13973019635384662</v>
      </c>
      <c r="G42" s="532">
        <v>209152</v>
      </c>
      <c r="H42" s="533"/>
      <c r="I42" s="534"/>
      <c r="J42" s="236">
        <f t="shared" si="5"/>
        <v>0.2</v>
      </c>
      <c r="K42" s="575" t="s">
        <v>88</v>
      </c>
      <c r="L42" s="576"/>
      <c r="M42" s="531"/>
      <c r="N42" s="532">
        <v>0</v>
      </c>
      <c r="O42" s="586"/>
      <c r="P42" s="182" t="s">
        <v>29</v>
      </c>
      <c r="Q42" s="587" t="s">
        <v>31</v>
      </c>
      <c r="R42" s="588"/>
    </row>
    <row r="43" spans="1:20" ht="20.100000000000001" customHeight="1" x14ac:dyDescent="0.2">
      <c r="A43" s="193"/>
      <c r="B43" s="530" t="s">
        <v>89</v>
      </c>
      <c r="C43" s="531"/>
      <c r="D43" s="156">
        <v>0</v>
      </c>
      <c r="E43" s="182" t="s">
        <v>29</v>
      </c>
      <c r="F43" s="182" t="s">
        <v>29</v>
      </c>
      <c r="G43" s="532">
        <v>0</v>
      </c>
      <c r="H43" s="533"/>
      <c r="I43" s="534"/>
      <c r="J43" s="225" t="s">
        <v>29</v>
      </c>
      <c r="K43" s="575" t="s">
        <v>71</v>
      </c>
      <c r="L43" s="576"/>
      <c r="M43" s="531"/>
      <c r="N43" s="532">
        <f>SUM(N37:O42)</f>
        <v>86664196</v>
      </c>
      <c r="O43" s="586"/>
      <c r="P43" s="208">
        <f>ROUND(N43/$N$43*100,1)</f>
        <v>100</v>
      </c>
      <c r="Q43" s="587">
        <v>4.5999999999999996</v>
      </c>
      <c r="R43" s="588"/>
    </row>
    <row r="44" spans="1:20" ht="20.100000000000001" customHeight="1" x14ac:dyDescent="0.2">
      <c r="A44" s="193"/>
      <c r="B44" s="530" t="s">
        <v>90</v>
      </c>
      <c r="C44" s="531"/>
      <c r="D44" s="181">
        <v>8055714</v>
      </c>
      <c r="E44" s="196">
        <f t="shared" si="4"/>
        <v>4.5</v>
      </c>
      <c r="F44" s="182">
        <v>54.231188813170306</v>
      </c>
      <c r="G44" s="532">
        <v>3943734</v>
      </c>
      <c r="H44" s="533"/>
      <c r="I44" s="534"/>
      <c r="J44" s="236">
        <f t="shared" si="5"/>
        <v>3.3</v>
      </c>
      <c r="K44" s="572" t="s">
        <v>91</v>
      </c>
      <c r="L44" s="573"/>
      <c r="M44" s="573"/>
      <c r="N44" s="573"/>
      <c r="O44" s="573"/>
      <c r="P44" s="573"/>
      <c r="Q44" s="573"/>
      <c r="R44" s="574"/>
    </row>
    <row r="45" spans="1:20" ht="20.100000000000001" customHeight="1" x14ac:dyDescent="0.2">
      <c r="A45" s="193"/>
      <c r="B45" s="530" t="s">
        <v>92</v>
      </c>
      <c r="C45" s="531"/>
      <c r="D45" s="156">
        <v>17122719</v>
      </c>
      <c r="E45" s="196">
        <f t="shared" si="4"/>
        <v>9.5</v>
      </c>
      <c r="F45" s="182">
        <v>8.674697204654068</v>
      </c>
      <c r="G45" s="532">
        <v>9504094</v>
      </c>
      <c r="H45" s="533"/>
      <c r="I45" s="534"/>
      <c r="J45" s="236">
        <f t="shared" si="5"/>
        <v>7.9</v>
      </c>
      <c r="K45" s="575" t="s">
        <v>93</v>
      </c>
      <c r="L45" s="576"/>
      <c r="M45" s="531"/>
      <c r="N45" s="577" t="s">
        <v>94</v>
      </c>
      <c r="O45" s="531"/>
      <c r="P45" s="578" t="s">
        <v>95</v>
      </c>
      <c r="Q45" s="579"/>
      <c r="R45" s="580"/>
      <c r="S45" s="183"/>
      <c r="T45" s="183"/>
    </row>
    <row r="46" spans="1:20" ht="20.100000000000001" customHeight="1" thickBot="1" x14ac:dyDescent="0.25">
      <c r="A46" s="193"/>
      <c r="B46" s="530" t="s">
        <v>96</v>
      </c>
      <c r="C46" s="531"/>
      <c r="D46" s="156">
        <v>4188707</v>
      </c>
      <c r="E46" s="196">
        <f t="shared" si="4"/>
        <v>2.2999999999999998</v>
      </c>
      <c r="F46" s="182">
        <v>-24.236227311558121</v>
      </c>
      <c r="G46" s="532">
        <v>3760509</v>
      </c>
      <c r="H46" s="533"/>
      <c r="I46" s="534"/>
      <c r="J46" s="236">
        <f t="shared" si="5"/>
        <v>3.1</v>
      </c>
      <c r="K46" s="581">
        <v>99.1</v>
      </c>
      <c r="L46" s="582"/>
      <c r="M46" s="583"/>
      <c r="N46" s="584">
        <v>39.700000000000003</v>
      </c>
      <c r="O46" s="583"/>
      <c r="P46" s="584">
        <v>97.3</v>
      </c>
      <c r="Q46" s="582"/>
      <c r="R46" s="585"/>
      <c r="S46" s="237"/>
      <c r="T46" s="237"/>
    </row>
    <row r="47" spans="1:20" ht="20.100000000000001" customHeight="1" thickTop="1" x14ac:dyDescent="0.2">
      <c r="A47" s="193"/>
      <c r="B47" s="530" t="s">
        <v>97</v>
      </c>
      <c r="C47" s="531"/>
      <c r="D47" s="181">
        <v>34116828</v>
      </c>
      <c r="E47" s="196">
        <f t="shared" si="4"/>
        <v>18.899999999999999</v>
      </c>
      <c r="F47" s="182">
        <v>63.293142031575655</v>
      </c>
      <c r="G47" s="532">
        <v>22386243</v>
      </c>
      <c r="H47" s="533"/>
      <c r="I47" s="534"/>
      <c r="J47" s="236">
        <f t="shared" si="5"/>
        <v>18.7</v>
      </c>
      <c r="K47" s="557" t="s">
        <v>98</v>
      </c>
      <c r="L47" s="558"/>
      <c r="M47" s="558"/>
      <c r="N47" s="558"/>
      <c r="O47" s="558"/>
      <c r="P47" s="558"/>
      <c r="Q47" s="558"/>
      <c r="R47" s="559"/>
    </row>
    <row r="48" spans="1:20" ht="20.100000000000001" customHeight="1" x14ac:dyDescent="0.2">
      <c r="A48" s="193"/>
      <c r="B48" s="530" t="s">
        <v>99</v>
      </c>
      <c r="C48" s="531"/>
      <c r="D48" s="156">
        <v>0</v>
      </c>
      <c r="E48" s="182" t="s">
        <v>29</v>
      </c>
      <c r="F48" s="182" t="s">
        <v>29</v>
      </c>
      <c r="G48" s="532">
        <v>0</v>
      </c>
      <c r="H48" s="533"/>
      <c r="I48" s="534"/>
      <c r="J48" s="225" t="s">
        <v>29</v>
      </c>
      <c r="K48" s="535" t="s">
        <v>5</v>
      </c>
      <c r="L48" s="560"/>
      <c r="M48" s="516"/>
      <c r="N48" s="562" t="s">
        <v>100</v>
      </c>
      <c r="O48" s="563"/>
      <c r="P48" s="566" t="s">
        <v>77</v>
      </c>
      <c r="Q48" s="568" t="s">
        <v>101</v>
      </c>
      <c r="R48" s="569"/>
      <c r="S48" s="184"/>
      <c r="T48" s="184"/>
    </row>
    <row r="49" spans="1:20" ht="20.100000000000001" customHeight="1" x14ac:dyDescent="0.2">
      <c r="A49" s="193"/>
      <c r="B49" s="530" t="s">
        <v>25</v>
      </c>
      <c r="C49" s="531"/>
      <c r="D49" s="156">
        <v>156828</v>
      </c>
      <c r="E49" s="196">
        <f t="shared" si="4"/>
        <v>0.1</v>
      </c>
      <c r="F49" s="182">
        <v>-16.805652810490802</v>
      </c>
      <c r="G49" s="532">
        <v>156329</v>
      </c>
      <c r="H49" s="533"/>
      <c r="I49" s="534"/>
      <c r="J49" s="236">
        <f t="shared" si="5"/>
        <v>0.1</v>
      </c>
      <c r="K49" s="553"/>
      <c r="L49" s="561"/>
      <c r="M49" s="529"/>
      <c r="N49" s="564"/>
      <c r="O49" s="565"/>
      <c r="P49" s="567"/>
      <c r="Q49" s="570" t="s">
        <v>102</v>
      </c>
      <c r="R49" s="571"/>
      <c r="S49" s="138"/>
      <c r="T49" s="138"/>
    </row>
    <row r="50" spans="1:20" ht="20.100000000000001" customHeight="1" x14ac:dyDescent="0.2">
      <c r="A50" s="193"/>
      <c r="B50" s="530" t="s">
        <v>103</v>
      </c>
      <c r="C50" s="531"/>
      <c r="D50" s="181">
        <v>0</v>
      </c>
      <c r="E50" s="182" t="s">
        <v>29</v>
      </c>
      <c r="F50" s="182" t="s">
        <v>29</v>
      </c>
      <c r="G50" s="532">
        <v>0</v>
      </c>
      <c r="H50" s="533"/>
      <c r="I50" s="534"/>
      <c r="J50" s="225" t="s">
        <v>29</v>
      </c>
      <c r="K50" s="535" t="s">
        <v>104</v>
      </c>
      <c r="L50" s="516"/>
      <c r="M50" s="185" t="s">
        <v>105</v>
      </c>
      <c r="N50" s="525">
        <v>24147261</v>
      </c>
      <c r="O50" s="526"/>
      <c r="P50" s="186">
        <v>1.0878876568908127</v>
      </c>
      <c r="Q50" s="525">
        <v>1842318</v>
      </c>
      <c r="R50" s="527"/>
      <c r="S50" s="126"/>
      <c r="T50" s="126"/>
    </row>
    <row r="51" spans="1:20" ht="20.100000000000001" customHeight="1" x14ac:dyDescent="0.2">
      <c r="A51" s="193"/>
      <c r="B51" s="536" t="s">
        <v>71</v>
      </c>
      <c r="C51" s="537"/>
      <c r="D51" s="540">
        <f>SUM(D38:D50)</f>
        <v>180965170</v>
      </c>
      <c r="E51" s="542">
        <f t="shared" si="4"/>
        <v>100</v>
      </c>
      <c r="F51" s="543">
        <v>5.8</v>
      </c>
      <c r="G51" s="545">
        <f>SUM(G38:I50)</f>
        <v>119787665</v>
      </c>
      <c r="H51" s="546"/>
      <c r="I51" s="547"/>
      <c r="J51" s="551">
        <f t="shared" si="5"/>
        <v>100</v>
      </c>
      <c r="K51" s="553" t="s">
        <v>106</v>
      </c>
      <c r="L51" s="529"/>
      <c r="M51" s="187" t="s">
        <v>107</v>
      </c>
      <c r="N51" s="554">
        <v>23523689</v>
      </c>
      <c r="O51" s="555"/>
      <c r="P51" s="182">
        <v>3.2757558845656463</v>
      </c>
      <c r="Q51" s="554">
        <v>0</v>
      </c>
      <c r="R51" s="556"/>
      <c r="S51" s="126"/>
      <c r="T51" s="126"/>
    </row>
    <row r="52" spans="1:20" ht="20.100000000000001" customHeight="1" thickBot="1" x14ac:dyDescent="0.25">
      <c r="A52" s="193"/>
      <c r="B52" s="538"/>
      <c r="C52" s="539"/>
      <c r="D52" s="541"/>
      <c r="E52" s="541">
        <f>ROUND(D52/$D$51*100,1)</f>
        <v>0</v>
      </c>
      <c r="F52" s="544"/>
      <c r="G52" s="548"/>
      <c r="H52" s="549"/>
      <c r="I52" s="550"/>
      <c r="J52" s="552">
        <f>ROUND(G52/$G$51*100,1)</f>
        <v>0</v>
      </c>
      <c r="K52" s="535" t="s">
        <v>108</v>
      </c>
      <c r="L52" s="516"/>
      <c r="M52" s="185" t="s">
        <v>105</v>
      </c>
      <c r="N52" s="525">
        <v>4179338</v>
      </c>
      <c r="O52" s="526"/>
      <c r="P52" s="186">
        <v>-0.54549205772797071</v>
      </c>
      <c r="Q52" s="525">
        <v>440637</v>
      </c>
      <c r="R52" s="527"/>
      <c r="S52" s="126"/>
      <c r="T52" s="126"/>
    </row>
    <row r="53" spans="1:20" ht="20.100000000000001" customHeight="1" x14ac:dyDescent="0.2">
      <c r="B53" s="188" t="s">
        <v>109</v>
      </c>
      <c r="C53" s="176"/>
      <c r="D53" s="176"/>
      <c r="E53" s="176"/>
      <c r="F53" s="176"/>
      <c r="G53" s="176"/>
      <c r="H53" s="176"/>
      <c r="I53" s="176"/>
      <c r="J53" s="189"/>
      <c r="K53" s="528" t="s">
        <v>106</v>
      </c>
      <c r="L53" s="529"/>
      <c r="M53" s="187" t="s">
        <v>107</v>
      </c>
      <c r="N53" s="512">
        <v>4082526</v>
      </c>
      <c r="O53" s="513"/>
      <c r="P53" s="190">
        <v>-0.95579175059796118</v>
      </c>
      <c r="Q53" s="512">
        <v>0</v>
      </c>
      <c r="R53" s="514"/>
      <c r="S53" s="126"/>
      <c r="T53" s="126"/>
    </row>
    <row r="54" spans="1:20" ht="20.100000000000001" customHeight="1" x14ac:dyDescent="0.2">
      <c r="B54" s="176" t="s">
        <v>110</v>
      </c>
      <c r="C54" s="176"/>
      <c r="D54" s="176"/>
      <c r="E54" s="176"/>
      <c r="F54" s="176"/>
      <c r="G54" s="176"/>
      <c r="H54" s="176"/>
      <c r="I54" s="176"/>
      <c r="J54" s="176"/>
      <c r="K54" s="515" t="s">
        <v>111</v>
      </c>
      <c r="L54" s="516"/>
      <c r="M54" s="185" t="s">
        <v>105</v>
      </c>
      <c r="N54" s="525">
        <v>17905539</v>
      </c>
      <c r="O54" s="526"/>
      <c r="P54" s="186">
        <v>1.8180615766636501</v>
      </c>
      <c r="Q54" s="525">
        <v>2766596</v>
      </c>
      <c r="R54" s="527"/>
      <c r="S54" s="126"/>
      <c r="T54" s="126"/>
    </row>
    <row r="55" spans="1:20" ht="20.100000000000001" customHeight="1" x14ac:dyDescent="0.2">
      <c r="B55" s="176"/>
      <c r="C55" s="176"/>
      <c r="D55" s="176"/>
      <c r="E55" s="176"/>
      <c r="F55" s="176"/>
      <c r="G55" s="176"/>
      <c r="H55" s="176"/>
      <c r="I55" s="176"/>
      <c r="J55" s="176"/>
      <c r="K55" s="528" t="s">
        <v>112</v>
      </c>
      <c r="L55" s="529"/>
      <c r="M55" s="187" t="s">
        <v>107</v>
      </c>
      <c r="N55" s="512">
        <v>17344972</v>
      </c>
      <c r="O55" s="513"/>
      <c r="P55" s="182">
        <v>5.1798028741147633</v>
      </c>
      <c r="Q55" s="512">
        <v>0</v>
      </c>
      <c r="R55" s="514"/>
      <c r="S55" s="126"/>
      <c r="T55" s="126"/>
    </row>
    <row r="56" spans="1:20" ht="20.100000000000001" customHeight="1" x14ac:dyDescent="0.2">
      <c r="B56" s="176"/>
      <c r="C56" s="176"/>
      <c r="D56" s="176"/>
      <c r="E56" s="176"/>
      <c r="F56" s="176"/>
      <c r="G56" s="176"/>
      <c r="H56" s="176"/>
      <c r="I56" s="176"/>
      <c r="J56" s="176"/>
      <c r="K56" s="515" t="s">
        <v>111</v>
      </c>
      <c r="L56" s="516"/>
      <c r="M56" s="185" t="s">
        <v>105</v>
      </c>
      <c r="N56" s="517" t="s">
        <v>29</v>
      </c>
      <c r="O56" s="521"/>
      <c r="P56" s="186" t="s">
        <v>29</v>
      </c>
      <c r="Q56" s="517" t="s">
        <v>29</v>
      </c>
      <c r="R56" s="520"/>
    </row>
    <row r="57" spans="1:20" ht="20.100000000000001" customHeight="1" x14ac:dyDescent="0.2">
      <c r="B57" s="176"/>
      <c r="C57" s="176"/>
      <c r="D57" s="176"/>
      <c r="E57" s="176"/>
      <c r="F57" s="176"/>
      <c r="G57" s="176"/>
      <c r="H57" s="176"/>
      <c r="I57" s="176"/>
      <c r="J57" s="176"/>
      <c r="K57" s="510" t="s">
        <v>113</v>
      </c>
      <c r="L57" s="511"/>
      <c r="M57" s="187" t="s">
        <v>107</v>
      </c>
      <c r="N57" s="522" t="s">
        <v>29</v>
      </c>
      <c r="O57" s="523"/>
      <c r="P57" s="190" t="s">
        <v>29</v>
      </c>
      <c r="Q57" s="522" t="s">
        <v>29</v>
      </c>
      <c r="R57" s="524"/>
    </row>
    <row r="58" spans="1:20" ht="20.100000000000001" customHeight="1" x14ac:dyDescent="0.2">
      <c r="B58" s="176"/>
      <c r="C58" s="176"/>
      <c r="D58" s="176"/>
      <c r="E58" s="176"/>
      <c r="F58" s="176"/>
      <c r="G58" s="176"/>
      <c r="H58" s="176"/>
      <c r="I58" s="176"/>
      <c r="J58" s="176"/>
      <c r="K58" s="515" t="s">
        <v>114</v>
      </c>
      <c r="L58" s="516"/>
      <c r="M58" s="185" t="s">
        <v>105</v>
      </c>
      <c r="N58" s="525">
        <v>994717</v>
      </c>
      <c r="O58" s="526"/>
      <c r="P58" s="186">
        <v>24.1296</v>
      </c>
      <c r="Q58" s="525">
        <v>991837</v>
      </c>
      <c r="R58" s="527"/>
    </row>
    <row r="59" spans="1:20" ht="20.100000000000001" customHeight="1" x14ac:dyDescent="0.2">
      <c r="B59" s="176"/>
      <c r="C59" s="176"/>
      <c r="D59" s="176"/>
      <c r="E59" s="176"/>
      <c r="F59" s="176"/>
      <c r="G59" s="176"/>
      <c r="H59" s="176"/>
      <c r="I59" s="176"/>
      <c r="J59" s="176"/>
      <c r="K59" s="510" t="s">
        <v>113</v>
      </c>
      <c r="L59" s="511"/>
      <c r="M59" s="187" t="s">
        <v>107</v>
      </c>
      <c r="N59" s="512">
        <v>994717</v>
      </c>
      <c r="O59" s="513"/>
      <c r="P59" s="182">
        <v>24.1296</v>
      </c>
      <c r="Q59" s="512">
        <v>0</v>
      </c>
      <c r="R59" s="514"/>
    </row>
    <row r="60" spans="1:20" ht="20.100000000000001" customHeight="1" x14ac:dyDescent="0.2">
      <c r="B60" s="176"/>
      <c r="C60" s="176"/>
      <c r="D60" s="176"/>
      <c r="E60" s="176"/>
      <c r="F60" s="176"/>
      <c r="G60" s="176"/>
      <c r="H60" s="176"/>
      <c r="I60" s="176"/>
      <c r="J60" s="176"/>
      <c r="K60" s="515" t="s">
        <v>114</v>
      </c>
      <c r="L60" s="516"/>
      <c r="M60" s="185" t="s">
        <v>105</v>
      </c>
      <c r="N60" s="517">
        <v>151750</v>
      </c>
      <c r="O60" s="518"/>
      <c r="P60" s="238">
        <v>14.089166228103151</v>
      </c>
      <c r="Q60" s="519">
        <v>0</v>
      </c>
      <c r="R60" s="520"/>
    </row>
    <row r="61" spans="1:20" ht="20.100000000000001" customHeight="1" thickBot="1" x14ac:dyDescent="0.25">
      <c r="B61" s="176"/>
      <c r="C61" s="176"/>
      <c r="D61" s="176"/>
      <c r="E61" s="176"/>
      <c r="F61" s="176"/>
      <c r="G61" s="176"/>
      <c r="H61" s="176"/>
      <c r="I61" s="176"/>
      <c r="J61" s="176"/>
      <c r="K61" s="504" t="s">
        <v>115</v>
      </c>
      <c r="L61" s="505"/>
      <c r="M61" s="191" t="s">
        <v>107</v>
      </c>
      <c r="N61" s="506">
        <v>151750</v>
      </c>
      <c r="O61" s="507"/>
      <c r="P61" s="239">
        <v>14.089166228103151</v>
      </c>
      <c r="Q61" s="508">
        <v>34695</v>
      </c>
      <c r="R61" s="509"/>
    </row>
    <row r="62" spans="1:20" ht="19.5" customHeight="1" x14ac:dyDescent="0.2"/>
    <row r="63" spans="1:20" ht="19.5" customHeight="1" x14ac:dyDescent="0.2"/>
    <row r="64" spans="1:20" ht="24" customHeight="1" x14ac:dyDescent="0.2"/>
    <row r="65" ht="19.5" customHeight="1" x14ac:dyDescent="0.2"/>
    <row r="66" ht="19.5" customHeight="1" x14ac:dyDescent="0.2"/>
    <row r="67" ht="19.5" customHeight="1" x14ac:dyDescent="0.2"/>
    <row r="68" ht="6.6" customHeight="1" x14ac:dyDescent="0.2"/>
  </sheetData>
  <mergeCells count="242">
    <mergeCell ref="P1:R1"/>
    <mergeCell ref="B3:F3"/>
    <mergeCell ref="G3:R3"/>
    <mergeCell ref="B4:C4"/>
    <mergeCell ref="G4:I4"/>
    <mergeCell ref="J4:K4"/>
    <mergeCell ref="M4:N4"/>
    <mergeCell ref="P4:Q4"/>
    <mergeCell ref="J5:K5"/>
    <mergeCell ref="M5:N5"/>
    <mergeCell ref="P5:Q5"/>
    <mergeCell ref="B6:C6"/>
    <mergeCell ref="G6:I6"/>
    <mergeCell ref="J6:K6"/>
    <mergeCell ref="M6:N6"/>
    <mergeCell ref="P6:Q6"/>
    <mergeCell ref="B7:C7"/>
    <mergeCell ref="H7:I7"/>
    <mergeCell ref="J7:K7"/>
    <mergeCell ref="M7:N7"/>
    <mergeCell ref="P7:Q7"/>
    <mergeCell ref="B8:C8"/>
    <mergeCell ref="H8:I8"/>
    <mergeCell ref="J8:K8"/>
    <mergeCell ref="M8:N8"/>
    <mergeCell ref="P8:Q8"/>
    <mergeCell ref="B9:C9"/>
    <mergeCell ref="G9:I9"/>
    <mergeCell ref="J9:K9"/>
    <mergeCell ref="M9:N9"/>
    <mergeCell ref="P9:Q9"/>
    <mergeCell ref="B10:C10"/>
    <mergeCell ref="G10:I10"/>
    <mergeCell ref="J10:K10"/>
    <mergeCell ref="M10:N10"/>
    <mergeCell ref="P10:Q10"/>
    <mergeCell ref="B11:C11"/>
    <mergeCell ref="H11:I11"/>
    <mergeCell ref="J11:K11"/>
    <mergeCell ref="M11:N11"/>
    <mergeCell ref="P11:Q11"/>
    <mergeCell ref="B12:C12"/>
    <mergeCell ref="H12:I12"/>
    <mergeCell ref="J12:K12"/>
    <mergeCell ref="M12:N12"/>
    <mergeCell ref="P12:Q12"/>
    <mergeCell ref="B13:C13"/>
    <mergeCell ref="G13:I13"/>
    <mergeCell ref="J13:K13"/>
    <mergeCell ref="M13:N13"/>
    <mergeCell ref="P13:Q13"/>
    <mergeCell ref="B14:C14"/>
    <mergeCell ref="G14:R14"/>
    <mergeCell ref="B15:C15"/>
    <mergeCell ref="G15:I15"/>
    <mergeCell ref="J15:K15"/>
    <mergeCell ref="M15:N15"/>
    <mergeCell ref="P15:Q15"/>
    <mergeCell ref="B16:C16"/>
    <mergeCell ref="G16:I16"/>
    <mergeCell ref="J16:K16"/>
    <mergeCell ref="M16:N16"/>
    <mergeCell ref="P16:Q16"/>
    <mergeCell ref="G17:I17"/>
    <mergeCell ref="J17:K17"/>
    <mergeCell ref="M17:N17"/>
    <mergeCell ref="P17:Q17"/>
    <mergeCell ref="G18:I18"/>
    <mergeCell ref="J18:K18"/>
    <mergeCell ref="M18:N18"/>
    <mergeCell ref="P18:R19"/>
    <mergeCell ref="B19:C19"/>
    <mergeCell ref="G19:I19"/>
    <mergeCell ref="J19:K19"/>
    <mergeCell ref="M19:N19"/>
    <mergeCell ref="B20:C20"/>
    <mergeCell ref="G20:I20"/>
    <mergeCell ref="J20:K20"/>
    <mergeCell ref="M20:N20"/>
    <mergeCell ref="P20:Q20"/>
    <mergeCell ref="B21:C21"/>
    <mergeCell ref="G21:I21"/>
    <mergeCell ref="J21:K21"/>
    <mergeCell ref="M21:N21"/>
    <mergeCell ref="P21:Q21"/>
    <mergeCell ref="B22:C22"/>
    <mergeCell ref="G22:I22"/>
    <mergeCell ref="J22:K22"/>
    <mergeCell ref="M22:N22"/>
    <mergeCell ref="P22:Q22"/>
    <mergeCell ref="B23:C23"/>
    <mergeCell ref="G23:I23"/>
    <mergeCell ref="J23:K23"/>
    <mergeCell ref="M23:N23"/>
    <mergeCell ref="P23:Q23"/>
    <mergeCell ref="B24:C24"/>
    <mergeCell ref="G24:I24"/>
    <mergeCell ref="J24:K24"/>
    <mergeCell ref="M24:N24"/>
    <mergeCell ref="B25:C25"/>
    <mergeCell ref="J25:K25"/>
    <mergeCell ref="M25:N25"/>
    <mergeCell ref="P25:Q25"/>
    <mergeCell ref="B26:C26"/>
    <mergeCell ref="J26:K26"/>
    <mergeCell ref="M26:N26"/>
    <mergeCell ref="B27:C27"/>
    <mergeCell ref="J27:K27"/>
    <mergeCell ref="M27:N27"/>
    <mergeCell ref="P27:Q27"/>
    <mergeCell ref="B28:C28"/>
    <mergeCell ref="G28:I28"/>
    <mergeCell ref="J28:K28"/>
    <mergeCell ref="M28:N28"/>
    <mergeCell ref="P28:Q28"/>
    <mergeCell ref="B29:C29"/>
    <mergeCell ref="G29:I29"/>
    <mergeCell ref="J29:K29"/>
    <mergeCell ref="M29:N29"/>
    <mergeCell ref="P29:R30"/>
    <mergeCell ref="B30:C30"/>
    <mergeCell ref="G30:I30"/>
    <mergeCell ref="J30:K30"/>
    <mergeCell ref="M30:N30"/>
    <mergeCell ref="B31:C31"/>
    <mergeCell ref="P31:Q31"/>
    <mergeCell ref="B32:C32"/>
    <mergeCell ref="P32:Q32"/>
    <mergeCell ref="B33:C33"/>
    <mergeCell ref="G33:I33"/>
    <mergeCell ref="J33:K33"/>
    <mergeCell ref="M33:N33"/>
    <mergeCell ref="P33:Q33"/>
    <mergeCell ref="B35:J35"/>
    <mergeCell ref="K35:R35"/>
    <mergeCell ref="B36:C36"/>
    <mergeCell ref="G36:I36"/>
    <mergeCell ref="K36:M36"/>
    <mergeCell ref="N36:O36"/>
    <mergeCell ref="Q36:R36"/>
    <mergeCell ref="K37:M37"/>
    <mergeCell ref="N37:O37"/>
    <mergeCell ref="Q37:R37"/>
    <mergeCell ref="B38:C38"/>
    <mergeCell ref="G38:I38"/>
    <mergeCell ref="K38:M38"/>
    <mergeCell ref="N38:O38"/>
    <mergeCell ref="Q38:R38"/>
    <mergeCell ref="B39:C39"/>
    <mergeCell ref="G39:I39"/>
    <mergeCell ref="K39:M39"/>
    <mergeCell ref="N39:O39"/>
    <mergeCell ref="Q39:R39"/>
    <mergeCell ref="B40:C40"/>
    <mergeCell ref="G40:I40"/>
    <mergeCell ref="K40:M40"/>
    <mergeCell ref="N40:O40"/>
    <mergeCell ref="Q40:R40"/>
    <mergeCell ref="B41:C41"/>
    <mergeCell ref="G41:I41"/>
    <mergeCell ref="K41:M41"/>
    <mergeCell ref="N41:O41"/>
    <mergeCell ref="Q41:R41"/>
    <mergeCell ref="B42:C42"/>
    <mergeCell ref="G42:I42"/>
    <mergeCell ref="K42:M42"/>
    <mergeCell ref="N42:O42"/>
    <mergeCell ref="Q42:R42"/>
    <mergeCell ref="B43:C43"/>
    <mergeCell ref="G43:I43"/>
    <mergeCell ref="K43:M43"/>
    <mergeCell ref="N43:O43"/>
    <mergeCell ref="Q43:R43"/>
    <mergeCell ref="B44:C44"/>
    <mergeCell ref="G44:I44"/>
    <mergeCell ref="K44:R44"/>
    <mergeCell ref="B45:C45"/>
    <mergeCell ref="G45:I45"/>
    <mergeCell ref="K45:M45"/>
    <mergeCell ref="N45:O45"/>
    <mergeCell ref="P45:R45"/>
    <mergeCell ref="B46:C46"/>
    <mergeCell ref="G46:I46"/>
    <mergeCell ref="K46:M46"/>
    <mergeCell ref="N46:O46"/>
    <mergeCell ref="P46:R46"/>
    <mergeCell ref="B47:C47"/>
    <mergeCell ref="G47:I47"/>
    <mergeCell ref="K47:R47"/>
    <mergeCell ref="B48:C48"/>
    <mergeCell ref="G48:I48"/>
    <mergeCell ref="K48:M49"/>
    <mergeCell ref="N48:O49"/>
    <mergeCell ref="P48:P49"/>
    <mergeCell ref="Q48:R48"/>
    <mergeCell ref="B49:C49"/>
    <mergeCell ref="G49:I49"/>
    <mergeCell ref="Q49:R49"/>
    <mergeCell ref="B50:C50"/>
    <mergeCell ref="G50:I50"/>
    <mergeCell ref="K50:L50"/>
    <mergeCell ref="N50:O50"/>
    <mergeCell ref="Q50:R50"/>
    <mergeCell ref="B51:C52"/>
    <mergeCell ref="D51:D52"/>
    <mergeCell ref="E51:E52"/>
    <mergeCell ref="F51:F52"/>
    <mergeCell ref="G51:I52"/>
    <mergeCell ref="J51:J52"/>
    <mergeCell ref="K51:L51"/>
    <mergeCell ref="N51:O51"/>
    <mergeCell ref="Q51:R51"/>
    <mergeCell ref="K52:L52"/>
    <mergeCell ref="N52:O52"/>
    <mergeCell ref="Q52:R52"/>
    <mergeCell ref="K53:L53"/>
    <mergeCell ref="N53:O53"/>
    <mergeCell ref="Q53:R53"/>
    <mergeCell ref="K54:L54"/>
    <mergeCell ref="N54:O54"/>
    <mergeCell ref="Q54:R54"/>
    <mergeCell ref="K55:L55"/>
    <mergeCell ref="N55:O55"/>
    <mergeCell ref="Q55:R55"/>
    <mergeCell ref="K56:L56"/>
    <mergeCell ref="N56:O56"/>
    <mergeCell ref="Q56:R56"/>
    <mergeCell ref="K57:L57"/>
    <mergeCell ref="N57:O57"/>
    <mergeCell ref="Q57:R57"/>
    <mergeCell ref="K58:L58"/>
    <mergeCell ref="N58:O58"/>
    <mergeCell ref="Q58:R58"/>
    <mergeCell ref="K61:L61"/>
    <mergeCell ref="N61:O61"/>
    <mergeCell ref="Q61:R61"/>
    <mergeCell ref="K59:L59"/>
    <mergeCell ref="N59:O59"/>
    <mergeCell ref="Q59:R59"/>
    <mergeCell ref="K60:L60"/>
    <mergeCell ref="N60:O60"/>
    <mergeCell ref="Q60:R60"/>
  </mergeCells>
  <phoneticPr fontId="1"/>
  <conditionalFormatting sqref="F6:F11 F13:F16 F32:F33 F18:F30">
    <cfRule type="expression" dxfId="7" priority="8" stopIfTrue="1">
      <formula>"IF(AND(D6=0,F6=0,【参考】24右!F6=0））"</formula>
    </cfRule>
  </conditionalFormatting>
  <conditionalFormatting sqref="M6:N13">
    <cfRule type="expression" dxfId="6" priority="7" stopIfTrue="1">
      <formula>"IF（F6=0,【参考】24右!F6＝0,'25年度右'!D6＝0）"</formula>
    </cfRule>
  </conditionalFormatting>
  <conditionalFormatting sqref="M15:N18 M20:N21 M23:N27 M30:N30">
    <cfRule type="expression" dxfId="5" priority="6" stopIfTrue="1">
      <formula>"IF（F6=0,【参考】24右!F6＝0,'25年度右'!D6＝0）"</formula>
    </cfRule>
  </conditionalFormatting>
  <conditionalFormatting sqref="M33:N33">
    <cfRule type="expression" dxfId="4" priority="5" stopIfTrue="1">
      <formula>"IF（F6=0,【参考】24右!F6＝0,'25年度右'!D6＝0）"</formula>
    </cfRule>
  </conditionalFormatting>
  <conditionalFormatting sqref="M19:N19">
    <cfRule type="expression" dxfId="3" priority="4" stopIfTrue="1">
      <formula>"IF（F6=0,【参考】24右!F6＝0,'25年度右'!D6＝0）"</formula>
    </cfRule>
  </conditionalFormatting>
  <conditionalFormatting sqref="M22:N22">
    <cfRule type="expression" dxfId="2" priority="3" stopIfTrue="1">
      <formula>"IF（F6=0,【参考】24右!F6＝0,'25年度右'!D6＝0）"</formula>
    </cfRule>
  </conditionalFormatting>
  <conditionalFormatting sqref="M28:N28">
    <cfRule type="expression" dxfId="1" priority="2" stopIfTrue="1">
      <formula>"IF（F6=0,【参考】24右!F6＝0,'25年度右'!D6＝0）"</formula>
    </cfRule>
  </conditionalFormatting>
  <conditionalFormatting sqref="M29:N29">
    <cfRule type="expression" dxfId="0" priority="1" stopIfTrue="1">
      <formula>"IF（F6=0,【参考】24右!F6＝0,'25年度右'!D6＝0）"</formula>
    </cfRule>
  </conditionalFormatting>
  <printOptions horizontalCentered="1" gridLinesSet="0"/>
  <pageMargins left="0.59055118110236227" right="0.59055118110236227" top="0.43307086614173229" bottom="0.35433070866141736" header="0.43307086614173229" footer="0.39370078740157483"/>
  <pageSetup paperSize="9" scale="63" pageOrder="overThenDown" orientation="portrait" blackAndWhite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港・左</vt:lpstr>
      <vt:lpstr>港・右</vt:lpstr>
      <vt:lpstr>港・右!Print_Area</vt:lpstr>
      <vt:lpstr>港・左!Print_Area</vt:lpstr>
    </vt:vector>
  </TitlesOfParts>
  <Company>武井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武井　康典</dc:creator>
  <cp:lastModifiedBy>東京都</cp:lastModifiedBy>
  <dcterms:created xsi:type="dcterms:W3CDTF">2006-04-22T12:59:30Z</dcterms:created>
  <dcterms:modified xsi:type="dcterms:W3CDTF">2023-01-06T02:22:38Z</dcterms:modified>
</cp:coreProperties>
</file>