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114\Desktop\"/>
    </mc:Choice>
  </mc:AlternateContent>
  <workbookProtection workbookAlgorithmName="SHA-512" workbookHashValue="DOQZDBp1AqKUu6clCkFnueDMp5dM1MvEo3r5C64IhL+CJFxjMGcCU+VVylhHwtg1Or27u1EyshRYjufzgY8fvA==" workbookSaltValue="5qtDrdhbMQl+2tC3zbAGoA==" workbookSpinCount="100000" lockStructure="1"/>
  <bookViews>
    <workbookView xWindow="0" yWindow="0" windowWidth="15360" windowHeight="7635"/>
  </bookViews>
  <sheets>
    <sheet name="法非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I10" i="4" s="1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L85" i="4"/>
  <c r="J85" i="4"/>
  <c r="I85" i="4"/>
  <c r="E85" i="4"/>
  <c r="BB10" i="4"/>
  <c r="AT10" i="4"/>
  <c r="AL10" i="4"/>
  <c r="W10" i="4"/>
  <c r="P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<sst xmlns="http://schemas.openxmlformats.org/spreadsheetml/2006/main" count="233" uniqueCount="117">
  <si>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</si>
  <si>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</si>
  <si>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</si>
  <si>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</si>
  <si>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</si>
  <si>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2">
      <t>カンリ</t>
    </rPh>
    <rPh sb="2" eb="3">
      <t>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</si>
  <si>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</si>
  <si>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</si>
  <si>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</si>
  <si>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</si>
  <si>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</si>
  <si>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</si>
  <si>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</si>
  <si>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</si>
  <si>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</si>
  <si>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</si>
  <si>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</si>
  <si>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</si>
  <si>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</si>
  <si>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</si>
  <si>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</si>
  <si>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</si>
  <si>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</si>
  <si>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</si>
  <si>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</si>
  <si>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</si>
  <si>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</si>
  <si>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</si>
  <si>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</si>
  <si>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</si>
  <si>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</si>
  <si>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</si>
  <si>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</si>
  <si>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</si>
  <si>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</si>
  <si>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</si>
  <si>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</si>
  <si>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</si>
  <si>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</si>
  <si>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</si>
  <si>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</si>
  <si>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</si>
  <si>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</si>
  <si>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</si>
  <si>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</si>
  <si>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</si>
  <si>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</si>
  <si>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</si>
  <si>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</si>
  <si>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</si>
  <si>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</si>
  <si>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</si>
  <si>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</si>
  <si>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</si>
  <si>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</si>
  <si>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</si>
  <si>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</si>
  <si>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</si>
  <si>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</si>
  <si>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</si>
  <si>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</si>
  <si>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</si>
  <si>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</si>
  <si>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</si>
  <si>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</si>
  <si>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</si>
  <si>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</si>
  <si>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</si>
  <si>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</si>
  <si>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</si>
  <si>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</si>
  <si>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</si>
  <si>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</si>
  <si>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管理者の情報</t>
    <rPh sb="0" eb="3">
      <t>カンリシャ</t>
    </rPh>
    <rPh sb="4" eb="6">
      <t>ジョウホウ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</si>
  <si>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</si>
  <si>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</si>
  <si>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</si>
  <si>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</si>
  <si>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</si>
  <si>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</si>
  <si>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</si>
  <si>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</si>
  <si>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</si>
  <si>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</si>
  <si>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</si>
  <si>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</si>
  <si>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</si>
  <si>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</si>
  <si>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</si>
  <si>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</si>
  <si>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</si>
  <si>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</si>
  <si>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</si>
  <si>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</si>
  <si>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</si>
  <si>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</si>
  <si>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東京都　御蔵島村</t>
  </si>
  <si>
    <t>法非適用</t>
  </si>
  <si>
    <t>水道事業</t>
  </si>
  <si>
    <t>簡易水道事業</t>
  </si>
  <si>
    <t>D4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</si>
  <si>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</si>
  <si>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</si>
  <si>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</si>
  <si>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</si>
  <si>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</si>
  <si>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</si>
  <si>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</si>
  <si>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</si>
  <si>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</si>
  <si>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</si>
  <si>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</si>
  <si>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</si>
  <si>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</si>
  <si>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単年度の収益的収支は赤字となっており、事
業運営に必要最低限の総経費（地方債償還金を
含む）を賄うだけの収益確保ができていない。
　管路更新等の事業維持に不可欠な設備投資が
今後見込まれており、財源の確保や経営が与え
る影響等を踏まえ、適切な料金収入の確保を含
む経営改善の実施や、投資計画等の見直しなど
を行う必要がある。</t>
    <rPh sb="1" eb="4">
      <t>タンネンド</t>
    </rPh>
    <rPh sb="5" eb="8">
      <t>シュウエキテキ</t>
    </rPh>
    <rPh sb="8" eb="10">
      <t>シュウシ</t>
    </rPh>
    <rPh sb="11" eb="13">
      <t>アカジ</t>
    </rPh>
    <rPh sb="22" eb="23">
      <t>ギョウ</t>
    </rPh>
    <rPh sb="23" eb="25">
      <t>ウンエイ</t>
    </rPh>
    <rPh sb="26" eb="28">
      <t>ヒツヨウ</t>
    </rPh>
    <rPh sb="28" eb="31">
      <t>サイテイゲン</t>
    </rPh>
    <rPh sb="32" eb="35">
      <t>ソウケイヒ</t>
    </rPh>
    <rPh sb="36" eb="38">
      <t>チホウ</t>
    </rPh>
    <rPh sb="38" eb="39">
      <t>サイ</t>
    </rPh>
    <rPh sb="39" eb="41">
      <t>ショウカン</t>
    </rPh>
    <rPh sb="41" eb="42">
      <t>キン</t>
    </rPh>
    <rPh sb="44" eb="45">
      <t>フク</t>
    </rPh>
    <rPh sb="48" eb="49">
      <t>マカナ</t>
    </rPh>
    <rPh sb="53" eb="55">
      <t>シュウエキ</t>
    </rPh>
    <rPh sb="55" eb="57">
      <t>カクホ</t>
    </rPh>
    <rPh sb="67" eb="69">
      <t>カンロ</t>
    </rPh>
    <rPh sb="69" eb="71">
      <t>コウシン</t>
    </rPh>
    <rPh sb="71" eb="72">
      <t>トウ</t>
    </rPh>
    <rPh sb="73" eb="75">
      <t>ジギョウ</t>
    </rPh>
    <rPh sb="75" eb="77">
      <t>イジ</t>
    </rPh>
    <rPh sb="78" eb="81">
      <t>フカケツ</t>
    </rPh>
    <rPh sb="82" eb="84">
      <t>セツビ</t>
    </rPh>
    <rPh sb="84" eb="86">
      <t>トウシ</t>
    </rPh>
    <rPh sb="88" eb="90">
      <t>コンゴ</t>
    </rPh>
    <rPh sb="90" eb="92">
      <t>ミコ</t>
    </rPh>
    <rPh sb="98" eb="100">
      <t>ザイゲン</t>
    </rPh>
    <rPh sb="101" eb="103">
      <t>カクホ</t>
    </rPh>
    <rPh sb="104" eb="106">
      <t>ケイエイ</t>
    </rPh>
    <rPh sb="107" eb="108">
      <t>アタ</t>
    </rPh>
    <rPh sb="111" eb="113">
      <t>エイキョウ</t>
    </rPh>
    <rPh sb="113" eb="114">
      <t>トウ</t>
    </rPh>
    <rPh sb="115" eb="116">
      <t>フ</t>
    </rPh>
    <rPh sb="119" eb="121">
      <t>テキセツ</t>
    </rPh>
    <rPh sb="122" eb="124">
      <t>リョウキン</t>
    </rPh>
    <rPh sb="124" eb="126">
      <t>シュウニュウ</t>
    </rPh>
    <rPh sb="127" eb="129">
      <t>カクホ</t>
    </rPh>
    <rPh sb="130" eb="131">
      <t>フク</t>
    </rPh>
    <rPh sb="133" eb="135">
      <t>ケイエイ</t>
    </rPh>
    <rPh sb="135" eb="137">
      <t>カイゼン</t>
    </rPh>
    <rPh sb="138" eb="140">
      <t>ジッシ</t>
    </rPh>
    <rPh sb="142" eb="144">
      <t>トウシ</t>
    </rPh>
    <rPh sb="144" eb="146">
      <t>ケイカク</t>
    </rPh>
    <rPh sb="146" eb="147">
      <t>トウ</t>
    </rPh>
    <rPh sb="148" eb="150">
      <t>ミナオ</t>
    </rPh>
    <rPh sb="155" eb="156">
      <t>オコナ</t>
    </rPh>
    <rPh sb="157" eb="159">
      <t>ヒツヨウ</t>
    </rPh>
    <phoneticPr fontId="4"/>
  </si>
  <si>
    <t xml:space="preserve">①収支的収支比率
　本村の収益的収支比率は単年度で赤字となって
　おり、経営改善へ向け、料金回収率や設備投資
　の見直しといった取り組みが必要となる。
④企業債残高対給水収益比率
　現状、類似団体の平均値を下回っているが、今
　後設備更新等を実施予定であり、適切な投資規
　模と料金水準を見定めた経営計画が必要となる。
⑤料金回収率
　今年度は類似団体平均値に追いついたが、100
　％を下回っており,適切な料金収入の確保が必
　要となっている。
⑥給水原価
　本村の給水原価は類似団体とは比して低いが、
　新たな設備投資に係る地方債償還等により高
　まる可能性がある。
➆施設利用率
　平均の水道施設利用率は余裕があるが、夏季
　に排水能力の上限まで達する場合がある。
⑧有収率
　本村の有収率は高く、施設の稼働状況が収益
　に反映されている。
</t>
    <rPh sb="1" eb="3">
      <t>シュウシ</t>
    </rPh>
    <rPh sb="3" eb="4">
      <t>テキ</t>
    </rPh>
    <rPh sb="4" eb="6">
      <t>シュウシ</t>
    </rPh>
    <rPh sb="6" eb="8">
      <t>ヒリツ</t>
    </rPh>
    <rPh sb="10" eb="12">
      <t>ホンソン</t>
    </rPh>
    <rPh sb="13" eb="16">
      <t>シュウエキテキ</t>
    </rPh>
    <rPh sb="16" eb="18">
      <t>シュウシ</t>
    </rPh>
    <rPh sb="18" eb="20">
      <t>ヒリツ</t>
    </rPh>
    <rPh sb="21" eb="24">
      <t>タンネンド</t>
    </rPh>
    <rPh sb="25" eb="27">
      <t>アカジ</t>
    </rPh>
    <rPh sb="36" eb="38">
      <t>ケイエイ</t>
    </rPh>
    <rPh sb="38" eb="40">
      <t>カイゼン</t>
    </rPh>
    <rPh sb="41" eb="42">
      <t>ム</t>
    </rPh>
    <rPh sb="44" eb="46">
      <t>リョウキン</t>
    </rPh>
    <rPh sb="46" eb="48">
      <t>カイシュウ</t>
    </rPh>
    <rPh sb="48" eb="49">
      <t>リツ</t>
    </rPh>
    <rPh sb="50" eb="52">
      <t>セツビ</t>
    </rPh>
    <rPh sb="52" eb="54">
      <t>トウシ</t>
    </rPh>
    <rPh sb="57" eb="59">
      <t>ミナオ</t>
    </rPh>
    <rPh sb="64" eb="65">
      <t>ト</t>
    </rPh>
    <rPh sb="66" eb="67">
      <t>ク</t>
    </rPh>
    <rPh sb="69" eb="71">
      <t>ヒツヨウ</t>
    </rPh>
    <rPh sb="78" eb="80">
      <t>キギョウ</t>
    </rPh>
    <rPh sb="80" eb="81">
      <t>サイ</t>
    </rPh>
    <rPh sb="81" eb="83">
      <t>ザンダカ</t>
    </rPh>
    <rPh sb="163" eb="165">
      <t>リョウキン</t>
    </rPh>
    <rPh sb="165" eb="167">
      <t>カイシュウ</t>
    </rPh>
    <rPh sb="167" eb="168">
      <t>リツ</t>
    </rPh>
    <rPh sb="170" eb="173">
      <t>コンネンド</t>
    </rPh>
    <rPh sb="174" eb="176">
      <t>ルイジ</t>
    </rPh>
    <rPh sb="176" eb="178">
      <t>ダンタイ</t>
    </rPh>
    <rPh sb="178" eb="181">
      <t>ヘイキンチ</t>
    </rPh>
    <rPh sb="182" eb="183">
      <t>オ</t>
    </rPh>
    <rPh sb="196" eb="198">
      <t>シタマワ</t>
    </rPh>
    <rPh sb="203" eb="205">
      <t>テキセツ</t>
    </rPh>
    <rPh sb="206" eb="208">
      <t>リョウキン</t>
    </rPh>
    <rPh sb="208" eb="210">
      <t>シュウニュウ</t>
    </rPh>
    <rPh sb="211" eb="213">
      <t>カクホ</t>
    </rPh>
    <rPh sb="291" eb="293">
      <t>シセツ</t>
    </rPh>
    <rPh sb="293" eb="295">
      <t>リヨウ</t>
    </rPh>
    <rPh sb="295" eb="296">
      <t>リツ</t>
    </rPh>
    <rPh sb="298" eb="300">
      <t>ヘイキン</t>
    </rPh>
    <rPh sb="301" eb="303">
      <t>スイドウ</t>
    </rPh>
    <rPh sb="303" eb="305">
      <t>シセツ</t>
    </rPh>
    <rPh sb="305" eb="307">
      <t>リヨウ</t>
    </rPh>
    <rPh sb="307" eb="308">
      <t>リツ</t>
    </rPh>
    <rPh sb="309" eb="311">
      <t>ヨユウ</t>
    </rPh>
    <rPh sb="316" eb="318">
      <t>カキ</t>
    </rPh>
    <rPh sb="321" eb="323">
      <t>ハイスイ</t>
    </rPh>
    <rPh sb="323" eb="325">
      <t>ノウリョク</t>
    </rPh>
    <rPh sb="326" eb="328">
      <t>ジョウゲン</t>
    </rPh>
    <rPh sb="330" eb="331">
      <t>タッ</t>
    </rPh>
    <rPh sb="333" eb="335">
      <t>バアイ</t>
    </rPh>
    <rPh sb="342" eb="345">
      <t>ユウシュウリツ</t>
    </rPh>
    <rPh sb="347" eb="349">
      <t>ホンソン</t>
    </rPh>
    <rPh sb="350" eb="353">
      <t>ユウシュウリツ</t>
    </rPh>
    <rPh sb="354" eb="355">
      <t>タカ</t>
    </rPh>
    <rPh sb="357" eb="359">
      <t>シセツ</t>
    </rPh>
    <rPh sb="360" eb="362">
      <t>カドウ</t>
    </rPh>
    <rPh sb="362" eb="364">
      <t>ジョウキョウ</t>
    </rPh>
    <rPh sb="365" eb="367">
      <t>シュウエキ</t>
    </rPh>
    <rPh sb="370" eb="372">
      <t>ハンエイ</t>
    </rPh>
    <phoneticPr fontId="4"/>
  </si>
  <si>
    <t>③管路更新率
  平成３０年度、都道の更新工事及び耐用寿命の
　迫るものなど、優先順位の高いものから着手し
　配水管１７０.１m更新した。
  老朽化した管路の更新は、都道路面補修工事に
　合わせて行うため、令和２年度は都の工事が見
　送りとなったため「０」となった。
　令和３年度は、「火の元・土川」で実施予定の
　都道路面補修工事と同位置で、菅敷設124.8ｍ
　更新を進める予定となっている。</t>
    <rPh sb="1" eb="3">
      <t>カンロ</t>
    </rPh>
    <rPh sb="3" eb="5">
      <t>コウシン</t>
    </rPh>
    <rPh sb="5" eb="6">
      <t>リツ</t>
    </rPh>
    <rPh sb="11" eb="13">
      <t>ヘイセイ</t>
    </rPh>
    <rPh sb="15" eb="17">
      <t>ネンド</t>
    </rPh>
    <rPh sb="18" eb="20">
      <t>トドウ</t>
    </rPh>
    <rPh sb="21" eb="23">
      <t>コウシン</t>
    </rPh>
    <rPh sb="23" eb="25">
      <t>コウジ</t>
    </rPh>
    <rPh sb="25" eb="26">
      <t>オヨ</t>
    </rPh>
    <rPh sb="27" eb="29">
      <t>タイヨウ</t>
    </rPh>
    <rPh sb="29" eb="31">
      <t>ジュミョウ</t>
    </rPh>
    <rPh sb="34" eb="35">
      <t>セマ</t>
    </rPh>
    <rPh sb="41" eb="43">
      <t>ユウセン</t>
    </rPh>
    <rPh sb="43" eb="45">
      <t>ジュンイ</t>
    </rPh>
    <rPh sb="46" eb="47">
      <t>タカ</t>
    </rPh>
    <rPh sb="52" eb="54">
      <t>チャクシュ</t>
    </rPh>
    <rPh sb="57" eb="60">
      <t>ハイスイカン</t>
    </rPh>
    <rPh sb="66" eb="68">
      <t>コウシン</t>
    </rPh>
    <rPh sb="76" eb="79">
      <t>ロウキュウカ</t>
    </rPh>
    <rPh sb="99" eb="100">
      <t>ア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</si>
</sst>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&quot;H&quot;yy"/>
    <numFmt numFmtId="180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2" xfId="0" applyFill="1" applyBorder="1">
      <alignment vertical="center"/>
    </xf>
    <xf numFmtId="179" fontId="0" fillId="0" borderId="2" xfId="0" applyNumberFormat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1.68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9C-47F3-990E-09B2B0A85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3072"/>
        <c:axId val="214084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1.26</c:v>
                </c:pt>
                <c:pt idx="1">
                  <c:v>0.78</c:v>
                </c:pt>
                <c:pt idx="2">
                  <c:v>0.56999999999999995</c:v>
                </c:pt>
                <c:pt idx="3">
                  <c:v>0.62</c:v>
                </c:pt>
                <c:pt idx="4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C-47F3-990E-09B2B0A85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3072"/>
        <c:axId val="214084992"/>
      </c:lineChart>
      <c:dateAx>
        <c:axId val="2140830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992"/>
        <c:crosses val="autoZero"/>
        <c:auto val="1"/>
        <c:lblOffset val="100"/>
        <c:baseTimeUnit val="years"/>
      </c:dateAx>
      <c:valAx>
        <c:axId val="214084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3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54.56</c:v>
                </c:pt>
                <c:pt idx="1">
                  <c:v>56.9</c:v>
                </c:pt>
                <c:pt idx="2">
                  <c:v>50.97</c:v>
                </c:pt>
                <c:pt idx="3">
                  <c:v>48.56</c:v>
                </c:pt>
                <c:pt idx="4">
                  <c:v>50.13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F8-43D1-8960-5B671C11A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21824"/>
        <c:axId val="202232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48.7</c:v>
                </c:pt>
                <c:pt idx="1">
                  <c:v>46.9</c:v>
                </c:pt>
                <c:pt idx="2">
                  <c:v>47.95</c:v>
                </c:pt>
                <c:pt idx="3">
                  <c:v>48.26</c:v>
                </c:pt>
                <c:pt idx="4">
                  <c:v>48.01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F8-43D1-8960-5B671C11A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21824"/>
        <c:axId val="202232192"/>
      </c:lineChart>
      <c:dateAx>
        <c:axId val="20222182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32192"/>
        <c:crosses val="autoZero"/>
        <c:auto val="1"/>
        <c:lblOffset val="100"/>
        <c:baseTimeUnit val="years"/>
      </c:dateAx>
      <c:valAx>
        <c:axId val="202232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21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89.93</c:v>
                </c:pt>
                <c:pt idx="1">
                  <c:v>89.71</c:v>
                </c:pt>
                <c:pt idx="2">
                  <c:v>88.59</c:v>
                </c:pt>
                <c:pt idx="3">
                  <c:v>89.81</c:v>
                </c:pt>
                <c:pt idx="4">
                  <c:v>88.17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A4-4B0D-9303-2B1E8A2B7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74688"/>
        <c:axId val="202276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74.959999999999994</c:v>
                </c:pt>
                <c:pt idx="1">
                  <c:v>74.63</c:v>
                </c:pt>
                <c:pt idx="2">
                  <c:v>74.900000000000006</c:v>
                </c:pt>
                <c:pt idx="3">
                  <c:v>72.72</c:v>
                </c:pt>
                <c:pt idx="4">
                  <c:v>72.75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4-4B0D-9303-2B1E8A2B7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74688"/>
        <c:axId val="202276864"/>
      </c:lineChart>
      <c:dateAx>
        <c:axId val="2022746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76864"/>
        <c:crosses val="autoZero"/>
        <c:auto val="1"/>
        <c:lblOffset val="100"/>
        <c:baseTimeUnit val="years"/>
      </c:dateAx>
      <c:valAx>
        <c:axId val="202276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74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57.4</c:v>
                </c:pt>
                <c:pt idx="1">
                  <c:v>67.78</c:v>
                </c:pt>
                <c:pt idx="2">
                  <c:v>58.05</c:v>
                </c:pt>
                <c:pt idx="3">
                  <c:v>70.459999999999994</c:v>
                </c:pt>
                <c:pt idx="4">
                  <c:v>54.12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B8-48FE-ADA1-50E3E705D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296704"/>
        <c:axId val="21829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72.03</c:v>
                </c:pt>
                <c:pt idx="1">
                  <c:v>72.11</c:v>
                </c:pt>
                <c:pt idx="2">
                  <c:v>74.05</c:v>
                </c:pt>
                <c:pt idx="3">
                  <c:v>73.25</c:v>
                </c:pt>
                <c:pt idx="4">
                  <c:v>75.06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8-48FE-ADA1-50E3E705D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296704"/>
        <c:axId val="218299776"/>
      </c:lineChart>
      <c:dateAx>
        <c:axId val="2182967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776"/>
        <c:crosses val="autoZero"/>
        <c:auto val="1"/>
        <c:lblOffset val="100"/>
        <c:baseTimeUnit val="years"/>
      </c:dateAx>
      <c:valAx>
        <c:axId val="21829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8296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BD-469E-AD5B-9E5AE5C8A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1728"/>
        <c:axId val="73243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D-469E-AD5B-9E5AE5C8A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1728"/>
        <c:axId val="73243648"/>
      </c:lineChart>
      <c:dateAx>
        <c:axId val="732417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3648"/>
        <c:crosses val="autoZero"/>
        <c:auto val="1"/>
        <c:lblOffset val="100"/>
        <c:baseTimeUnit val="years"/>
      </c:dateAx>
      <c:valAx>
        <c:axId val="73243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1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9D-4AC2-B2F8-154A2059E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7728"/>
        <c:axId val="73259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9D-4AC2-B2F8-154A2059E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7728"/>
        <c:axId val="73259648"/>
      </c:lineChart>
      <c:dateAx>
        <c:axId val="732577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9648"/>
        <c:crosses val="autoZero"/>
        <c:auto val="1"/>
        <c:lblOffset val="100"/>
        <c:baseTimeUnit val="years"/>
      </c:dateAx>
      <c:valAx>
        <c:axId val="73259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7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A7-40F3-A216-2A06101FA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9264"/>
        <c:axId val="73341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A7-40F3-A216-2A06101FA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9264"/>
        <c:axId val="73341184"/>
      </c:lineChart>
      <c:dateAx>
        <c:axId val="733392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1184"/>
        <c:crosses val="autoZero"/>
        <c:auto val="1"/>
        <c:lblOffset val="100"/>
        <c:baseTimeUnit val="years"/>
      </c:dateAx>
      <c:valAx>
        <c:axId val="73341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9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58-46C8-A03D-E212F6D76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9360"/>
        <c:axId val="73361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58-46C8-A03D-E212F6D76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9360"/>
        <c:axId val="73361280"/>
      </c:lineChart>
      <c:dateAx>
        <c:axId val="733593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1280"/>
        <c:crosses val="autoZero"/>
        <c:auto val="1"/>
        <c:lblOffset val="100"/>
        <c:baseTimeUnit val="years"/>
      </c:dateAx>
      <c:valAx>
        <c:axId val="73361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9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872.95</c:v>
                </c:pt>
                <c:pt idx="1">
                  <c:v>768.09</c:v>
                </c:pt>
                <c:pt idx="2">
                  <c:v>841.41</c:v>
                </c:pt>
                <c:pt idx="3">
                  <c:v>808.74</c:v>
                </c:pt>
                <c:pt idx="4">
                  <c:v>709.52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C-4F54-A46E-549418A1C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75104"/>
        <c:axId val="73393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1510.14</c:v>
                </c:pt>
                <c:pt idx="1">
                  <c:v>1595.62</c:v>
                </c:pt>
                <c:pt idx="2">
                  <c:v>1302.33</c:v>
                </c:pt>
                <c:pt idx="3">
                  <c:v>1274.21</c:v>
                </c:pt>
                <c:pt idx="4">
                  <c:v>1183.92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C-4F54-A46E-549418A1C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75104"/>
        <c:axId val="73393664"/>
      </c:lineChart>
      <c:dateAx>
        <c:axId val="733751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93664"/>
        <c:crosses val="autoZero"/>
        <c:auto val="1"/>
        <c:lblOffset val="100"/>
        <c:baseTimeUnit val="years"/>
      </c:dateAx>
      <c:valAx>
        <c:axId val="73393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75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47.44</c:v>
                </c:pt>
                <c:pt idx="1">
                  <c:v>56.88</c:v>
                </c:pt>
                <c:pt idx="2">
                  <c:v>47.78</c:v>
                </c:pt>
                <c:pt idx="3">
                  <c:v>28.89</c:v>
                </c:pt>
                <c:pt idx="4">
                  <c:v>45.09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D4-4E66-9FF4-53623131A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56896"/>
        <c:axId val="139875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22.67</c:v>
                </c:pt>
                <c:pt idx="1">
                  <c:v>37.92</c:v>
                </c:pt>
                <c:pt idx="2">
                  <c:v>40.89</c:v>
                </c:pt>
                <c:pt idx="3">
                  <c:v>41.25</c:v>
                </c:pt>
                <c:pt idx="4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D4-4E66-9FF4-53623131A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6896"/>
        <c:axId val="139875456"/>
      </c:lineChart>
      <c:dateAx>
        <c:axId val="13985689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5456"/>
        <c:crosses val="autoZero"/>
        <c:auto val="1"/>
        <c:lblOffset val="100"/>
        <c:baseTimeUnit val="years"/>
      </c:dateAx>
      <c:valAx>
        <c:axId val="139875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56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172.78</c:v>
                </c:pt>
                <c:pt idx="1">
                  <c:v>147.86000000000001</c:v>
                </c:pt>
                <c:pt idx="2">
                  <c:v>169.18</c:v>
                </c:pt>
                <c:pt idx="3">
                  <c:v>278.75</c:v>
                </c:pt>
                <c:pt idx="4">
                  <c:v>178.6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4A-43F1-A76C-5A498728A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9280"/>
        <c:axId val="202195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789.62</c:v>
                </c:pt>
                <c:pt idx="1">
                  <c:v>423.18</c:v>
                </c:pt>
                <c:pt idx="2">
                  <c:v>383.2</c:v>
                </c:pt>
                <c:pt idx="3">
                  <c:v>383.25</c:v>
                </c:pt>
                <c:pt idx="4">
                  <c:v>377.72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A-43F1-A76C-5A498728A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9280"/>
        <c:axId val="202195712"/>
      </c:lineChart>
      <c:dateAx>
        <c:axId val="1398892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195712"/>
        <c:crosses val="autoZero"/>
        <c:auto val="1"/>
        <c:lblOffset val="100"/>
        <c:baseTimeUnit val="years"/>
      </c:dateAx>
      <c:valAx>
        <c:axId val="202195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9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【1,084.05】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【300.47】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G44" zoomScaleNormal="100" workbookViewId="0">
      <selection activeCell="BL47" sqref="BL47:BZ6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
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5" t="str">
        <f>
データ!H6</f>
        <v>
東京都　御蔵島村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72" t="s">
        <v>
1</v>
      </c>
      <c r="C7" s="72"/>
      <c r="D7" s="72"/>
      <c r="E7" s="72"/>
      <c r="F7" s="72"/>
      <c r="G7" s="72"/>
      <c r="H7" s="72"/>
      <c r="I7" s="72" t="s">
        <v>
2</v>
      </c>
      <c r="J7" s="72"/>
      <c r="K7" s="72"/>
      <c r="L7" s="72"/>
      <c r="M7" s="72"/>
      <c r="N7" s="72"/>
      <c r="O7" s="72"/>
      <c r="P7" s="72" t="s">
        <v>
3</v>
      </c>
      <c r="Q7" s="72"/>
      <c r="R7" s="72"/>
      <c r="S7" s="72"/>
      <c r="T7" s="72"/>
      <c r="U7" s="72"/>
      <c r="V7" s="72"/>
      <c r="W7" s="72" t="s">
        <v>
4</v>
      </c>
      <c r="X7" s="72"/>
      <c r="Y7" s="72"/>
      <c r="Z7" s="72"/>
      <c r="AA7" s="72"/>
      <c r="AB7" s="72"/>
      <c r="AC7" s="72"/>
      <c r="AD7" s="72" t="s">
        <v>
5</v>
      </c>
      <c r="AE7" s="72"/>
      <c r="AF7" s="72"/>
      <c r="AG7" s="72"/>
      <c r="AH7" s="72"/>
      <c r="AI7" s="72"/>
      <c r="AJ7" s="72"/>
      <c r="AK7" s="2"/>
      <c r="AL7" s="72" t="s">
        <v>
6</v>
      </c>
      <c r="AM7" s="72"/>
      <c r="AN7" s="72"/>
      <c r="AO7" s="72"/>
      <c r="AP7" s="72"/>
      <c r="AQ7" s="72"/>
      <c r="AR7" s="72"/>
      <c r="AS7" s="72"/>
      <c r="AT7" s="72" t="s">
        <v>
7</v>
      </c>
      <c r="AU7" s="72"/>
      <c r="AV7" s="72"/>
      <c r="AW7" s="72"/>
      <c r="AX7" s="72"/>
      <c r="AY7" s="72"/>
      <c r="AZ7" s="72"/>
      <c r="BA7" s="72"/>
      <c r="BB7" s="72" t="s">
        <v>
8</v>
      </c>
      <c r="BC7" s="72"/>
      <c r="BD7" s="72"/>
      <c r="BE7" s="72"/>
      <c r="BF7" s="72"/>
      <c r="BG7" s="72"/>
      <c r="BH7" s="72"/>
      <c r="BI7" s="72"/>
      <c r="BJ7" s="3"/>
      <c r="BK7" s="3"/>
      <c r="BL7" s="4" t="s">
        <v>
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3" t="str">
        <f>
データ!$I$6</f>
        <v>
法非適用</v>
      </c>
      <c r="C8" s="73"/>
      <c r="D8" s="73"/>
      <c r="E8" s="73"/>
      <c r="F8" s="73"/>
      <c r="G8" s="73"/>
      <c r="H8" s="73"/>
      <c r="I8" s="73" t="str">
        <f>
データ!$J$6</f>
        <v>
水道事業</v>
      </c>
      <c r="J8" s="73"/>
      <c r="K8" s="73"/>
      <c r="L8" s="73"/>
      <c r="M8" s="73"/>
      <c r="N8" s="73"/>
      <c r="O8" s="73"/>
      <c r="P8" s="73" t="str">
        <f>
データ!$K$6</f>
        <v>
簡易水道事業</v>
      </c>
      <c r="Q8" s="73"/>
      <c r="R8" s="73"/>
      <c r="S8" s="73"/>
      <c r="T8" s="73"/>
      <c r="U8" s="73"/>
      <c r="V8" s="73"/>
      <c r="W8" s="73" t="str">
        <f>
データ!$L$6</f>
        <v>
D4</v>
      </c>
      <c r="X8" s="73"/>
      <c r="Y8" s="73"/>
      <c r="Z8" s="73"/>
      <c r="AA8" s="73"/>
      <c r="AB8" s="73"/>
      <c r="AC8" s="73"/>
      <c r="AD8" s="73" t="str">
        <f>
データ!$M$6</f>
        <v>
非設置</v>
      </c>
      <c r="AE8" s="73"/>
      <c r="AF8" s="73"/>
      <c r="AG8" s="73"/>
      <c r="AH8" s="73"/>
      <c r="AI8" s="73"/>
      <c r="AJ8" s="73"/>
      <c r="AK8" s="2"/>
      <c r="AL8" s="67">
        <f>
データ!$R$6</f>
        <v>
318</v>
      </c>
      <c r="AM8" s="67"/>
      <c r="AN8" s="67"/>
      <c r="AO8" s="67"/>
      <c r="AP8" s="67"/>
      <c r="AQ8" s="67"/>
      <c r="AR8" s="67"/>
      <c r="AS8" s="67"/>
      <c r="AT8" s="66">
        <f>
データ!$S$6</f>
        <v>
20.54</v>
      </c>
      <c r="AU8" s="66"/>
      <c r="AV8" s="66"/>
      <c r="AW8" s="66"/>
      <c r="AX8" s="66"/>
      <c r="AY8" s="66"/>
      <c r="AZ8" s="66"/>
      <c r="BA8" s="66"/>
      <c r="BB8" s="66">
        <f>
データ!$T$6</f>
        <v>
15.48</v>
      </c>
      <c r="BC8" s="66"/>
      <c r="BD8" s="66"/>
      <c r="BE8" s="66"/>
      <c r="BF8" s="66"/>
      <c r="BG8" s="66"/>
      <c r="BH8" s="66"/>
      <c r="BI8" s="66"/>
      <c r="BJ8" s="3"/>
      <c r="BK8" s="3"/>
      <c r="BL8" s="70" t="s">
        <v>
10</v>
      </c>
      <c r="BM8" s="71"/>
      <c r="BN8" s="7" t="s">
        <v>
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72" t="s">
        <v>
12</v>
      </c>
      <c r="C9" s="72"/>
      <c r="D9" s="72"/>
      <c r="E9" s="72"/>
      <c r="F9" s="72"/>
      <c r="G9" s="72"/>
      <c r="H9" s="72"/>
      <c r="I9" s="72" t="s">
        <v>
13</v>
      </c>
      <c r="J9" s="72"/>
      <c r="K9" s="72"/>
      <c r="L9" s="72"/>
      <c r="M9" s="72"/>
      <c r="N9" s="72"/>
      <c r="O9" s="72"/>
      <c r="P9" s="72" t="s">
        <v>
14</v>
      </c>
      <c r="Q9" s="72"/>
      <c r="R9" s="72"/>
      <c r="S9" s="72"/>
      <c r="T9" s="72"/>
      <c r="U9" s="72"/>
      <c r="V9" s="72"/>
      <c r="W9" s="72" t="s">
        <v>
15</v>
      </c>
      <c r="X9" s="72"/>
      <c r="Y9" s="72"/>
      <c r="Z9" s="72"/>
      <c r="AA9" s="72"/>
      <c r="AB9" s="72"/>
      <c r="AC9" s="72"/>
      <c r="AD9" s="2"/>
      <c r="AE9" s="2"/>
      <c r="AF9" s="2"/>
      <c r="AG9" s="2"/>
      <c r="AH9" s="3"/>
      <c r="AI9" s="2"/>
      <c r="AJ9" s="2"/>
      <c r="AK9" s="2"/>
      <c r="AL9" s="72" t="s">
        <v>
16</v>
      </c>
      <c r="AM9" s="72"/>
      <c r="AN9" s="72"/>
      <c r="AO9" s="72"/>
      <c r="AP9" s="72"/>
      <c r="AQ9" s="72"/>
      <c r="AR9" s="72"/>
      <c r="AS9" s="72"/>
      <c r="AT9" s="72" t="s">
        <v>
17</v>
      </c>
      <c r="AU9" s="72"/>
      <c r="AV9" s="72"/>
      <c r="AW9" s="72"/>
      <c r="AX9" s="72"/>
      <c r="AY9" s="72"/>
      <c r="AZ9" s="72"/>
      <c r="BA9" s="72"/>
      <c r="BB9" s="72" t="s">
        <v>
18</v>
      </c>
      <c r="BC9" s="72"/>
      <c r="BD9" s="72"/>
      <c r="BE9" s="72"/>
      <c r="BF9" s="72"/>
      <c r="BG9" s="72"/>
      <c r="BH9" s="72"/>
      <c r="BI9" s="72"/>
      <c r="BJ9" s="3"/>
      <c r="BK9" s="3"/>
      <c r="BL9" s="64" t="s">
        <v>
19</v>
      </c>
      <c r="BM9" s="65"/>
      <c r="BN9" s="10" t="s">
        <v>
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6" t="str">
        <f>
データ!$N$6</f>
        <v>
-</v>
      </c>
      <c r="C10" s="66"/>
      <c r="D10" s="66"/>
      <c r="E10" s="66"/>
      <c r="F10" s="66"/>
      <c r="G10" s="66"/>
      <c r="H10" s="66"/>
      <c r="I10" s="66" t="str">
        <f>
データ!$O$6</f>
        <v>
該当数値なし</v>
      </c>
      <c r="J10" s="66"/>
      <c r="K10" s="66"/>
      <c r="L10" s="66"/>
      <c r="M10" s="66"/>
      <c r="N10" s="66"/>
      <c r="O10" s="66"/>
      <c r="P10" s="66">
        <f>
データ!$P$6</f>
        <v>
100</v>
      </c>
      <c r="Q10" s="66"/>
      <c r="R10" s="66"/>
      <c r="S10" s="66"/>
      <c r="T10" s="66"/>
      <c r="U10" s="66"/>
      <c r="V10" s="66"/>
      <c r="W10" s="67">
        <f>
データ!$Q$6</f>
        <v>
1350</v>
      </c>
      <c r="X10" s="67"/>
      <c r="Y10" s="67"/>
      <c r="Z10" s="67"/>
      <c r="AA10" s="67"/>
      <c r="AB10" s="67"/>
      <c r="AC10" s="67"/>
      <c r="AD10" s="2"/>
      <c r="AE10" s="2"/>
      <c r="AF10" s="2"/>
      <c r="AG10" s="2"/>
      <c r="AH10" s="2"/>
      <c r="AI10" s="2"/>
      <c r="AJ10" s="2"/>
      <c r="AK10" s="2"/>
      <c r="AL10" s="67">
        <f>
データ!$U$6</f>
        <v>
303</v>
      </c>
      <c r="AM10" s="67"/>
      <c r="AN10" s="67"/>
      <c r="AO10" s="67"/>
      <c r="AP10" s="67"/>
      <c r="AQ10" s="67"/>
      <c r="AR10" s="67"/>
      <c r="AS10" s="67"/>
      <c r="AT10" s="66">
        <f>
データ!$V$6</f>
        <v>
0.19</v>
      </c>
      <c r="AU10" s="66"/>
      <c r="AV10" s="66"/>
      <c r="AW10" s="66"/>
      <c r="AX10" s="66"/>
      <c r="AY10" s="66"/>
      <c r="AZ10" s="66"/>
      <c r="BA10" s="66"/>
      <c r="BB10" s="66">
        <f>
データ!$W$6</f>
        <v>
1594.74</v>
      </c>
      <c r="BC10" s="66"/>
      <c r="BD10" s="66"/>
      <c r="BE10" s="66"/>
      <c r="BF10" s="66"/>
      <c r="BG10" s="66"/>
      <c r="BH10" s="66"/>
      <c r="BI10" s="66"/>
      <c r="BJ10" s="2"/>
      <c r="BK10" s="2"/>
      <c r="BL10" s="68" t="s">
        <v>
21</v>
      </c>
      <c r="BM10" s="69"/>
      <c r="BN10" s="13" t="s">
        <v>
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
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
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
25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0" t="s">
        <v>
115</v>
      </c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2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0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2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0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2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0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2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0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2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0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2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0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2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0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2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0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2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0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2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0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2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0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2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0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2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0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2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0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2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0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2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0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2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0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2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0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2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0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2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0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2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0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2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0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2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0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2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0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2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0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2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0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2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0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2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3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5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4" t="s">
        <v>
26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0" t="s">
        <v>
116</v>
      </c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2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0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2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0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2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0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2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0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2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0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2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0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2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0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2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0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2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0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2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0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2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0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2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0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2"/>
    </row>
    <row r="60" spans="1:78" ht="13.5" customHeight="1" x14ac:dyDescent="0.15">
      <c r="A60" s="2"/>
      <c r="B60" s="61" t="s">
        <v>
27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50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2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50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2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0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2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3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5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4" t="s">
        <v>
28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0" t="s">
        <v>
114</v>
      </c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2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0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2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0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2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0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2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0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2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0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2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0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2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0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2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0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2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0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2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0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2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0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2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0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2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0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2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0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2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0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2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3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5"/>
    </row>
    <row r="83" spans="1:78" x14ac:dyDescent="0.15">
      <c r="C83" s="26"/>
    </row>
    <row r="84" spans="1:78" hidden="1" x14ac:dyDescent="0.15">
      <c r="B84" s="27" t="s">
        <v>
29</v>
      </c>
      <c r="C84" s="27"/>
      <c r="D84" s="27"/>
      <c r="E84" s="27" t="s">
        <v>
30</v>
      </c>
      <c r="F84" s="27" t="s">
        <v>
31</v>
      </c>
      <c r="G84" s="27" t="s">
        <v>
32</v>
      </c>
      <c r="H84" s="27" t="s">
        <v>
33</v>
      </c>
      <c r="I84" s="27" t="s">
        <v>
34</v>
      </c>
      <c r="J84" s="27" t="s">
        <v>
35</v>
      </c>
      <c r="K84" s="27" t="s">
        <v>
36</v>
      </c>
      <c r="L84" s="27" t="s">
        <v>
37</v>
      </c>
      <c r="M84" s="27" t="s">
        <v>
38</v>
      </c>
      <c r="N84" s="27" t="s">
        <v>
39</v>
      </c>
      <c r="O84" s="27" t="s">
        <v>
40</v>
      </c>
    </row>
    <row r="85" spans="1:78" hidden="1" x14ac:dyDescent="0.15">
      <c r="B85" s="27"/>
      <c r="C85" s="27"/>
      <c r="D85" s="27"/>
      <c r="E85" s="27" t="str">
        <f>
データ!AH6</f>
        <v>
【76.03】</v>
      </c>
      <c r="F85" s="27" t="s">
        <v>
41</v>
      </c>
      <c r="G85" s="27" t="s">
        <v>
41</v>
      </c>
      <c r="H85" s="27" t="str">
        <f>
データ!BO6</f>
        <v>
【1,084.05】</v>
      </c>
      <c r="I85" s="27" t="str">
        <f>
データ!BZ6</f>
        <v>
【53.46】</v>
      </c>
      <c r="J85" s="27" t="str">
        <f>
データ!CK6</f>
        <v>
【300.47】</v>
      </c>
      <c r="K85" s="27" t="str">
        <f>
データ!CV6</f>
        <v>
【54.90】</v>
      </c>
      <c r="L85" s="27" t="str">
        <f>
データ!DG6</f>
        <v>
【73.31】</v>
      </c>
      <c r="M85" s="27" t="s">
        <v>
42</v>
      </c>
      <c r="N85" s="27" t="s">
        <v>
42</v>
      </c>
      <c r="O85" s="27" t="str">
        <f>
データ!EN6</f>
        <v>
【0.56】</v>
      </c>
    </row>
  </sheetData>
  <sheetProtection algorithmName="SHA-512" hashValue="Dknl/Ye2h6u7D6YmRk5TNsWGgDkMUwv0CWZzAO/zbH9gn1xDlzwKQx24WZtLxtlh/12hFpxoT0VhPSRZ+BEPXw==" saltValue="feAoXFnGG4oDDfGeRCJ4WA==" spinCount="100000" sheet="1" objects="1" scenarios="1" formatCells="0" formatColumns="0" formatRows="0"/>
  <mergeCells count="44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
43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
1</v>
      </c>
      <c r="Y1" s="28">
        <v>
1</v>
      </c>
      <c r="Z1" s="28">
        <v>
1</v>
      </c>
      <c r="AA1" s="28">
        <v>
1</v>
      </c>
      <c r="AB1" s="28">
        <v>
1</v>
      </c>
      <c r="AC1" s="28">
        <v>
1</v>
      </c>
      <c r="AD1" s="28">
        <v>
1</v>
      </c>
      <c r="AE1" s="28">
        <v>
1</v>
      </c>
      <c r="AF1" s="28">
        <v>
1</v>
      </c>
      <c r="AG1" s="28">
        <v>
1</v>
      </c>
      <c r="AH1" s="28"/>
      <c r="AI1" s="28">
        <v>
1</v>
      </c>
      <c r="AJ1" s="28">
        <v>
1</v>
      </c>
      <c r="AK1" s="28">
        <v>
1</v>
      </c>
      <c r="AL1" s="28">
        <v>
1</v>
      </c>
      <c r="AM1" s="28">
        <v>
1</v>
      </c>
      <c r="AN1" s="28">
        <v>
1</v>
      </c>
      <c r="AO1" s="28">
        <v>
1</v>
      </c>
      <c r="AP1" s="28">
        <v>
1</v>
      </c>
      <c r="AQ1" s="28">
        <v>
1</v>
      </c>
      <c r="AR1" s="28">
        <v>
1</v>
      </c>
      <c r="AS1" s="28"/>
      <c r="AT1" s="28">
        <v>
1</v>
      </c>
      <c r="AU1" s="28">
        <v>
1</v>
      </c>
      <c r="AV1" s="28">
        <v>
1</v>
      </c>
      <c r="AW1" s="28">
        <v>
1</v>
      </c>
      <c r="AX1" s="28">
        <v>
1</v>
      </c>
      <c r="AY1" s="28">
        <v>
1</v>
      </c>
      <c r="AZ1" s="28">
        <v>
1</v>
      </c>
      <c r="BA1" s="28">
        <v>
1</v>
      </c>
      <c r="BB1" s="28">
        <v>
1</v>
      </c>
      <c r="BC1" s="28">
        <v>
1</v>
      </c>
      <c r="BD1" s="28"/>
      <c r="BE1" s="28">
        <v>
1</v>
      </c>
      <c r="BF1" s="28">
        <v>
1</v>
      </c>
      <c r="BG1" s="28">
        <v>
1</v>
      </c>
      <c r="BH1" s="28">
        <v>
1</v>
      </c>
      <c r="BI1" s="28">
        <v>
1</v>
      </c>
      <c r="BJ1" s="28">
        <v>
1</v>
      </c>
      <c r="BK1" s="28">
        <v>
1</v>
      </c>
      <c r="BL1" s="28">
        <v>
1</v>
      </c>
      <c r="BM1" s="28">
        <v>
1</v>
      </c>
      <c r="BN1" s="28">
        <v>
1</v>
      </c>
      <c r="BO1" s="28"/>
      <c r="BP1" s="28">
        <v>
1</v>
      </c>
      <c r="BQ1" s="28">
        <v>
1</v>
      </c>
      <c r="BR1" s="28">
        <v>
1</v>
      </c>
      <c r="BS1" s="28">
        <v>
1</v>
      </c>
      <c r="BT1" s="28">
        <v>
1</v>
      </c>
      <c r="BU1" s="28">
        <v>
1</v>
      </c>
      <c r="BV1" s="28">
        <v>
1</v>
      </c>
      <c r="BW1" s="28">
        <v>
1</v>
      </c>
      <c r="BX1" s="28">
        <v>
1</v>
      </c>
      <c r="BY1" s="28">
        <v>
1</v>
      </c>
      <c r="BZ1" s="28"/>
      <c r="CA1" s="28">
        <v>
1</v>
      </c>
      <c r="CB1" s="28">
        <v>
1</v>
      </c>
      <c r="CC1" s="28">
        <v>
1</v>
      </c>
      <c r="CD1" s="28">
        <v>
1</v>
      </c>
      <c r="CE1" s="28">
        <v>
1</v>
      </c>
      <c r="CF1" s="28">
        <v>
1</v>
      </c>
      <c r="CG1" s="28">
        <v>
1</v>
      </c>
      <c r="CH1" s="28">
        <v>
1</v>
      </c>
      <c r="CI1" s="28">
        <v>
1</v>
      </c>
      <c r="CJ1" s="28">
        <v>
1</v>
      </c>
      <c r="CK1" s="28"/>
      <c r="CL1" s="28">
        <v>
1</v>
      </c>
      <c r="CM1" s="28">
        <v>
1</v>
      </c>
      <c r="CN1" s="28">
        <v>
1</v>
      </c>
      <c r="CO1" s="28">
        <v>
1</v>
      </c>
      <c r="CP1" s="28">
        <v>
1</v>
      </c>
      <c r="CQ1" s="28">
        <v>
1</v>
      </c>
      <c r="CR1" s="28">
        <v>
1</v>
      </c>
      <c r="CS1" s="28">
        <v>
1</v>
      </c>
      <c r="CT1" s="28">
        <v>
1</v>
      </c>
      <c r="CU1" s="28">
        <v>
1</v>
      </c>
      <c r="CV1" s="28"/>
      <c r="CW1" s="28">
        <v>
1</v>
      </c>
      <c r="CX1" s="28">
        <v>
1</v>
      </c>
      <c r="CY1" s="28">
        <v>
1</v>
      </c>
      <c r="CZ1" s="28">
        <v>
1</v>
      </c>
      <c r="DA1" s="28">
        <v>
1</v>
      </c>
      <c r="DB1" s="28">
        <v>
1</v>
      </c>
      <c r="DC1" s="28">
        <v>
1</v>
      </c>
      <c r="DD1" s="28">
        <v>
1</v>
      </c>
      <c r="DE1" s="28">
        <v>
1</v>
      </c>
      <c r="DF1" s="28">
        <v>
1</v>
      </c>
      <c r="DG1" s="28"/>
      <c r="DH1" s="28">
        <v>
1</v>
      </c>
      <c r="DI1" s="28">
        <v>
1</v>
      </c>
      <c r="DJ1" s="28">
        <v>
1</v>
      </c>
      <c r="DK1" s="28">
        <v>
1</v>
      </c>
      <c r="DL1" s="28">
        <v>
1</v>
      </c>
      <c r="DM1" s="28">
        <v>
1</v>
      </c>
      <c r="DN1" s="28">
        <v>
1</v>
      </c>
      <c r="DO1" s="28">
        <v>
1</v>
      </c>
      <c r="DP1" s="28">
        <v>
1</v>
      </c>
      <c r="DQ1" s="28">
        <v>
1</v>
      </c>
      <c r="DR1" s="28"/>
      <c r="DS1" s="28">
        <v>
1</v>
      </c>
      <c r="DT1" s="28">
        <v>
1</v>
      </c>
      <c r="DU1" s="28">
        <v>
1</v>
      </c>
      <c r="DV1" s="28">
        <v>
1</v>
      </c>
      <c r="DW1" s="28">
        <v>
1</v>
      </c>
      <c r="DX1" s="28">
        <v>
1</v>
      </c>
      <c r="DY1" s="28">
        <v>
1</v>
      </c>
      <c r="DZ1" s="28">
        <v>
1</v>
      </c>
      <c r="EA1" s="28">
        <v>
1</v>
      </c>
      <c r="EB1" s="28">
        <v>
1</v>
      </c>
      <c r="EC1" s="28"/>
      <c r="ED1" s="28">
        <v>
1</v>
      </c>
      <c r="EE1" s="28">
        <v>
1</v>
      </c>
      <c r="EF1" s="28">
        <v>
1</v>
      </c>
      <c r="EG1" s="28">
        <v>
1</v>
      </c>
      <c r="EH1" s="28">
        <v>
1</v>
      </c>
      <c r="EI1" s="28">
        <v>
1</v>
      </c>
      <c r="EJ1" s="28">
        <v>
1</v>
      </c>
      <c r="EK1" s="28">
        <v>
1</v>
      </c>
      <c r="EL1" s="28">
        <v>
1</v>
      </c>
      <c r="EM1" s="28">
        <v>
1</v>
      </c>
      <c r="EN1" s="28"/>
    </row>
    <row r="2" spans="1:144" x14ac:dyDescent="0.15">
      <c r="A2" s="29" t="s">
        <v>
44</v>
      </c>
      <c r="B2" s="29">
        <f>
COLUMN()-1</f>
        <v>
1</v>
      </c>
      <c r="C2" s="29">
        <f t="shared" ref="C2:BR2" si="0">
COLUMN()-1</f>
        <v>
2</v>
      </c>
      <c r="D2" s="29">
        <f t="shared" si="0"/>
        <v>
3</v>
      </c>
      <c r="E2" s="29">
        <f t="shared" si="0"/>
        <v>
4</v>
      </c>
      <c r="F2" s="29">
        <f t="shared" si="0"/>
        <v>
5</v>
      </c>
      <c r="G2" s="29">
        <f t="shared" si="0"/>
        <v>
6</v>
      </c>
      <c r="H2" s="29">
        <f t="shared" si="0"/>
        <v>
7</v>
      </c>
      <c r="I2" s="29">
        <f t="shared" si="0"/>
        <v>
8</v>
      </c>
      <c r="J2" s="29">
        <f t="shared" si="0"/>
        <v>
9</v>
      </c>
      <c r="K2" s="29">
        <f t="shared" si="0"/>
        <v>
10</v>
      </c>
      <c r="L2" s="29">
        <f t="shared" si="0"/>
        <v>
11</v>
      </c>
      <c r="M2" s="29">
        <f t="shared" si="0"/>
        <v>
12</v>
      </c>
      <c r="N2" s="29">
        <f t="shared" si="0"/>
        <v>
13</v>
      </c>
      <c r="O2" s="29">
        <f t="shared" si="0"/>
        <v>
14</v>
      </c>
      <c r="P2" s="29">
        <f t="shared" si="0"/>
        <v>
15</v>
      </c>
      <c r="Q2" s="29">
        <f t="shared" si="0"/>
        <v>
16</v>
      </c>
      <c r="R2" s="29">
        <f t="shared" si="0"/>
        <v>
17</v>
      </c>
      <c r="S2" s="29">
        <f t="shared" si="0"/>
        <v>
18</v>
      </c>
      <c r="T2" s="29">
        <f t="shared" si="0"/>
        <v>
19</v>
      </c>
      <c r="U2" s="29">
        <f t="shared" si="0"/>
        <v>
20</v>
      </c>
      <c r="V2" s="29">
        <f t="shared" si="0"/>
        <v>
21</v>
      </c>
      <c r="W2" s="29">
        <f t="shared" si="0"/>
        <v>
22</v>
      </c>
      <c r="X2" s="29">
        <f t="shared" si="0"/>
        <v>
23</v>
      </c>
      <c r="Y2" s="29">
        <f t="shared" si="0"/>
        <v>
24</v>
      </c>
      <c r="Z2" s="29">
        <f t="shared" si="0"/>
        <v>
25</v>
      </c>
      <c r="AA2" s="29">
        <f t="shared" si="0"/>
        <v>
26</v>
      </c>
      <c r="AB2" s="29">
        <f t="shared" si="0"/>
        <v>
27</v>
      </c>
      <c r="AC2" s="29">
        <f t="shared" si="0"/>
        <v>
28</v>
      </c>
      <c r="AD2" s="29">
        <f t="shared" si="0"/>
        <v>
29</v>
      </c>
      <c r="AE2" s="29">
        <f t="shared" si="0"/>
        <v>
30</v>
      </c>
      <c r="AF2" s="29">
        <f t="shared" si="0"/>
        <v>
31</v>
      </c>
      <c r="AG2" s="29">
        <f t="shared" si="0"/>
        <v>
32</v>
      </c>
      <c r="AH2" s="29">
        <f t="shared" si="0"/>
        <v>
33</v>
      </c>
      <c r="AI2" s="29">
        <f t="shared" si="0"/>
        <v>
34</v>
      </c>
      <c r="AJ2" s="29">
        <f t="shared" si="0"/>
        <v>
35</v>
      </c>
      <c r="AK2" s="29">
        <f t="shared" si="0"/>
        <v>
36</v>
      </c>
      <c r="AL2" s="29">
        <f t="shared" si="0"/>
        <v>
37</v>
      </c>
      <c r="AM2" s="29">
        <f t="shared" si="0"/>
        <v>
38</v>
      </c>
      <c r="AN2" s="29">
        <f t="shared" si="0"/>
        <v>
39</v>
      </c>
      <c r="AO2" s="29">
        <f t="shared" si="0"/>
        <v>
40</v>
      </c>
      <c r="AP2" s="29">
        <f t="shared" si="0"/>
        <v>
41</v>
      </c>
      <c r="AQ2" s="29">
        <f t="shared" si="0"/>
        <v>
42</v>
      </c>
      <c r="AR2" s="29">
        <f t="shared" si="0"/>
        <v>
43</v>
      </c>
      <c r="AS2" s="29">
        <f t="shared" si="0"/>
        <v>
44</v>
      </c>
      <c r="AT2" s="29">
        <f t="shared" si="0"/>
        <v>
45</v>
      </c>
      <c r="AU2" s="29">
        <f t="shared" si="0"/>
        <v>
46</v>
      </c>
      <c r="AV2" s="29">
        <f t="shared" si="0"/>
        <v>
47</v>
      </c>
      <c r="AW2" s="29">
        <f t="shared" si="0"/>
        <v>
48</v>
      </c>
      <c r="AX2" s="29">
        <f t="shared" si="0"/>
        <v>
49</v>
      </c>
      <c r="AY2" s="29">
        <f t="shared" si="0"/>
        <v>
50</v>
      </c>
      <c r="AZ2" s="29">
        <f t="shared" si="0"/>
        <v>
51</v>
      </c>
      <c r="BA2" s="29">
        <f t="shared" si="0"/>
        <v>
52</v>
      </c>
      <c r="BB2" s="29">
        <f t="shared" si="0"/>
        <v>
53</v>
      </c>
      <c r="BC2" s="29">
        <f t="shared" si="0"/>
        <v>
54</v>
      </c>
      <c r="BD2" s="29">
        <f t="shared" si="0"/>
        <v>
55</v>
      </c>
      <c r="BE2" s="29">
        <f t="shared" si="0"/>
        <v>
56</v>
      </c>
      <c r="BF2" s="29">
        <f t="shared" si="0"/>
        <v>
57</v>
      </c>
      <c r="BG2" s="29">
        <f t="shared" si="0"/>
        <v>
58</v>
      </c>
      <c r="BH2" s="29">
        <f t="shared" si="0"/>
        <v>
59</v>
      </c>
      <c r="BI2" s="29">
        <f t="shared" si="0"/>
        <v>
60</v>
      </c>
      <c r="BJ2" s="29">
        <f t="shared" si="0"/>
        <v>
61</v>
      </c>
      <c r="BK2" s="29">
        <f t="shared" si="0"/>
        <v>
62</v>
      </c>
      <c r="BL2" s="29">
        <f t="shared" si="0"/>
        <v>
63</v>
      </c>
      <c r="BM2" s="29">
        <f t="shared" si="0"/>
        <v>
64</v>
      </c>
      <c r="BN2" s="29">
        <f t="shared" si="0"/>
        <v>
65</v>
      </c>
      <c r="BO2" s="29">
        <f t="shared" si="0"/>
        <v>
66</v>
      </c>
      <c r="BP2" s="29">
        <f t="shared" si="0"/>
        <v>
67</v>
      </c>
      <c r="BQ2" s="29">
        <f t="shared" si="0"/>
        <v>
68</v>
      </c>
      <c r="BR2" s="29">
        <f t="shared" si="0"/>
        <v>
69</v>
      </c>
      <c r="BS2" s="29">
        <f t="shared" ref="BS2:ED2" si="1">
COLUMN()-1</f>
        <v>
70</v>
      </c>
      <c r="BT2" s="29">
        <f t="shared" si="1"/>
        <v>
71</v>
      </c>
      <c r="BU2" s="29">
        <f t="shared" si="1"/>
        <v>
72</v>
      </c>
      <c r="BV2" s="29">
        <f t="shared" si="1"/>
        <v>
73</v>
      </c>
      <c r="BW2" s="29">
        <f t="shared" si="1"/>
        <v>
74</v>
      </c>
      <c r="BX2" s="29">
        <f t="shared" si="1"/>
        <v>
75</v>
      </c>
      <c r="BY2" s="29">
        <f t="shared" si="1"/>
        <v>
76</v>
      </c>
      <c r="BZ2" s="29">
        <f t="shared" si="1"/>
        <v>
77</v>
      </c>
      <c r="CA2" s="29">
        <f t="shared" si="1"/>
        <v>
78</v>
      </c>
      <c r="CB2" s="29">
        <f t="shared" si="1"/>
        <v>
79</v>
      </c>
      <c r="CC2" s="29">
        <f t="shared" si="1"/>
        <v>
80</v>
      </c>
      <c r="CD2" s="29">
        <f t="shared" si="1"/>
        <v>
81</v>
      </c>
      <c r="CE2" s="29">
        <f t="shared" si="1"/>
        <v>
82</v>
      </c>
      <c r="CF2" s="29">
        <f t="shared" si="1"/>
        <v>
83</v>
      </c>
      <c r="CG2" s="29">
        <f t="shared" si="1"/>
        <v>
84</v>
      </c>
      <c r="CH2" s="29">
        <f t="shared" si="1"/>
        <v>
85</v>
      </c>
      <c r="CI2" s="29">
        <f t="shared" si="1"/>
        <v>
86</v>
      </c>
      <c r="CJ2" s="29">
        <f t="shared" si="1"/>
        <v>
87</v>
      </c>
      <c r="CK2" s="29">
        <f t="shared" si="1"/>
        <v>
88</v>
      </c>
      <c r="CL2" s="29">
        <f t="shared" si="1"/>
        <v>
89</v>
      </c>
      <c r="CM2" s="29">
        <f t="shared" si="1"/>
        <v>
90</v>
      </c>
      <c r="CN2" s="29">
        <f t="shared" si="1"/>
        <v>
91</v>
      </c>
      <c r="CO2" s="29">
        <f t="shared" si="1"/>
        <v>
92</v>
      </c>
      <c r="CP2" s="29">
        <f t="shared" si="1"/>
        <v>
93</v>
      </c>
      <c r="CQ2" s="29">
        <f t="shared" si="1"/>
        <v>
94</v>
      </c>
      <c r="CR2" s="29">
        <f t="shared" si="1"/>
        <v>
95</v>
      </c>
      <c r="CS2" s="29">
        <f t="shared" si="1"/>
        <v>
96</v>
      </c>
      <c r="CT2" s="29">
        <f t="shared" si="1"/>
        <v>
97</v>
      </c>
      <c r="CU2" s="29">
        <f t="shared" si="1"/>
        <v>
98</v>
      </c>
      <c r="CV2" s="29">
        <f t="shared" si="1"/>
        <v>
99</v>
      </c>
      <c r="CW2" s="29">
        <f t="shared" si="1"/>
        <v>
100</v>
      </c>
      <c r="CX2" s="29">
        <f t="shared" si="1"/>
        <v>
101</v>
      </c>
      <c r="CY2" s="29">
        <f t="shared" si="1"/>
        <v>
102</v>
      </c>
      <c r="CZ2" s="29">
        <f t="shared" si="1"/>
        <v>
103</v>
      </c>
      <c r="DA2" s="29">
        <f t="shared" si="1"/>
        <v>
104</v>
      </c>
      <c r="DB2" s="29">
        <f t="shared" si="1"/>
        <v>
105</v>
      </c>
      <c r="DC2" s="29">
        <f t="shared" si="1"/>
        <v>
106</v>
      </c>
      <c r="DD2" s="29">
        <f t="shared" si="1"/>
        <v>
107</v>
      </c>
      <c r="DE2" s="29">
        <f t="shared" si="1"/>
        <v>
108</v>
      </c>
      <c r="DF2" s="29">
        <f t="shared" si="1"/>
        <v>
109</v>
      </c>
      <c r="DG2" s="29">
        <f t="shared" si="1"/>
        <v>
110</v>
      </c>
      <c r="DH2" s="29">
        <f t="shared" si="1"/>
        <v>
111</v>
      </c>
      <c r="DI2" s="29">
        <f t="shared" si="1"/>
        <v>
112</v>
      </c>
      <c r="DJ2" s="29">
        <f t="shared" si="1"/>
        <v>
113</v>
      </c>
      <c r="DK2" s="29">
        <f t="shared" si="1"/>
        <v>
114</v>
      </c>
      <c r="DL2" s="29">
        <f t="shared" si="1"/>
        <v>
115</v>
      </c>
      <c r="DM2" s="29">
        <f t="shared" si="1"/>
        <v>
116</v>
      </c>
      <c r="DN2" s="29">
        <f t="shared" si="1"/>
        <v>
117</v>
      </c>
      <c r="DO2" s="29">
        <f t="shared" si="1"/>
        <v>
118</v>
      </c>
      <c r="DP2" s="29">
        <f t="shared" si="1"/>
        <v>
119</v>
      </c>
      <c r="DQ2" s="29">
        <f t="shared" si="1"/>
        <v>
120</v>
      </c>
      <c r="DR2" s="29">
        <f t="shared" si="1"/>
        <v>
121</v>
      </c>
      <c r="DS2" s="29">
        <f t="shared" si="1"/>
        <v>
122</v>
      </c>
      <c r="DT2" s="29">
        <f t="shared" si="1"/>
        <v>
123</v>
      </c>
      <c r="DU2" s="29">
        <f t="shared" si="1"/>
        <v>
124</v>
      </c>
      <c r="DV2" s="29">
        <f t="shared" si="1"/>
        <v>
125</v>
      </c>
      <c r="DW2" s="29">
        <f t="shared" si="1"/>
        <v>
126</v>
      </c>
      <c r="DX2" s="29">
        <f t="shared" si="1"/>
        <v>
127</v>
      </c>
      <c r="DY2" s="29">
        <f t="shared" si="1"/>
        <v>
128</v>
      </c>
      <c r="DZ2" s="29">
        <f t="shared" si="1"/>
        <v>
129</v>
      </c>
      <c r="EA2" s="29">
        <f t="shared" si="1"/>
        <v>
130</v>
      </c>
      <c r="EB2" s="29">
        <f t="shared" si="1"/>
        <v>
131</v>
      </c>
      <c r="EC2" s="29">
        <f t="shared" si="1"/>
        <v>
132</v>
      </c>
      <c r="ED2" s="29">
        <f t="shared" si="1"/>
        <v>
133</v>
      </c>
      <c r="EE2" s="29">
        <f t="shared" ref="EE2:EN2" si="2">
COLUMN()-1</f>
        <v>
134</v>
      </c>
      <c r="EF2" s="29">
        <f t="shared" si="2"/>
        <v>
135</v>
      </c>
      <c r="EG2" s="29">
        <f t="shared" si="2"/>
        <v>
136</v>
      </c>
      <c r="EH2" s="29">
        <f t="shared" si="2"/>
        <v>
137</v>
      </c>
      <c r="EI2" s="29">
        <f t="shared" si="2"/>
        <v>
138</v>
      </c>
      <c r="EJ2" s="29">
        <f t="shared" si="2"/>
        <v>
139</v>
      </c>
      <c r="EK2" s="29">
        <f t="shared" si="2"/>
        <v>
140</v>
      </c>
      <c r="EL2" s="29">
        <f t="shared" si="2"/>
        <v>
141</v>
      </c>
      <c r="EM2" s="29">
        <f t="shared" si="2"/>
        <v>
142</v>
      </c>
      <c r="EN2" s="29">
        <f t="shared" si="2"/>
        <v>
143</v>
      </c>
    </row>
    <row r="3" spans="1:144" x14ac:dyDescent="0.15">
      <c r="A3" s="29" t="s">
        <v>
45</v>
      </c>
      <c r="B3" s="30" t="s">
        <v>
46</v>
      </c>
      <c r="C3" s="30" t="s">
        <v>
47</v>
      </c>
      <c r="D3" s="30" t="s">
        <v>
48</v>
      </c>
      <c r="E3" s="30" t="s">
        <v>
49</v>
      </c>
      <c r="F3" s="30" t="s">
        <v>
50</v>
      </c>
      <c r="G3" s="30" t="s">
        <v>
51</v>
      </c>
      <c r="H3" s="77" t="s">
        <v>
52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9"/>
      <c r="X3" s="83" t="s">
        <v>
53</v>
      </c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 t="s">
        <v>
54</v>
      </c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</row>
    <row r="4" spans="1:144" x14ac:dyDescent="0.15">
      <c r="A4" s="29" t="s">
        <v>
55</v>
      </c>
      <c r="B4" s="31"/>
      <c r="C4" s="31"/>
      <c r="D4" s="31"/>
      <c r="E4" s="31"/>
      <c r="F4" s="31"/>
      <c r="G4" s="31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2"/>
      <c r="X4" s="76" t="s">
        <v>
56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 t="s">
        <v>
57</v>
      </c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 t="s">
        <v>
58</v>
      </c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 t="s">
        <v>
59</v>
      </c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 t="s">
        <v>
60</v>
      </c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 t="s">
        <v>
61</v>
      </c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 t="s">
        <v>
62</v>
      </c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 t="s">
        <v>
63</v>
      </c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 t="s">
        <v>
64</v>
      </c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 t="s">
        <v>
65</v>
      </c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 t="s">
        <v>
66</v>
      </c>
      <c r="EE4" s="76"/>
      <c r="EF4" s="76"/>
      <c r="EG4" s="76"/>
      <c r="EH4" s="76"/>
      <c r="EI4" s="76"/>
      <c r="EJ4" s="76"/>
      <c r="EK4" s="76"/>
      <c r="EL4" s="76"/>
      <c r="EM4" s="76"/>
      <c r="EN4" s="76"/>
    </row>
    <row r="5" spans="1:144" x14ac:dyDescent="0.15">
      <c r="A5" s="29" t="s">
        <v>
67</v>
      </c>
      <c r="B5" s="32"/>
      <c r="C5" s="32"/>
      <c r="D5" s="32"/>
      <c r="E5" s="32"/>
      <c r="F5" s="32"/>
      <c r="G5" s="32"/>
      <c r="H5" s="33" t="s">
        <v>
68</v>
      </c>
      <c r="I5" s="33" t="s">
        <v>
69</v>
      </c>
      <c r="J5" s="33" t="s">
        <v>
70</v>
      </c>
      <c r="K5" s="33" t="s">
        <v>
71</v>
      </c>
      <c r="L5" s="33" t="s">
        <v>
72</v>
      </c>
      <c r="M5" s="33" t="s">
        <v>
73</v>
      </c>
      <c r="N5" s="33" t="s">
        <v>
74</v>
      </c>
      <c r="O5" s="33" t="s">
        <v>
75</v>
      </c>
      <c r="P5" s="33" t="s">
        <v>
76</v>
      </c>
      <c r="Q5" s="33" t="s">
        <v>
77</v>
      </c>
      <c r="R5" s="33" t="s">
        <v>
78</v>
      </c>
      <c r="S5" s="33" t="s">
        <v>
79</v>
      </c>
      <c r="T5" s="33" t="s">
        <v>
80</v>
      </c>
      <c r="U5" s="33" t="s">
        <v>
81</v>
      </c>
      <c r="V5" s="33" t="s">
        <v>
82</v>
      </c>
      <c r="W5" s="33" t="s">
        <v>
83</v>
      </c>
      <c r="X5" s="33" t="s">
        <v>
84</v>
      </c>
      <c r="Y5" s="33" t="s">
        <v>
85</v>
      </c>
      <c r="Z5" s="33" t="s">
        <v>
86</v>
      </c>
      <c r="AA5" s="33" t="s">
        <v>
87</v>
      </c>
      <c r="AB5" s="33" t="s">
        <v>
88</v>
      </c>
      <c r="AC5" s="33" t="s">
        <v>
89</v>
      </c>
      <c r="AD5" s="33" t="s">
        <v>
90</v>
      </c>
      <c r="AE5" s="33" t="s">
        <v>
91</v>
      </c>
      <c r="AF5" s="33" t="s">
        <v>
92</v>
      </c>
      <c r="AG5" s="33" t="s">
        <v>
93</v>
      </c>
      <c r="AH5" s="33" t="s">
        <v>
29</v>
      </c>
      <c r="AI5" s="33" t="s">
        <v>
84</v>
      </c>
      <c r="AJ5" s="33" t="s">
        <v>
85</v>
      </c>
      <c r="AK5" s="33" t="s">
        <v>
86</v>
      </c>
      <c r="AL5" s="33" t="s">
        <v>
87</v>
      </c>
      <c r="AM5" s="33" t="s">
        <v>
88</v>
      </c>
      <c r="AN5" s="33" t="s">
        <v>
89</v>
      </c>
      <c r="AO5" s="33" t="s">
        <v>
90</v>
      </c>
      <c r="AP5" s="33" t="s">
        <v>
91</v>
      </c>
      <c r="AQ5" s="33" t="s">
        <v>
92</v>
      </c>
      <c r="AR5" s="33" t="s">
        <v>
93</v>
      </c>
      <c r="AS5" s="33" t="s">
        <v>
94</v>
      </c>
      <c r="AT5" s="33" t="s">
        <v>
84</v>
      </c>
      <c r="AU5" s="33" t="s">
        <v>
85</v>
      </c>
      <c r="AV5" s="33" t="s">
        <v>
86</v>
      </c>
      <c r="AW5" s="33" t="s">
        <v>
87</v>
      </c>
      <c r="AX5" s="33" t="s">
        <v>
88</v>
      </c>
      <c r="AY5" s="33" t="s">
        <v>
89</v>
      </c>
      <c r="AZ5" s="33" t="s">
        <v>
90</v>
      </c>
      <c r="BA5" s="33" t="s">
        <v>
91</v>
      </c>
      <c r="BB5" s="33" t="s">
        <v>
92</v>
      </c>
      <c r="BC5" s="33" t="s">
        <v>
93</v>
      </c>
      <c r="BD5" s="33" t="s">
        <v>
94</v>
      </c>
      <c r="BE5" s="33" t="s">
        <v>
84</v>
      </c>
      <c r="BF5" s="33" t="s">
        <v>
85</v>
      </c>
      <c r="BG5" s="33" t="s">
        <v>
86</v>
      </c>
      <c r="BH5" s="33" t="s">
        <v>
87</v>
      </c>
      <c r="BI5" s="33" t="s">
        <v>
88</v>
      </c>
      <c r="BJ5" s="33" t="s">
        <v>
89</v>
      </c>
      <c r="BK5" s="33" t="s">
        <v>
90</v>
      </c>
      <c r="BL5" s="33" t="s">
        <v>
91</v>
      </c>
      <c r="BM5" s="33" t="s">
        <v>
92</v>
      </c>
      <c r="BN5" s="33" t="s">
        <v>
93</v>
      </c>
      <c r="BO5" s="33" t="s">
        <v>
94</v>
      </c>
      <c r="BP5" s="33" t="s">
        <v>
84</v>
      </c>
      <c r="BQ5" s="33" t="s">
        <v>
85</v>
      </c>
      <c r="BR5" s="33" t="s">
        <v>
86</v>
      </c>
      <c r="BS5" s="33" t="s">
        <v>
87</v>
      </c>
      <c r="BT5" s="33" t="s">
        <v>
88</v>
      </c>
      <c r="BU5" s="33" t="s">
        <v>
89</v>
      </c>
      <c r="BV5" s="33" t="s">
        <v>
90</v>
      </c>
      <c r="BW5" s="33" t="s">
        <v>
91</v>
      </c>
      <c r="BX5" s="33" t="s">
        <v>
92</v>
      </c>
      <c r="BY5" s="33" t="s">
        <v>
93</v>
      </c>
      <c r="BZ5" s="33" t="s">
        <v>
94</v>
      </c>
      <c r="CA5" s="33" t="s">
        <v>
84</v>
      </c>
      <c r="CB5" s="33" t="s">
        <v>
85</v>
      </c>
      <c r="CC5" s="33" t="s">
        <v>
86</v>
      </c>
      <c r="CD5" s="33" t="s">
        <v>
87</v>
      </c>
      <c r="CE5" s="33" t="s">
        <v>
88</v>
      </c>
      <c r="CF5" s="33" t="s">
        <v>
89</v>
      </c>
      <c r="CG5" s="33" t="s">
        <v>
90</v>
      </c>
      <c r="CH5" s="33" t="s">
        <v>
91</v>
      </c>
      <c r="CI5" s="33" t="s">
        <v>
92</v>
      </c>
      <c r="CJ5" s="33" t="s">
        <v>
93</v>
      </c>
      <c r="CK5" s="33" t="s">
        <v>
94</v>
      </c>
      <c r="CL5" s="33" t="s">
        <v>
84</v>
      </c>
      <c r="CM5" s="33" t="s">
        <v>
85</v>
      </c>
      <c r="CN5" s="33" t="s">
        <v>
86</v>
      </c>
      <c r="CO5" s="33" t="s">
        <v>
87</v>
      </c>
      <c r="CP5" s="33" t="s">
        <v>
88</v>
      </c>
      <c r="CQ5" s="33" t="s">
        <v>
89</v>
      </c>
      <c r="CR5" s="33" t="s">
        <v>
90</v>
      </c>
      <c r="CS5" s="33" t="s">
        <v>
91</v>
      </c>
      <c r="CT5" s="33" t="s">
        <v>
92</v>
      </c>
      <c r="CU5" s="33" t="s">
        <v>
93</v>
      </c>
      <c r="CV5" s="33" t="s">
        <v>
94</v>
      </c>
      <c r="CW5" s="33" t="s">
        <v>
84</v>
      </c>
      <c r="CX5" s="33" t="s">
        <v>
85</v>
      </c>
      <c r="CY5" s="33" t="s">
        <v>
86</v>
      </c>
      <c r="CZ5" s="33" t="s">
        <v>
87</v>
      </c>
      <c r="DA5" s="33" t="s">
        <v>
88</v>
      </c>
      <c r="DB5" s="33" t="s">
        <v>
89</v>
      </c>
      <c r="DC5" s="33" t="s">
        <v>
90</v>
      </c>
      <c r="DD5" s="33" t="s">
        <v>
91</v>
      </c>
      <c r="DE5" s="33" t="s">
        <v>
92</v>
      </c>
      <c r="DF5" s="33" t="s">
        <v>
93</v>
      </c>
      <c r="DG5" s="33" t="s">
        <v>
94</v>
      </c>
      <c r="DH5" s="33" t="s">
        <v>
84</v>
      </c>
      <c r="DI5" s="33" t="s">
        <v>
85</v>
      </c>
      <c r="DJ5" s="33" t="s">
        <v>
86</v>
      </c>
      <c r="DK5" s="33" t="s">
        <v>
87</v>
      </c>
      <c r="DL5" s="33" t="s">
        <v>
88</v>
      </c>
      <c r="DM5" s="33" t="s">
        <v>
89</v>
      </c>
      <c r="DN5" s="33" t="s">
        <v>
90</v>
      </c>
      <c r="DO5" s="33" t="s">
        <v>
91</v>
      </c>
      <c r="DP5" s="33" t="s">
        <v>
92</v>
      </c>
      <c r="DQ5" s="33" t="s">
        <v>
93</v>
      </c>
      <c r="DR5" s="33" t="s">
        <v>
94</v>
      </c>
      <c r="DS5" s="33" t="s">
        <v>
84</v>
      </c>
      <c r="DT5" s="33" t="s">
        <v>
85</v>
      </c>
      <c r="DU5" s="33" t="s">
        <v>
86</v>
      </c>
      <c r="DV5" s="33" t="s">
        <v>
87</v>
      </c>
      <c r="DW5" s="33" t="s">
        <v>
88</v>
      </c>
      <c r="DX5" s="33" t="s">
        <v>
89</v>
      </c>
      <c r="DY5" s="33" t="s">
        <v>
90</v>
      </c>
      <c r="DZ5" s="33" t="s">
        <v>
91</v>
      </c>
      <c r="EA5" s="33" t="s">
        <v>
92</v>
      </c>
      <c r="EB5" s="33" t="s">
        <v>
93</v>
      </c>
      <c r="EC5" s="33" t="s">
        <v>
94</v>
      </c>
      <c r="ED5" s="33" t="s">
        <v>
84</v>
      </c>
      <c r="EE5" s="33" t="s">
        <v>
85</v>
      </c>
      <c r="EF5" s="33" t="s">
        <v>
86</v>
      </c>
      <c r="EG5" s="33" t="s">
        <v>
87</v>
      </c>
      <c r="EH5" s="33" t="s">
        <v>
88</v>
      </c>
      <c r="EI5" s="33" t="s">
        <v>
89</v>
      </c>
      <c r="EJ5" s="33" t="s">
        <v>
90</v>
      </c>
      <c r="EK5" s="33" t="s">
        <v>
91</v>
      </c>
      <c r="EL5" s="33" t="s">
        <v>
92</v>
      </c>
      <c r="EM5" s="33" t="s">
        <v>
93</v>
      </c>
      <c r="EN5" s="33" t="s">
        <v>
94</v>
      </c>
    </row>
    <row r="6" spans="1:144" s="37" customFormat="1" x14ac:dyDescent="0.15">
      <c r="A6" s="29" t="s">
        <v>
95</v>
      </c>
      <c r="B6" s="34">
        <f>
B7</f>
        <v>
2019</v>
      </c>
      <c r="C6" s="34">
        <f t="shared" ref="C6:W6" si="3">
C7</f>
        <v>
133825</v>
      </c>
      <c r="D6" s="34">
        <f t="shared" si="3"/>
        <v>
47</v>
      </c>
      <c r="E6" s="34">
        <f t="shared" si="3"/>
        <v>
1</v>
      </c>
      <c r="F6" s="34">
        <f t="shared" si="3"/>
        <v>
0</v>
      </c>
      <c r="G6" s="34">
        <f t="shared" si="3"/>
        <v>
0</v>
      </c>
      <c r="H6" s="34" t="str">
        <f t="shared" si="3"/>
        <v>
東京都　御蔵島村</v>
      </c>
      <c r="I6" s="34" t="str">
        <f t="shared" si="3"/>
        <v>
法非適用</v>
      </c>
      <c r="J6" s="34" t="str">
        <f t="shared" si="3"/>
        <v>
水道事業</v>
      </c>
      <c r="K6" s="34" t="str">
        <f t="shared" si="3"/>
        <v>
簡易水道事業</v>
      </c>
      <c r="L6" s="34" t="str">
        <f t="shared" si="3"/>
        <v>
D4</v>
      </c>
      <c r="M6" s="34" t="str">
        <f t="shared" si="3"/>
        <v>
非設置</v>
      </c>
      <c r="N6" s="35" t="str">
        <f t="shared" si="3"/>
        <v>
-</v>
      </c>
      <c r="O6" s="35" t="str">
        <f t="shared" si="3"/>
        <v>
該当数値なし</v>
      </c>
      <c r="P6" s="35">
        <f t="shared" si="3"/>
        <v>
100</v>
      </c>
      <c r="Q6" s="35">
        <f t="shared" si="3"/>
        <v>
1350</v>
      </c>
      <c r="R6" s="35">
        <f t="shared" si="3"/>
        <v>
318</v>
      </c>
      <c r="S6" s="35">
        <f t="shared" si="3"/>
        <v>
20.54</v>
      </c>
      <c r="T6" s="35">
        <f t="shared" si="3"/>
        <v>
15.48</v>
      </c>
      <c r="U6" s="35">
        <f t="shared" si="3"/>
        <v>
303</v>
      </c>
      <c r="V6" s="35">
        <f t="shared" si="3"/>
        <v>
0.19</v>
      </c>
      <c r="W6" s="35">
        <f t="shared" si="3"/>
        <v>
1594.74</v>
      </c>
      <c r="X6" s="36">
        <f>
IF(X7="",NA(),X7)</f>
        <v>
57.4</v>
      </c>
      <c r="Y6" s="36">
        <f t="shared" ref="Y6:AG6" si="4">
IF(Y7="",NA(),Y7)</f>
        <v>
67.78</v>
      </c>
      <c r="Z6" s="36">
        <f t="shared" si="4"/>
        <v>
58.05</v>
      </c>
      <c r="AA6" s="36">
        <f t="shared" si="4"/>
        <v>
70.459999999999994</v>
      </c>
      <c r="AB6" s="36">
        <f t="shared" si="4"/>
        <v>
54.12</v>
      </c>
      <c r="AC6" s="36">
        <f t="shared" si="4"/>
        <v>
72.03</v>
      </c>
      <c r="AD6" s="36">
        <f t="shared" si="4"/>
        <v>
72.11</v>
      </c>
      <c r="AE6" s="36">
        <f t="shared" si="4"/>
        <v>
74.05</v>
      </c>
      <c r="AF6" s="36">
        <f t="shared" si="4"/>
        <v>
73.25</v>
      </c>
      <c r="AG6" s="36">
        <f t="shared" si="4"/>
        <v>
75.06</v>
      </c>
      <c r="AH6" s="35" t="str">
        <f>
IF(AH7="","",IF(AH7="-","【-】","【"&amp;SUBSTITUTE(TEXT(AH7,"#,##0.00"),"-","△")&amp;"】"))</f>
        <v>
【76.03】</v>
      </c>
      <c r="AI6" s="35" t="e">
        <f>
IF(AI7="",NA(),AI7)</f>
        <v>
#N/A</v>
      </c>
      <c r="AJ6" s="35" t="e">
        <f t="shared" ref="AJ6:AR6" si="5">
IF(AJ7="",NA(),AJ7)</f>
        <v>
#N/A</v>
      </c>
      <c r="AK6" s="35" t="e">
        <f t="shared" si="5"/>
        <v>
#N/A</v>
      </c>
      <c r="AL6" s="35" t="e">
        <f t="shared" si="5"/>
        <v>
#N/A</v>
      </c>
      <c r="AM6" s="35" t="e">
        <f t="shared" si="5"/>
        <v>
#N/A</v>
      </c>
      <c r="AN6" s="35" t="e">
        <f t="shared" si="5"/>
        <v>
#N/A</v>
      </c>
      <c r="AO6" s="35" t="e">
        <f t="shared" si="5"/>
        <v>
#N/A</v>
      </c>
      <c r="AP6" s="35" t="e">
        <f t="shared" si="5"/>
        <v>
#N/A</v>
      </c>
      <c r="AQ6" s="35" t="e">
        <f t="shared" si="5"/>
        <v>
#N/A</v>
      </c>
      <c r="AR6" s="35" t="e">
        <f t="shared" si="5"/>
        <v>
#N/A</v>
      </c>
      <c r="AS6" s="35" t="str">
        <f>
IF(AS7="","",IF(AS7="-","【-】","【"&amp;SUBSTITUTE(TEXT(AS7,"#,##0.00"),"-","△")&amp;"】"))</f>
        <v/>
      </c>
      <c r="AT6" s="35" t="e">
        <f>
IF(AT7="",NA(),AT7)</f>
        <v>
#N/A</v>
      </c>
      <c r="AU6" s="35" t="e">
        <f t="shared" ref="AU6:BC6" si="6">
IF(AU7="",NA(),AU7)</f>
        <v>
#N/A</v>
      </c>
      <c r="AV6" s="35" t="e">
        <f t="shared" si="6"/>
        <v>
#N/A</v>
      </c>
      <c r="AW6" s="35" t="e">
        <f t="shared" si="6"/>
        <v>
#N/A</v>
      </c>
      <c r="AX6" s="35" t="e">
        <f t="shared" si="6"/>
        <v>
#N/A</v>
      </c>
      <c r="AY6" s="35" t="e">
        <f t="shared" si="6"/>
        <v>
#N/A</v>
      </c>
      <c r="AZ6" s="35" t="e">
        <f t="shared" si="6"/>
        <v>
#N/A</v>
      </c>
      <c r="BA6" s="35" t="e">
        <f t="shared" si="6"/>
        <v>
#N/A</v>
      </c>
      <c r="BB6" s="35" t="e">
        <f t="shared" si="6"/>
        <v>
#N/A</v>
      </c>
      <c r="BC6" s="35" t="e">
        <f t="shared" si="6"/>
        <v>
#N/A</v>
      </c>
      <c r="BD6" s="35" t="str">
        <f>
IF(BD7="","",IF(BD7="-","【-】","【"&amp;SUBSTITUTE(TEXT(BD7,"#,##0.00"),"-","△")&amp;"】"))</f>
        <v/>
      </c>
      <c r="BE6" s="36">
        <f>
IF(BE7="",NA(),BE7)</f>
        <v>
872.95</v>
      </c>
      <c r="BF6" s="36">
        <f t="shared" ref="BF6:BN6" si="7">
IF(BF7="",NA(),BF7)</f>
        <v>
768.09</v>
      </c>
      <c r="BG6" s="36">
        <f t="shared" si="7"/>
        <v>
841.41</v>
      </c>
      <c r="BH6" s="36">
        <f t="shared" si="7"/>
        <v>
808.74</v>
      </c>
      <c r="BI6" s="36">
        <f t="shared" si="7"/>
        <v>
709.52</v>
      </c>
      <c r="BJ6" s="36">
        <f t="shared" si="7"/>
        <v>
1510.14</v>
      </c>
      <c r="BK6" s="36">
        <f t="shared" si="7"/>
        <v>
1595.62</v>
      </c>
      <c r="BL6" s="36">
        <f t="shared" si="7"/>
        <v>
1302.33</v>
      </c>
      <c r="BM6" s="36">
        <f t="shared" si="7"/>
        <v>
1274.21</v>
      </c>
      <c r="BN6" s="36">
        <f t="shared" si="7"/>
        <v>
1183.92</v>
      </c>
      <c r="BO6" s="35" t="str">
        <f>
IF(BO7="","",IF(BO7="-","【-】","【"&amp;SUBSTITUTE(TEXT(BO7,"#,##0.00"),"-","△")&amp;"】"))</f>
        <v>
【1,084.05】</v>
      </c>
      <c r="BP6" s="36">
        <f>
IF(BP7="",NA(),BP7)</f>
        <v>
47.44</v>
      </c>
      <c r="BQ6" s="36">
        <f t="shared" ref="BQ6:BY6" si="8">
IF(BQ7="",NA(),BQ7)</f>
        <v>
56.88</v>
      </c>
      <c r="BR6" s="36">
        <f t="shared" si="8"/>
        <v>
47.78</v>
      </c>
      <c r="BS6" s="36">
        <f t="shared" si="8"/>
        <v>
28.89</v>
      </c>
      <c r="BT6" s="36">
        <f t="shared" si="8"/>
        <v>
45.09</v>
      </c>
      <c r="BU6" s="36">
        <f t="shared" si="8"/>
        <v>
22.67</v>
      </c>
      <c r="BV6" s="36">
        <f t="shared" si="8"/>
        <v>
37.92</v>
      </c>
      <c r="BW6" s="36">
        <f t="shared" si="8"/>
        <v>
40.89</v>
      </c>
      <c r="BX6" s="36">
        <f t="shared" si="8"/>
        <v>
41.25</v>
      </c>
      <c r="BY6" s="36">
        <f t="shared" si="8"/>
        <v>
42.5</v>
      </c>
      <c r="BZ6" s="35" t="str">
        <f>
IF(BZ7="","",IF(BZ7="-","【-】","【"&amp;SUBSTITUTE(TEXT(BZ7,"#,##0.00"),"-","△")&amp;"】"))</f>
        <v>
【53.46】</v>
      </c>
      <c r="CA6" s="36">
        <f>
IF(CA7="",NA(),CA7)</f>
        <v>
172.78</v>
      </c>
      <c r="CB6" s="36">
        <f t="shared" ref="CB6:CJ6" si="9">
IF(CB7="",NA(),CB7)</f>
        <v>
147.86000000000001</v>
      </c>
      <c r="CC6" s="36">
        <f t="shared" si="9"/>
        <v>
169.18</v>
      </c>
      <c r="CD6" s="36">
        <f t="shared" si="9"/>
        <v>
278.75</v>
      </c>
      <c r="CE6" s="36">
        <f t="shared" si="9"/>
        <v>
178.6</v>
      </c>
      <c r="CF6" s="36">
        <f t="shared" si="9"/>
        <v>
789.62</v>
      </c>
      <c r="CG6" s="36">
        <f t="shared" si="9"/>
        <v>
423.18</v>
      </c>
      <c r="CH6" s="36">
        <f t="shared" si="9"/>
        <v>
383.2</v>
      </c>
      <c r="CI6" s="36">
        <f t="shared" si="9"/>
        <v>
383.25</v>
      </c>
      <c r="CJ6" s="36">
        <f t="shared" si="9"/>
        <v>
377.72</v>
      </c>
      <c r="CK6" s="35" t="str">
        <f>
IF(CK7="","",IF(CK7="-","【-】","【"&amp;SUBSTITUTE(TEXT(CK7,"#,##0.00"),"-","△")&amp;"】"))</f>
        <v>
【300.47】</v>
      </c>
      <c r="CL6" s="36">
        <f>
IF(CL7="",NA(),CL7)</f>
        <v>
54.56</v>
      </c>
      <c r="CM6" s="36">
        <f t="shared" ref="CM6:CU6" si="10">
IF(CM7="",NA(),CM7)</f>
        <v>
56.9</v>
      </c>
      <c r="CN6" s="36">
        <f t="shared" si="10"/>
        <v>
50.97</v>
      </c>
      <c r="CO6" s="36">
        <f t="shared" si="10"/>
        <v>
48.56</v>
      </c>
      <c r="CP6" s="36">
        <f t="shared" si="10"/>
        <v>
50.13</v>
      </c>
      <c r="CQ6" s="36">
        <f t="shared" si="10"/>
        <v>
48.7</v>
      </c>
      <c r="CR6" s="36">
        <f t="shared" si="10"/>
        <v>
46.9</v>
      </c>
      <c r="CS6" s="36">
        <f t="shared" si="10"/>
        <v>
47.95</v>
      </c>
      <c r="CT6" s="36">
        <f t="shared" si="10"/>
        <v>
48.26</v>
      </c>
      <c r="CU6" s="36">
        <f t="shared" si="10"/>
        <v>
48.01</v>
      </c>
      <c r="CV6" s="35" t="str">
        <f>
IF(CV7="","",IF(CV7="-","【-】","【"&amp;SUBSTITUTE(TEXT(CV7,"#,##0.00"),"-","△")&amp;"】"))</f>
        <v>
【54.90】</v>
      </c>
      <c r="CW6" s="36">
        <f>
IF(CW7="",NA(),CW7)</f>
        <v>
89.93</v>
      </c>
      <c r="CX6" s="36">
        <f t="shared" ref="CX6:DF6" si="11">
IF(CX7="",NA(),CX7)</f>
        <v>
89.71</v>
      </c>
      <c r="CY6" s="36">
        <f t="shared" si="11"/>
        <v>
88.59</v>
      </c>
      <c r="CZ6" s="36">
        <f t="shared" si="11"/>
        <v>
89.81</v>
      </c>
      <c r="DA6" s="36">
        <f t="shared" si="11"/>
        <v>
88.17</v>
      </c>
      <c r="DB6" s="36">
        <f t="shared" si="11"/>
        <v>
74.959999999999994</v>
      </c>
      <c r="DC6" s="36">
        <f t="shared" si="11"/>
        <v>
74.63</v>
      </c>
      <c r="DD6" s="36">
        <f t="shared" si="11"/>
        <v>
74.900000000000006</v>
      </c>
      <c r="DE6" s="36">
        <f t="shared" si="11"/>
        <v>
72.72</v>
      </c>
      <c r="DF6" s="36">
        <f t="shared" si="11"/>
        <v>
72.75</v>
      </c>
      <c r="DG6" s="35" t="str">
        <f>
IF(DG7="","",IF(DG7="-","【-】","【"&amp;SUBSTITUTE(TEXT(DG7,"#,##0.00"),"-","△")&amp;"】"))</f>
        <v>
【73.31】</v>
      </c>
      <c r="DH6" s="35" t="e">
        <f>
IF(DH7="",NA(),DH7)</f>
        <v>
#N/A</v>
      </c>
      <c r="DI6" s="35" t="e">
        <f t="shared" ref="DI6:DQ6" si="12">
IF(DI7="",NA(),DI7)</f>
        <v>
#N/A</v>
      </c>
      <c r="DJ6" s="35" t="e">
        <f t="shared" si="12"/>
        <v>
#N/A</v>
      </c>
      <c r="DK6" s="35" t="e">
        <f t="shared" si="12"/>
        <v>
#N/A</v>
      </c>
      <c r="DL6" s="35" t="e">
        <f t="shared" si="12"/>
        <v>
#N/A</v>
      </c>
      <c r="DM6" s="35" t="e">
        <f t="shared" si="12"/>
        <v>
#N/A</v>
      </c>
      <c r="DN6" s="35" t="e">
        <f t="shared" si="12"/>
        <v>
#N/A</v>
      </c>
      <c r="DO6" s="35" t="e">
        <f t="shared" si="12"/>
        <v>
#N/A</v>
      </c>
      <c r="DP6" s="35" t="e">
        <f t="shared" si="12"/>
        <v>
#N/A</v>
      </c>
      <c r="DQ6" s="35" t="e">
        <f t="shared" si="12"/>
        <v>
#N/A</v>
      </c>
      <c r="DR6" s="35" t="str">
        <f>
IF(DR7="","",IF(DR7="-","【-】","【"&amp;SUBSTITUTE(TEXT(DR7,"#,##0.00"),"-","△")&amp;"】"))</f>
        <v/>
      </c>
      <c r="DS6" s="35" t="e">
        <f>
IF(DS7="",NA(),DS7)</f>
        <v>
#N/A</v>
      </c>
      <c r="DT6" s="35" t="e">
        <f t="shared" ref="DT6:EB6" si="13">
IF(DT7="",NA(),DT7)</f>
        <v>
#N/A</v>
      </c>
      <c r="DU6" s="35" t="e">
        <f t="shared" si="13"/>
        <v>
#N/A</v>
      </c>
      <c r="DV6" s="35" t="e">
        <f t="shared" si="13"/>
        <v>
#N/A</v>
      </c>
      <c r="DW6" s="35" t="e">
        <f t="shared" si="13"/>
        <v>
#N/A</v>
      </c>
      <c r="DX6" s="35" t="e">
        <f t="shared" si="13"/>
        <v>
#N/A</v>
      </c>
      <c r="DY6" s="35" t="e">
        <f t="shared" si="13"/>
        <v>
#N/A</v>
      </c>
      <c r="DZ6" s="35" t="e">
        <f t="shared" si="13"/>
        <v>
#N/A</v>
      </c>
      <c r="EA6" s="35" t="e">
        <f t="shared" si="13"/>
        <v>
#N/A</v>
      </c>
      <c r="EB6" s="35" t="e">
        <f t="shared" si="13"/>
        <v>
#N/A</v>
      </c>
      <c r="EC6" s="35" t="str">
        <f>
IF(EC7="","",IF(EC7="-","【-】","【"&amp;SUBSTITUTE(TEXT(EC7,"#,##0.00"),"-","△")&amp;"】"))</f>
        <v/>
      </c>
      <c r="ED6" s="35">
        <f>
IF(ED7="",NA(),ED7)</f>
        <v>
0</v>
      </c>
      <c r="EE6" s="35">
        <f t="shared" ref="EE6:EM6" si="14">
IF(EE7="",NA(),EE7)</f>
        <v>
0</v>
      </c>
      <c r="EF6" s="35">
        <f t="shared" si="14"/>
        <v>
0</v>
      </c>
      <c r="EG6" s="36">
        <f t="shared" si="14"/>
        <v>
1.68</v>
      </c>
      <c r="EH6" s="35">
        <f t="shared" si="14"/>
        <v>
0</v>
      </c>
      <c r="EI6" s="36">
        <f t="shared" si="14"/>
        <v>
1.26</v>
      </c>
      <c r="EJ6" s="36">
        <f t="shared" si="14"/>
        <v>
0.78</v>
      </c>
      <c r="EK6" s="36">
        <f t="shared" si="14"/>
        <v>
0.56999999999999995</v>
      </c>
      <c r="EL6" s="36">
        <f t="shared" si="14"/>
        <v>
0.62</v>
      </c>
      <c r="EM6" s="36">
        <f t="shared" si="14"/>
        <v>
0.39</v>
      </c>
      <c r="EN6" s="35" t="str">
        <f>
IF(EN7="","",IF(EN7="-","【-】","【"&amp;SUBSTITUTE(TEXT(EN7,"#,##0.00"),"-","△")&amp;"】"))</f>
        <v>
【0.56】</v>
      </c>
    </row>
    <row r="7" spans="1:144" s="37" customFormat="1" x14ac:dyDescent="0.15">
      <c r="A7" s="29"/>
      <c r="B7" s="38">
        <v>
2019</v>
      </c>
      <c r="C7" s="38">
        <v>
133825</v>
      </c>
      <c r="D7" s="38">
        <v>
47</v>
      </c>
      <c r="E7" s="38">
        <v>
1</v>
      </c>
      <c r="F7" s="38">
        <v>
0</v>
      </c>
      <c r="G7" s="38">
        <v>
0</v>
      </c>
      <c r="H7" s="38" t="s">
        <v>
96</v>
      </c>
      <c r="I7" s="38" t="s">
        <v>
97</v>
      </c>
      <c r="J7" s="38" t="s">
        <v>
98</v>
      </c>
      <c r="K7" s="38" t="s">
        <v>
99</v>
      </c>
      <c r="L7" s="38" t="s">
        <v>
100</v>
      </c>
      <c r="M7" s="38" t="s">
        <v>
101</v>
      </c>
      <c r="N7" s="39" t="s">
        <v>
102</v>
      </c>
      <c r="O7" s="39" t="s">
        <v>
103</v>
      </c>
      <c r="P7" s="39">
        <v>
100</v>
      </c>
      <c r="Q7" s="39">
        <v>
1350</v>
      </c>
      <c r="R7" s="39">
        <v>
318</v>
      </c>
      <c r="S7" s="39">
        <v>
20.54</v>
      </c>
      <c r="T7" s="39">
        <v>
15.48</v>
      </c>
      <c r="U7" s="39">
        <v>
303</v>
      </c>
      <c r="V7" s="39">
        <v>
0.19</v>
      </c>
      <c r="W7" s="39">
        <v>
1594.74</v>
      </c>
      <c r="X7" s="39">
        <v>
57.4</v>
      </c>
      <c r="Y7" s="39">
        <v>
67.78</v>
      </c>
      <c r="Z7" s="39">
        <v>
58.05</v>
      </c>
      <c r="AA7" s="39">
        <v>
70.459999999999994</v>
      </c>
      <c r="AB7" s="39">
        <v>
54.12</v>
      </c>
      <c r="AC7" s="39">
        <v>
72.03</v>
      </c>
      <c r="AD7" s="39">
        <v>
72.11</v>
      </c>
      <c r="AE7" s="39">
        <v>
74.05</v>
      </c>
      <c r="AF7" s="39">
        <v>
73.25</v>
      </c>
      <c r="AG7" s="39">
        <v>
75.06</v>
      </c>
      <c r="AH7" s="39">
        <v>
76.03</v>
      </c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>
        <v>
872.95</v>
      </c>
      <c r="BF7" s="39">
        <v>
768.09</v>
      </c>
      <c r="BG7" s="39">
        <v>
841.41</v>
      </c>
      <c r="BH7" s="39">
        <v>
808.74</v>
      </c>
      <c r="BI7" s="39">
        <v>
709.52</v>
      </c>
      <c r="BJ7" s="39">
        <v>
1510.14</v>
      </c>
      <c r="BK7" s="39">
        <v>
1595.62</v>
      </c>
      <c r="BL7" s="39">
        <v>
1302.33</v>
      </c>
      <c r="BM7" s="39">
        <v>
1274.21</v>
      </c>
      <c r="BN7" s="39">
        <v>
1183.92</v>
      </c>
      <c r="BO7" s="39">
        <v>
1084.05</v>
      </c>
      <c r="BP7" s="39">
        <v>
47.44</v>
      </c>
      <c r="BQ7" s="39">
        <v>
56.88</v>
      </c>
      <c r="BR7" s="39">
        <v>
47.78</v>
      </c>
      <c r="BS7" s="39">
        <v>
28.89</v>
      </c>
      <c r="BT7" s="39">
        <v>
45.09</v>
      </c>
      <c r="BU7" s="39">
        <v>
22.67</v>
      </c>
      <c r="BV7" s="39">
        <v>
37.92</v>
      </c>
      <c r="BW7" s="39">
        <v>
40.89</v>
      </c>
      <c r="BX7" s="39">
        <v>
41.25</v>
      </c>
      <c r="BY7" s="39">
        <v>
42.5</v>
      </c>
      <c r="BZ7" s="39">
        <v>
53.46</v>
      </c>
      <c r="CA7" s="39">
        <v>
172.78</v>
      </c>
      <c r="CB7" s="39">
        <v>
147.86000000000001</v>
      </c>
      <c r="CC7" s="39">
        <v>
169.18</v>
      </c>
      <c r="CD7" s="39">
        <v>
278.75</v>
      </c>
      <c r="CE7" s="39">
        <v>
178.6</v>
      </c>
      <c r="CF7" s="39">
        <v>
789.62</v>
      </c>
      <c r="CG7" s="39">
        <v>
423.18</v>
      </c>
      <c r="CH7" s="39">
        <v>
383.2</v>
      </c>
      <c r="CI7" s="39">
        <v>
383.25</v>
      </c>
      <c r="CJ7" s="39">
        <v>
377.72</v>
      </c>
      <c r="CK7" s="39">
        <v>
300.47000000000003</v>
      </c>
      <c r="CL7" s="39">
        <v>
54.56</v>
      </c>
      <c r="CM7" s="39">
        <v>
56.9</v>
      </c>
      <c r="CN7" s="39">
        <v>
50.97</v>
      </c>
      <c r="CO7" s="39">
        <v>
48.56</v>
      </c>
      <c r="CP7" s="39">
        <v>
50.13</v>
      </c>
      <c r="CQ7" s="39">
        <v>
48.7</v>
      </c>
      <c r="CR7" s="39">
        <v>
46.9</v>
      </c>
      <c r="CS7" s="39">
        <v>
47.95</v>
      </c>
      <c r="CT7" s="39">
        <v>
48.26</v>
      </c>
      <c r="CU7" s="39">
        <v>
48.01</v>
      </c>
      <c r="CV7" s="39">
        <v>
54.9</v>
      </c>
      <c r="CW7" s="39">
        <v>
89.93</v>
      </c>
      <c r="CX7" s="39">
        <v>
89.71</v>
      </c>
      <c r="CY7" s="39">
        <v>
88.59</v>
      </c>
      <c r="CZ7" s="39">
        <v>
89.81</v>
      </c>
      <c r="DA7" s="39">
        <v>
88.17</v>
      </c>
      <c r="DB7" s="39">
        <v>
74.959999999999994</v>
      </c>
      <c r="DC7" s="39">
        <v>
74.63</v>
      </c>
      <c r="DD7" s="39">
        <v>
74.900000000000006</v>
      </c>
      <c r="DE7" s="39">
        <v>
72.72</v>
      </c>
      <c r="DF7" s="39">
        <v>
72.75</v>
      </c>
      <c r="DG7" s="39">
        <v>
73.31</v>
      </c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>
        <v>
0</v>
      </c>
      <c r="EE7" s="39">
        <v>
0</v>
      </c>
      <c r="EF7" s="39">
        <v>
0</v>
      </c>
      <c r="EG7" s="39">
        <v>
1.68</v>
      </c>
      <c r="EH7" s="39">
        <v>
0</v>
      </c>
      <c r="EI7" s="39">
        <v>
1.26</v>
      </c>
      <c r="EJ7" s="39">
        <v>
0.78</v>
      </c>
      <c r="EK7" s="39">
        <v>
0.56999999999999995</v>
      </c>
      <c r="EL7" s="39">
        <v>
0.62</v>
      </c>
      <c r="EM7" s="39">
        <v>
0.39</v>
      </c>
      <c r="EN7" s="39">
        <v>
0.56000000000000005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</row>
    <row r="9" spans="1:144" x14ac:dyDescent="0.15">
      <c r="A9" s="41"/>
      <c r="B9" s="41" t="s">
        <v>
104</v>
      </c>
      <c r="C9" s="41" t="s">
        <v>
105</v>
      </c>
      <c r="D9" s="41" t="s">
        <v>
106</v>
      </c>
      <c r="E9" s="41" t="s">
        <v>
107</v>
      </c>
      <c r="F9" s="41" t="s">
        <v>
108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1" t="s">
        <v>
46</v>
      </c>
      <c r="B10" s="42">
        <f t="shared" ref="B10:E10" si="15">
DATEVALUE($B7+12-B11&amp;"/1/"&amp;B12)</f>
        <v>
46388</v>
      </c>
      <c r="C10" s="42">
        <f t="shared" si="15"/>
        <v>
46753</v>
      </c>
      <c r="D10" s="42">
        <f t="shared" si="15"/>
        <v>
47119</v>
      </c>
      <c r="E10" s="42">
        <f t="shared" si="15"/>
        <v>
47484</v>
      </c>
      <c r="F10" s="43">
        <f>
DATEVALUE($B7+12-F11&amp;"/1/"&amp;F12)</f>
        <v>
47849</v>
      </c>
    </row>
    <row r="11" spans="1:144" x14ac:dyDescent="0.15">
      <c r="B11">
        <v>
4</v>
      </c>
      <c r="C11">
        <v>
3</v>
      </c>
      <c r="D11">
        <v>
2</v>
      </c>
      <c r="E11">
        <v>
1</v>
      </c>
      <c r="F11">
        <v>
0</v>
      </c>
      <c r="G11" t="s">
        <v>
109</v>
      </c>
    </row>
    <row r="12" spans="1:144" x14ac:dyDescent="0.15">
      <c r="B12">
        <v>
1</v>
      </c>
      <c r="C12">
        <v>
1</v>
      </c>
      <c r="D12">
        <v>
1</v>
      </c>
      <c r="E12">
        <v>
1</v>
      </c>
      <c r="F12">
        <v>
1</v>
      </c>
      <c r="G12" t="s">
        <v>
110</v>
      </c>
    </row>
    <row r="13" spans="1:144" x14ac:dyDescent="0.15">
      <c r="B13" t="s">
        <v>
111</v>
      </c>
      <c r="C13" t="s">
        <v>
111</v>
      </c>
      <c r="D13" t="s">
        <v>
111</v>
      </c>
      <c r="E13" t="s">
        <v>
111</v>
      </c>
      <c r="F13" t="s">
        <v>
112</v>
      </c>
      <c r="G13" t="s">
        <v>
113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2021-02-14T06:07:35Z</cp:lastPrinted>
  <dcterms:created xsi:type="dcterms:W3CDTF">2020-12-04T02:19:44Z</dcterms:created>
  <dcterms:modified xsi:type="dcterms:W3CDTF">2021-02-14T06:09:48Z</dcterms:modified>
  <cp:category/>
</cp:coreProperties>
</file>