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C:\Users\admin205\Desktop\【東京都市町村課：１月28日〆】公営企業に係る経営比較分析表（令和２年度決算）の分析等について\【提出】\"/>
    </mc:Choice>
  </mc:AlternateContent>
  <xr:revisionPtr revIDLastSave="0" documentId="13_ncr:1_{AE03EDA3-588D-4143-99CC-25EE404EA25E}" xr6:coauthVersionLast="36" xr6:coauthVersionMax="36" xr10:uidLastSave="{00000000-0000-0000-0000-000000000000}"/>
  <workbookProtection workbookAlgorithmName="SHA-512" workbookHashValue="Mz0M87Qwhzvt+wt1UdVczRiiJHXNLeHkFu83HWp/fTnqvdmhSWLNS4R6xK6UalX96U5IaZYxgeK854xDjPkoFw==" workbookSaltValue="DcChnnyZ3mOVxmDBHaVjAQ==" workbookSpinCount="100000" lockStructure="1"/>
  <bookViews>
    <workbookView xWindow="0" yWindow="0" windowWidth="20490" windowHeight="7455" xr2:uid="{00000000-000D-0000-FFFF-FFFF00000000}"/>
  </bookViews>
  <sheets>
    <sheet name="法非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S6" i="5"/>
  <c r="AT8" i="4" s="1"/>
  <c r="R6" i="5"/>
  <c r="Q6" i="5"/>
  <c r="P6" i="5"/>
  <c r="O6" i="5"/>
  <c r="I10" i="4" s="1"/>
  <c r="N6" i="5"/>
  <c r="M6" i="5"/>
  <c r="L6" i="5"/>
  <c r="K6" i="5"/>
  <c r="P8" i="4" s="1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K85" i="4"/>
  <c r="J85" i="4"/>
  <c r="I85" i="4"/>
  <c r="E85" i="4"/>
  <c r="AT10" i="4"/>
  <c r="AL10" i="4"/>
  <c r="W10" i="4"/>
  <c r="P10" i="4"/>
  <c r="B10" i="4"/>
  <c r="BB8" i="4"/>
  <c r="AL8" i="4"/>
  <c r="AD8" i="4"/>
  <c r="W8" i="4"/>
  <c r="I8" i="4"/>
  <c r="B8" i="4"/>
  <c r="B6" i="4"/>
</calcChain>
</file>

<file path=xl/sharedStrings.xml><?xml version="1.0" encoding="utf-8"?>
<sst xmlns="http://schemas.openxmlformats.org/spreadsheetml/2006/main" count="233" uniqueCount="120">
  <si>
    <t>経営比較分析表（令和2年度決算）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</si>
  <si>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</si>
  <si>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</si>
  <si>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</si>
  <si>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</si>
  <si>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2">
      <t>カンリ</t>
    </rPh>
    <rPh sb="2" eb="3">
      <t>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</si>
  <si>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</si>
  <si>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</si>
  <si>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</si>
  <si>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</si>
  <si>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</si>
  <si>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</si>
  <si>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</si>
  <si>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</si>
  <si>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</si>
  <si>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</si>
  <si>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</si>
  <si>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</si>
  <si>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</si>
  <si>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</si>
  <si>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</si>
  <si>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</si>
  <si>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</si>
  <si>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</si>
  <si>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</si>
  <si>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</si>
  <si>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</si>
  <si>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</si>
  <si>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</si>
  <si>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</si>
  <si>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</si>
  <si>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</si>
  <si>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</si>
  <si>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</si>
  <si>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</si>
  <si>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</si>
  <si>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</si>
  <si>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</si>
  <si>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</si>
  <si>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</si>
  <si>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</si>
  <si>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</si>
  <si>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</si>
  <si>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-</t>
    <phoneticPr fontId="4"/>
  </si>
  <si>
    <t>-</t>
    <phoneticPr fontId="4"/>
  </si>
  <si>
    <t>水道事業(法非適用)</t>
    <rPh sb="0" eb="2">
      <t>スイドウ</t>
    </rPh>
    <rPh sb="2" eb="4">
      <t>ジギョウ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</si>
  <si>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</si>
  <si>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</si>
  <si>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</si>
  <si>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</si>
  <si>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</si>
  <si>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</si>
  <si>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</si>
  <si>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</si>
  <si>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</si>
  <si>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</si>
  <si>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</si>
  <si>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</si>
  <si>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</si>
  <si>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</si>
  <si>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</si>
  <si>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</si>
  <si>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</si>
  <si>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</si>
  <si>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</si>
  <si>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</si>
  <si>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</si>
  <si>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</si>
  <si>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</si>
  <si>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</si>
  <si>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</si>
  <si>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</si>
  <si>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</si>
  <si>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</si>
  <si>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</si>
  <si>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管理者の情報</t>
    <rPh sb="0" eb="3">
      <t>カンリシャ</t>
    </rPh>
    <rPh sb="4" eb="6">
      <t>ジョウホウ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</si>
  <si>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</si>
  <si>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</si>
  <si>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</si>
  <si>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</si>
  <si>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</si>
  <si>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</si>
  <si>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</si>
  <si>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</si>
  <si>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</si>
  <si>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</si>
  <si>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</si>
  <si>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</si>
  <si>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</si>
  <si>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</si>
  <si>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</si>
  <si>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</si>
  <si>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</si>
  <si>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</si>
  <si>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</si>
  <si>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</si>
  <si>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</si>
  <si>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</si>
  <si>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御蔵島村</t>
  </si>
  <si>
    <t>法非適用</t>
  </si>
  <si>
    <t>水道事業</t>
  </si>
  <si>
    <t>簡易水道事業</t>
  </si>
  <si>
    <t>D4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</si>
  <si>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</si>
  <si>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</si>
  <si>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</si>
  <si>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</si>
  <si>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</si>
  <si>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</si>
  <si>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</si>
  <si>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</si>
  <si>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</si>
  <si>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</si>
  <si>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</si>
  <si>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</si>
  <si>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</si>
  <si>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</si>
  <si>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 xml:space="preserve">
　　単年度の収益的収支は赤字となっており、
　事業運営に必要最低限の総経費（地方債償還
　金を含む）を賄うだけの主益確保ができてい
　ない。
　　管路更新の事業維持に不可欠な設備投資が
　今後見込まれており、財源の確保や経営が与
　える影響等をふまえ、適切な料金収入の確保
　を含む経営改善の実施や、投資計画等の見直
　しなどを行う必要がある。</t>
    <rPh sb="3" eb="6">
      <t>タンネンド</t>
    </rPh>
    <rPh sb="7" eb="10">
      <t>シュウエキテキ</t>
    </rPh>
    <rPh sb="10" eb="12">
      <t>シュウシ</t>
    </rPh>
    <rPh sb="13" eb="15">
      <t>アカジ</t>
    </rPh>
    <rPh sb="24" eb="26">
      <t>ジギョウ</t>
    </rPh>
    <rPh sb="26" eb="28">
      <t>ウンエイ</t>
    </rPh>
    <rPh sb="29" eb="31">
      <t>ヒツヨウ</t>
    </rPh>
    <rPh sb="31" eb="34">
      <t>サイテイゲン</t>
    </rPh>
    <rPh sb="35" eb="38">
      <t>ソウケイヒ</t>
    </rPh>
    <rPh sb="39" eb="42">
      <t>チホウサイ</t>
    </rPh>
    <rPh sb="42" eb="44">
      <t>ショウカン</t>
    </rPh>
    <rPh sb="46" eb="47">
      <t>カネ</t>
    </rPh>
    <rPh sb="48" eb="49">
      <t>フク</t>
    </rPh>
    <rPh sb="52" eb="53">
      <t>マカナ</t>
    </rPh>
    <rPh sb="57" eb="58">
      <t>シュ</t>
    </rPh>
    <rPh sb="58" eb="59">
      <t>エキ</t>
    </rPh>
    <rPh sb="59" eb="61">
      <t>カクホ</t>
    </rPh>
    <rPh sb="74" eb="76">
      <t>カンロ</t>
    </rPh>
    <rPh sb="76" eb="78">
      <t>コウシン</t>
    </rPh>
    <rPh sb="79" eb="81">
      <t>ジギョウ</t>
    </rPh>
    <rPh sb="81" eb="83">
      <t>イジ</t>
    </rPh>
    <rPh sb="84" eb="87">
      <t>フカケツ</t>
    </rPh>
    <rPh sb="88" eb="90">
      <t>セツビ</t>
    </rPh>
    <rPh sb="90" eb="92">
      <t>トウシ</t>
    </rPh>
    <rPh sb="95" eb="97">
      <t>コンゴ</t>
    </rPh>
    <rPh sb="97" eb="99">
      <t>ミコ</t>
    </rPh>
    <rPh sb="105" eb="107">
      <t>ザイゲン</t>
    </rPh>
    <rPh sb="108" eb="110">
      <t>カクホ</t>
    </rPh>
    <rPh sb="111" eb="113">
      <t>ケイエイ</t>
    </rPh>
    <rPh sb="114" eb="115">
      <t>アタ</t>
    </rPh>
    <rPh sb="119" eb="121">
      <t>エイキョウ</t>
    </rPh>
    <rPh sb="121" eb="122">
      <t>トウ</t>
    </rPh>
    <rPh sb="127" eb="129">
      <t>テキセツ</t>
    </rPh>
    <rPh sb="130" eb="132">
      <t>リョウキン</t>
    </rPh>
    <rPh sb="132" eb="134">
      <t>シュウニュウ</t>
    </rPh>
    <rPh sb="135" eb="137">
      <t>カクホ</t>
    </rPh>
    <rPh sb="140" eb="141">
      <t>フク</t>
    </rPh>
    <rPh sb="142" eb="144">
      <t>ケイエイ</t>
    </rPh>
    <rPh sb="144" eb="146">
      <t>カイゼン</t>
    </rPh>
    <rPh sb="147" eb="149">
      <t>ジッシ</t>
    </rPh>
    <rPh sb="151" eb="153">
      <t>トウシ</t>
    </rPh>
    <rPh sb="153" eb="155">
      <t>ケイカク</t>
    </rPh>
    <rPh sb="155" eb="156">
      <t>トウ</t>
    </rPh>
    <rPh sb="157" eb="159">
      <t>ミナオ</t>
    </rPh>
    <rPh sb="165" eb="166">
      <t>オコナ</t>
    </rPh>
    <rPh sb="167" eb="169">
      <t>ヒツヨウ</t>
    </rPh>
    <phoneticPr fontId="4"/>
  </si>
  <si>
    <t>①収支的収支比率
　本村の収益的収支比率は単年度で赤字となって
　おり、経営改善へ向け、料金回収率や設備投資
　の見直しといった取り組みが必要となる。
④企業債残高対給水収益比率
　現状類似団体の平均値を下回っているが、今後
　設備更新等を実施予定であり、適切な投資規模
　と料金水準を見定めた経営計画が必要となる。
⑤料金回収率
　類似団体平均値を上回ってはいるものの、100％
　を下回っており、適切な料金収入の確保が必要
　となっている。
⑥給水原価
　本村の給水原価は類似団体とは比して低いが、
　新たな設備投資に係る地方債償還等により高
　まる可能性がある。
⑦施設利用率
　平均の水道施設利用率は余裕があるが、夏期
　に排水能力の上限まで達する場合がある。
⑧有収率　　　　　　　　　　　　　　　　　
　本村の有収率は高く、施設の稼働状況が収益
　に反映されている。　　　　　　　　　　　　　　　　　
　</t>
    <rPh sb="1" eb="3">
      <t>シュウシ</t>
    </rPh>
    <rPh sb="3" eb="4">
      <t>テキ</t>
    </rPh>
    <rPh sb="4" eb="6">
      <t>シュウシ</t>
    </rPh>
    <rPh sb="6" eb="8">
      <t>ヒリツ</t>
    </rPh>
    <rPh sb="10" eb="12">
      <t>ホンソン</t>
    </rPh>
    <rPh sb="13" eb="16">
      <t>シュウエキテキ</t>
    </rPh>
    <rPh sb="16" eb="18">
      <t>シュウシ</t>
    </rPh>
    <rPh sb="18" eb="20">
      <t>ヒリツ</t>
    </rPh>
    <rPh sb="21" eb="24">
      <t>タンネンド</t>
    </rPh>
    <rPh sb="25" eb="27">
      <t>アカジ</t>
    </rPh>
    <rPh sb="36" eb="38">
      <t>ケイエイ</t>
    </rPh>
    <rPh sb="38" eb="40">
      <t>カイゼン</t>
    </rPh>
    <rPh sb="41" eb="42">
      <t>ム</t>
    </rPh>
    <rPh sb="44" eb="46">
      <t>リョウキン</t>
    </rPh>
    <rPh sb="46" eb="48">
      <t>カイシュウ</t>
    </rPh>
    <rPh sb="48" eb="49">
      <t>リツ</t>
    </rPh>
    <rPh sb="50" eb="52">
      <t>セツビ</t>
    </rPh>
    <rPh sb="52" eb="54">
      <t>トウシ</t>
    </rPh>
    <rPh sb="57" eb="59">
      <t>ミナオ</t>
    </rPh>
    <rPh sb="64" eb="65">
      <t>ト</t>
    </rPh>
    <rPh sb="66" eb="67">
      <t>ク</t>
    </rPh>
    <rPh sb="69" eb="71">
      <t>ヒツヨウ</t>
    </rPh>
    <rPh sb="78" eb="80">
      <t>キギョウ</t>
    </rPh>
    <rPh sb="80" eb="81">
      <t>サイ</t>
    </rPh>
    <rPh sb="81" eb="82">
      <t>ザン</t>
    </rPh>
    <rPh sb="82" eb="83">
      <t>ダカ</t>
    </rPh>
    <rPh sb="83" eb="84">
      <t>タイ</t>
    </rPh>
    <rPh sb="84" eb="86">
      <t>キュウスイ</t>
    </rPh>
    <rPh sb="86" eb="88">
      <t>シュウエキ</t>
    </rPh>
    <rPh sb="88" eb="90">
      <t>ヒリツ</t>
    </rPh>
    <rPh sb="92" eb="94">
      <t>ゲンジョウ</t>
    </rPh>
    <rPh sb="94" eb="96">
      <t>ルイジ</t>
    </rPh>
    <rPh sb="96" eb="98">
      <t>ダンタイ</t>
    </rPh>
    <rPh sb="99" eb="102">
      <t>ヘイキンチ</t>
    </rPh>
    <rPh sb="103" eb="105">
      <t>シタマワ</t>
    </rPh>
    <rPh sb="111" eb="113">
      <t>コンゴ</t>
    </rPh>
    <rPh sb="115" eb="117">
      <t>セツビ</t>
    </rPh>
    <rPh sb="117" eb="119">
      <t>コウシン</t>
    </rPh>
    <rPh sb="119" eb="120">
      <t>トウ</t>
    </rPh>
    <rPh sb="121" eb="123">
      <t>ジッシ</t>
    </rPh>
    <rPh sb="123" eb="125">
      <t>ヨテイ</t>
    </rPh>
    <rPh sb="129" eb="131">
      <t>テキセツ</t>
    </rPh>
    <rPh sb="132" eb="134">
      <t>トウシ</t>
    </rPh>
    <rPh sb="134" eb="136">
      <t>キボ</t>
    </rPh>
    <rPh sb="139" eb="141">
      <t>リョウキン</t>
    </rPh>
    <rPh sb="141" eb="143">
      <t>スイジュン</t>
    </rPh>
    <rPh sb="144" eb="146">
      <t>ミサダ</t>
    </rPh>
    <rPh sb="148" eb="150">
      <t>ケイエイ</t>
    </rPh>
    <rPh sb="150" eb="152">
      <t>ケイカク</t>
    </rPh>
    <rPh sb="153" eb="155">
      <t>ヒツヨウ</t>
    </rPh>
    <rPh sb="162" eb="164">
      <t>リョウキン</t>
    </rPh>
    <rPh sb="164" eb="166">
      <t>カイシュウ</t>
    </rPh>
    <rPh sb="166" eb="167">
      <t>リツ</t>
    </rPh>
    <rPh sb="169" eb="171">
      <t>ルイジ</t>
    </rPh>
    <rPh sb="171" eb="173">
      <t>ダンタイ</t>
    </rPh>
    <rPh sb="173" eb="176">
      <t>ヘイキンチ</t>
    </rPh>
    <rPh sb="177" eb="179">
      <t>ウワマワ</t>
    </rPh>
    <rPh sb="195" eb="197">
      <t>シタマワ</t>
    </rPh>
    <rPh sb="202" eb="204">
      <t>テキセツ</t>
    </rPh>
    <rPh sb="205" eb="207">
      <t>リョウキン</t>
    </rPh>
    <rPh sb="207" eb="209">
      <t>シュウニュウ</t>
    </rPh>
    <rPh sb="210" eb="212">
      <t>カクホ</t>
    </rPh>
    <rPh sb="213" eb="215">
      <t>ヒツヨウ</t>
    </rPh>
    <rPh sb="227" eb="229">
      <t>キュウスイ</t>
    </rPh>
    <rPh sb="229" eb="231">
      <t>ゲンカ</t>
    </rPh>
    <rPh sb="233" eb="235">
      <t>ホンソン</t>
    </rPh>
    <rPh sb="236" eb="238">
      <t>キュウスイ</t>
    </rPh>
    <rPh sb="238" eb="240">
      <t>ゲンカ</t>
    </rPh>
    <rPh sb="241" eb="243">
      <t>ルイジ</t>
    </rPh>
    <rPh sb="243" eb="245">
      <t>ダンタイ</t>
    </rPh>
    <rPh sb="247" eb="248">
      <t>ヒ</t>
    </rPh>
    <rPh sb="250" eb="251">
      <t>ヒク</t>
    </rPh>
    <rPh sb="256" eb="257">
      <t>アラ</t>
    </rPh>
    <rPh sb="259" eb="261">
      <t>セツビ</t>
    </rPh>
    <rPh sb="261" eb="263">
      <t>トウシ</t>
    </rPh>
    <rPh sb="264" eb="265">
      <t>カカ</t>
    </rPh>
    <rPh sb="266" eb="269">
      <t>チホウサイ</t>
    </rPh>
    <rPh sb="269" eb="271">
      <t>ショウカン</t>
    </rPh>
    <rPh sb="271" eb="272">
      <t>トウ</t>
    </rPh>
    <rPh sb="275" eb="276">
      <t>タカ</t>
    </rPh>
    <rPh sb="280" eb="283">
      <t>カノウセイ</t>
    </rPh>
    <rPh sb="290" eb="292">
      <t>シセツ</t>
    </rPh>
    <rPh sb="292" eb="294">
      <t>リヨウ</t>
    </rPh>
    <rPh sb="294" eb="295">
      <t>リツ</t>
    </rPh>
    <rPh sb="297" eb="299">
      <t>ヘイキン</t>
    </rPh>
    <rPh sb="300" eb="302">
      <t>スイドウ</t>
    </rPh>
    <rPh sb="302" eb="304">
      <t>シセツ</t>
    </rPh>
    <rPh sb="304" eb="306">
      <t>リヨウ</t>
    </rPh>
    <rPh sb="306" eb="307">
      <t>リツ</t>
    </rPh>
    <rPh sb="308" eb="310">
      <t>ヨユウ</t>
    </rPh>
    <rPh sb="315" eb="317">
      <t>カキ</t>
    </rPh>
    <rPh sb="320" eb="322">
      <t>ハイスイ</t>
    </rPh>
    <rPh sb="322" eb="324">
      <t>ノウリョク</t>
    </rPh>
    <rPh sb="325" eb="327">
      <t>ジョウゲン</t>
    </rPh>
    <rPh sb="329" eb="330">
      <t>タッ</t>
    </rPh>
    <rPh sb="332" eb="334">
      <t>バアイ</t>
    </rPh>
    <rPh sb="341" eb="343">
      <t>ユウシュウ</t>
    </rPh>
    <rPh sb="343" eb="344">
      <t>リツ</t>
    </rPh>
    <rPh sb="363" eb="365">
      <t>ホンソン</t>
    </rPh>
    <rPh sb="366" eb="368">
      <t>ユウシュウ</t>
    </rPh>
    <rPh sb="368" eb="369">
      <t>リツ</t>
    </rPh>
    <rPh sb="370" eb="371">
      <t>タカ</t>
    </rPh>
    <rPh sb="373" eb="375">
      <t>シセツ</t>
    </rPh>
    <rPh sb="376" eb="378">
      <t>カドウ</t>
    </rPh>
    <rPh sb="378" eb="380">
      <t>ジョウキョウ</t>
    </rPh>
    <rPh sb="381" eb="383">
      <t>シュウエキ</t>
    </rPh>
    <rPh sb="386" eb="388">
      <t>ハンエイ</t>
    </rPh>
    <phoneticPr fontId="4"/>
  </si>
  <si>
    <t>③管路更新率
　平成３０年度、都道の更新工事及び耐用寿命の
　迫るものなど、優先順位の高いものから着手し
　管170.1ｍ更新した。
　老朽化した管路の更新は、都道路面補修工事に
　合わせて行うため、令和２年度は都の工事が見
　送りとなったため「実績なし」となった。
　令和３年度は「火の元・土川」で実施予定の
　都道路面補修工事と同位置で、管敷設124.8m
　更新した。
　令和４年度は「火の元・土川」で実施予定の
　都道路面改修工事と同位置で、管敷設238.1m
　更新を進める予定である。</t>
    <rPh sb="1" eb="3">
      <t>カンロ</t>
    </rPh>
    <rPh sb="3" eb="5">
      <t>コウシン</t>
    </rPh>
    <rPh sb="5" eb="6">
      <t>リツ</t>
    </rPh>
    <rPh sb="9" eb="11">
      <t>ヘイセイ</t>
    </rPh>
    <rPh sb="13" eb="15">
      <t>ネンド</t>
    </rPh>
    <rPh sb="16" eb="18">
      <t>トドウ</t>
    </rPh>
    <rPh sb="19" eb="21">
      <t>コウシン</t>
    </rPh>
    <rPh sb="21" eb="23">
      <t>コウジ</t>
    </rPh>
    <rPh sb="23" eb="24">
      <t>オヨ</t>
    </rPh>
    <rPh sb="25" eb="27">
      <t>タイヨウ</t>
    </rPh>
    <rPh sb="27" eb="29">
      <t>ジュメイ</t>
    </rPh>
    <rPh sb="32" eb="33">
      <t>セマ</t>
    </rPh>
    <rPh sb="39" eb="41">
      <t>ユウセン</t>
    </rPh>
    <rPh sb="41" eb="43">
      <t>ジュンイ</t>
    </rPh>
    <rPh sb="44" eb="45">
      <t>タカ</t>
    </rPh>
    <rPh sb="50" eb="52">
      <t>チャクシュ</t>
    </rPh>
    <rPh sb="62" eb="64">
      <t>コウシン</t>
    </rPh>
    <rPh sb="70" eb="73">
      <t>ロウキュウカ</t>
    </rPh>
    <rPh sb="75" eb="77">
      <t>カンロ</t>
    </rPh>
    <rPh sb="78" eb="80">
      <t>コウシン</t>
    </rPh>
    <rPh sb="82" eb="84">
      <t>トドウ</t>
    </rPh>
    <rPh sb="84" eb="86">
      <t>ロメン</t>
    </rPh>
    <rPh sb="86" eb="88">
      <t>ホシュウ</t>
    </rPh>
    <rPh sb="88" eb="90">
      <t>コウジ</t>
    </rPh>
    <rPh sb="93" eb="94">
      <t>ア</t>
    </rPh>
    <rPh sb="97" eb="98">
      <t>オコナ</t>
    </rPh>
    <rPh sb="102" eb="104">
      <t>レイワ</t>
    </rPh>
    <rPh sb="105" eb="107">
      <t>ネンド</t>
    </rPh>
    <rPh sb="108" eb="109">
      <t>ト</t>
    </rPh>
    <rPh sb="110" eb="112">
      <t>コウジ</t>
    </rPh>
    <rPh sb="113" eb="114">
      <t>ミ</t>
    </rPh>
    <rPh sb="116" eb="117">
      <t>オク</t>
    </rPh>
    <rPh sb="125" eb="127">
      <t>ジッセキ</t>
    </rPh>
    <rPh sb="138" eb="140">
      <t>レイワ</t>
    </rPh>
    <rPh sb="141" eb="143">
      <t>ネンド</t>
    </rPh>
    <rPh sb="145" eb="146">
      <t>ヒ</t>
    </rPh>
    <rPh sb="147" eb="148">
      <t>モト</t>
    </rPh>
    <rPh sb="149" eb="151">
      <t>ツチカワ</t>
    </rPh>
    <rPh sb="153" eb="155">
      <t>ジッシ</t>
    </rPh>
    <rPh sb="155" eb="157">
      <t>ヨテイ</t>
    </rPh>
    <rPh sb="160" eb="162">
      <t>トドウ</t>
    </rPh>
    <rPh sb="162" eb="164">
      <t>ロメン</t>
    </rPh>
    <rPh sb="164" eb="166">
      <t>ホシュウ</t>
    </rPh>
    <rPh sb="166" eb="168">
      <t>コウジ</t>
    </rPh>
    <rPh sb="169" eb="170">
      <t>ドウ</t>
    </rPh>
    <rPh sb="170" eb="172">
      <t>イチ</t>
    </rPh>
    <rPh sb="175" eb="177">
      <t>フセツ</t>
    </rPh>
    <rPh sb="185" eb="187">
      <t>コウシン</t>
    </rPh>
    <rPh sb="193" eb="195">
      <t>レイワ</t>
    </rPh>
    <rPh sb="196" eb="198">
      <t>ネンド</t>
    </rPh>
    <rPh sb="200" eb="201">
      <t>ヒ</t>
    </rPh>
    <rPh sb="202" eb="203">
      <t>モト</t>
    </rPh>
    <rPh sb="204" eb="206">
      <t>ツチカワ</t>
    </rPh>
    <rPh sb="208" eb="210">
      <t>ジッシ</t>
    </rPh>
    <rPh sb="210" eb="212">
      <t>ヨテイ</t>
    </rPh>
    <rPh sb="215" eb="217">
      <t>トドウ</t>
    </rPh>
    <rPh sb="217" eb="219">
      <t>ロメン</t>
    </rPh>
    <rPh sb="219" eb="221">
      <t>カイシュウ</t>
    </rPh>
    <rPh sb="221" eb="223">
      <t>コウジ</t>
    </rPh>
    <rPh sb="224" eb="225">
      <t>ドウ</t>
    </rPh>
    <rPh sb="225" eb="227">
      <t>イチ</t>
    </rPh>
    <rPh sb="229" eb="230">
      <t>カン</t>
    </rPh>
    <rPh sb="230" eb="232">
      <t>フセツ</t>
    </rPh>
    <rPh sb="240" eb="242">
      <t>コウシン</t>
    </rPh>
    <rPh sb="243" eb="244">
      <t>スス</t>
    </rPh>
    <rPh sb="246" eb="248">
      <t>ヨテイ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</si>
</sst>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&quot;H&quot;yy"/>
    <numFmt numFmtId="180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2" xfId="0" applyFill="1" applyBorder="1">
      <alignment vertical="center"/>
    </xf>
    <xf numFmtId="179" fontId="0" fillId="0" borderId="2" xfId="0" applyNumberFormat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3"/>
          <c:y val="0.158069456690285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1.68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8-49A6-B4CF-8CF0855E6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3072"/>
        <c:axId val="214084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0.78</c:v>
                </c:pt>
                <c:pt idx="1">
                  <c:v>0.56999999999999995</c:v>
                </c:pt>
                <c:pt idx="2">
                  <c:v>0.62</c:v>
                </c:pt>
                <c:pt idx="3">
                  <c:v>0.39</c:v>
                </c:pt>
                <c:pt idx="4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8-49A6-B4CF-8CF0855E6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3072"/>
        <c:axId val="214084992"/>
      </c:lineChart>
      <c:dateAx>
        <c:axId val="21408307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4084992"/>
        <c:crosses val="autoZero"/>
        <c:auto val="1"/>
        <c:lblOffset val="100"/>
        <c:baseTimeUnit val="years"/>
      </c:dateAx>
      <c:valAx>
        <c:axId val="214084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3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56.9</c:v>
                </c:pt>
                <c:pt idx="1">
                  <c:v>50.97</c:v>
                </c:pt>
                <c:pt idx="2">
                  <c:v>48.56</c:v>
                </c:pt>
                <c:pt idx="3">
                  <c:v>50.13</c:v>
                </c:pt>
                <c:pt idx="4">
                  <c:v>51.39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E-40B6-98A5-3E3C40CEF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21824"/>
        <c:axId val="202232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46.9</c:v>
                </c:pt>
                <c:pt idx="1">
                  <c:v>47.95</c:v>
                </c:pt>
                <c:pt idx="2">
                  <c:v>48.26</c:v>
                </c:pt>
                <c:pt idx="3">
                  <c:v>48.01</c:v>
                </c:pt>
                <c:pt idx="4">
                  <c:v>49.08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0E-40B6-98A5-3E3C40CEF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21824"/>
        <c:axId val="202232192"/>
      </c:lineChart>
      <c:dateAx>
        <c:axId val="20222182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32192"/>
        <c:crosses val="autoZero"/>
        <c:auto val="1"/>
        <c:lblOffset val="100"/>
        <c:baseTimeUnit val="years"/>
      </c:dateAx>
      <c:valAx>
        <c:axId val="202232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21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89.71</c:v>
                </c:pt>
                <c:pt idx="1">
                  <c:v>88.59</c:v>
                </c:pt>
                <c:pt idx="2">
                  <c:v>89.81</c:v>
                </c:pt>
                <c:pt idx="3">
                  <c:v>88.17</c:v>
                </c:pt>
                <c:pt idx="4">
                  <c:v>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D-4F15-B4DB-7F31A9192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74688"/>
        <c:axId val="202276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74.63</c:v>
                </c:pt>
                <c:pt idx="1">
                  <c:v>74.900000000000006</c:v>
                </c:pt>
                <c:pt idx="2">
                  <c:v>72.72</c:v>
                </c:pt>
                <c:pt idx="3">
                  <c:v>72.75</c:v>
                </c:pt>
                <c:pt idx="4">
                  <c:v>71.27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D-4F15-B4DB-7F31A9192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74688"/>
        <c:axId val="202276864"/>
      </c:lineChart>
      <c:dateAx>
        <c:axId val="2022746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76864"/>
        <c:crosses val="autoZero"/>
        <c:auto val="1"/>
        <c:lblOffset val="100"/>
        <c:baseTimeUnit val="years"/>
      </c:dateAx>
      <c:valAx>
        <c:axId val="202276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74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4"/>
          <c:y val="0.15806945669028538"/>
          <c:w val="0.8602616255212191"/>
          <c:h val="0.56370168884888283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67.78</c:v>
                </c:pt>
                <c:pt idx="1">
                  <c:v>58.05</c:v>
                </c:pt>
                <c:pt idx="2">
                  <c:v>70.459999999999994</c:v>
                </c:pt>
                <c:pt idx="3">
                  <c:v>54.12</c:v>
                </c:pt>
                <c:pt idx="4">
                  <c:v>65.239999999999995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4-47D4-9D84-5FF70535E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96704"/>
        <c:axId val="21829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72.11</c:v>
                </c:pt>
                <c:pt idx="1">
                  <c:v>74.05</c:v>
                </c:pt>
                <c:pt idx="2">
                  <c:v>73.25</c:v>
                </c:pt>
                <c:pt idx="3">
                  <c:v>75.06</c:v>
                </c:pt>
                <c:pt idx="4">
                  <c:v>73.22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4-47D4-9D84-5FF70535E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96704"/>
        <c:axId val="218299776"/>
      </c:lineChart>
      <c:dateAx>
        <c:axId val="21829670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9776"/>
        <c:crosses val="autoZero"/>
        <c:auto val="1"/>
        <c:lblOffset val="100"/>
        <c:baseTimeUnit val="years"/>
      </c:dateAx>
      <c:valAx>
        <c:axId val="21829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296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A-4364-ABC1-8399EE099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1728"/>
        <c:axId val="73243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A-4364-ABC1-8399EE099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1728"/>
        <c:axId val="73243648"/>
      </c:lineChart>
      <c:dateAx>
        <c:axId val="7324172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43648"/>
        <c:crosses val="autoZero"/>
        <c:auto val="1"/>
        <c:lblOffset val="100"/>
        <c:baseTimeUnit val="years"/>
      </c:dateAx>
      <c:valAx>
        <c:axId val="73243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1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2"/>
          <c:y val="0.158069456690285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6C-4438-8B35-B9EEAFFE6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7728"/>
        <c:axId val="73259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6C-4438-8B35-B9EEAFFE6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7728"/>
        <c:axId val="73259648"/>
      </c:lineChart>
      <c:dateAx>
        <c:axId val="7325772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9648"/>
        <c:crosses val="autoZero"/>
        <c:auto val="1"/>
        <c:lblOffset val="100"/>
        <c:baseTimeUnit val="years"/>
      </c:dateAx>
      <c:valAx>
        <c:axId val="73259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7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3-4E91-8D5A-C89F912B2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9264"/>
        <c:axId val="73341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3-4E91-8D5A-C89F912B2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9264"/>
        <c:axId val="73341184"/>
      </c:lineChart>
      <c:dateAx>
        <c:axId val="733392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1184"/>
        <c:crosses val="autoZero"/>
        <c:auto val="1"/>
        <c:lblOffset val="100"/>
        <c:baseTimeUnit val="years"/>
      </c:dateAx>
      <c:valAx>
        <c:axId val="73341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9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B-464E-899F-D27A1E7AE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9360"/>
        <c:axId val="73361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B-464E-899F-D27A1E7AE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9360"/>
        <c:axId val="73361280"/>
      </c:lineChart>
      <c:dateAx>
        <c:axId val="733593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1280"/>
        <c:crosses val="autoZero"/>
        <c:auto val="1"/>
        <c:lblOffset val="100"/>
        <c:baseTimeUnit val="years"/>
      </c:dateAx>
      <c:valAx>
        <c:axId val="73361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9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768.09</c:v>
                </c:pt>
                <c:pt idx="1">
                  <c:v>841.41</c:v>
                </c:pt>
                <c:pt idx="2">
                  <c:v>808.74</c:v>
                </c:pt>
                <c:pt idx="3">
                  <c:v>709.52</c:v>
                </c:pt>
                <c:pt idx="4">
                  <c:v>623.5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A-401C-B4F9-EE23482D5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75104"/>
        <c:axId val="73393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1595.62</c:v>
                </c:pt>
                <c:pt idx="1">
                  <c:v>1302.33</c:v>
                </c:pt>
                <c:pt idx="2">
                  <c:v>1274.21</c:v>
                </c:pt>
                <c:pt idx="3">
                  <c:v>1183.92</c:v>
                </c:pt>
                <c:pt idx="4">
                  <c:v>1128.72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A-401C-B4F9-EE23482D5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75104"/>
        <c:axId val="73393664"/>
      </c:lineChart>
      <c:dateAx>
        <c:axId val="7337510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93664"/>
        <c:crosses val="autoZero"/>
        <c:auto val="1"/>
        <c:lblOffset val="100"/>
        <c:baseTimeUnit val="years"/>
      </c:dateAx>
      <c:valAx>
        <c:axId val="73393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75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56.88</c:v>
                </c:pt>
                <c:pt idx="1">
                  <c:v>47.78</c:v>
                </c:pt>
                <c:pt idx="2">
                  <c:v>28.89</c:v>
                </c:pt>
                <c:pt idx="3">
                  <c:v>45.09</c:v>
                </c:pt>
                <c:pt idx="4">
                  <c:v>54.95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B7-45F9-86DA-6FF62F65F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56896"/>
        <c:axId val="139875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37.92</c:v>
                </c:pt>
                <c:pt idx="1">
                  <c:v>40.89</c:v>
                </c:pt>
                <c:pt idx="2">
                  <c:v>41.25</c:v>
                </c:pt>
                <c:pt idx="3">
                  <c:v>42.5</c:v>
                </c:pt>
                <c:pt idx="4">
                  <c:v>41.84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B7-45F9-86DA-6FF62F65F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6896"/>
        <c:axId val="139875456"/>
      </c:lineChart>
      <c:dateAx>
        <c:axId val="13985689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75456"/>
        <c:crosses val="autoZero"/>
        <c:auto val="1"/>
        <c:lblOffset val="100"/>
        <c:baseTimeUnit val="years"/>
      </c:dateAx>
      <c:valAx>
        <c:axId val="139875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56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147.86000000000001</c:v>
                </c:pt>
                <c:pt idx="1">
                  <c:v>169.18</c:v>
                </c:pt>
                <c:pt idx="2">
                  <c:v>278.75</c:v>
                </c:pt>
                <c:pt idx="3">
                  <c:v>178.6</c:v>
                </c:pt>
                <c:pt idx="4">
                  <c:v>148.9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3-42B3-B48D-2DDF39982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9280"/>
        <c:axId val="202195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423.18</c:v>
                </c:pt>
                <c:pt idx="1">
                  <c:v>383.2</c:v>
                </c:pt>
                <c:pt idx="2">
                  <c:v>383.25</c:v>
                </c:pt>
                <c:pt idx="3">
                  <c:v>377.72</c:v>
                </c:pt>
                <c:pt idx="4">
                  <c:v>390.47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3-42B3-B48D-2DDF39982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9280"/>
        <c:axId val="202195712"/>
      </c:lineChart>
      <c:dateAx>
        <c:axId val="13988928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195712"/>
        <c:crosses val="autoZero"/>
        <c:auto val="1"/>
        <c:lblOffset val="100"/>
        <c:baseTimeUnit val="years"/>
      </c:dateAx>
      <c:valAx>
        <c:axId val="202195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9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7D72534-C3D3-46FA-A84F-F8D71C5CC06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【78.36】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9F9F71-F502-48A9-888E-DDF0B24E9F1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47A666B-97E9-4982-8FAF-1578DF2F751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91A7400-C653-4FDB-9EFC-354BF10106F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【949.15】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E3768B1-D82E-4F96-80F0-F5E6085471D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【71.88】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7EBEB09-6C4B-40F4-9CFF-232EDECA952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【56.31】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AE53A18-466F-4877-9910-905F8B7B2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【288.19】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8BA8BA9-A927-48D0-BA33-39089D1B1D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161B9D7-3DC5-47A4-BC66-ABA06256908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4399EBE-B3A9-4B51-B905-CCA3D56F71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145F531-B156-43F1-A992-19A833FF85F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AR40" zoomScaleNormal="100" workbookViewId="0">
      <selection activeCell="BL47" sqref="BL47:BZ6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
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
データ!H6</f>
        <v>
東京都　御蔵島村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72" t="s">
        <v>
1</v>
      </c>
      <c r="C7" s="72"/>
      <c r="D7" s="72"/>
      <c r="E7" s="72"/>
      <c r="F7" s="72"/>
      <c r="G7" s="72"/>
      <c r="H7" s="72"/>
      <c r="I7" s="72" t="s">
        <v>
2</v>
      </c>
      <c r="J7" s="72"/>
      <c r="K7" s="72"/>
      <c r="L7" s="72"/>
      <c r="M7" s="72"/>
      <c r="N7" s="72"/>
      <c r="O7" s="72"/>
      <c r="P7" s="72" t="s">
        <v>
3</v>
      </c>
      <c r="Q7" s="72"/>
      <c r="R7" s="72"/>
      <c r="S7" s="72"/>
      <c r="T7" s="72"/>
      <c r="U7" s="72"/>
      <c r="V7" s="72"/>
      <c r="W7" s="72" t="s">
        <v>
4</v>
      </c>
      <c r="X7" s="72"/>
      <c r="Y7" s="72"/>
      <c r="Z7" s="72"/>
      <c r="AA7" s="72"/>
      <c r="AB7" s="72"/>
      <c r="AC7" s="72"/>
      <c r="AD7" s="72" t="s">
        <v>
5</v>
      </c>
      <c r="AE7" s="72"/>
      <c r="AF7" s="72"/>
      <c r="AG7" s="72"/>
      <c r="AH7" s="72"/>
      <c r="AI7" s="72"/>
      <c r="AJ7" s="72"/>
      <c r="AK7" s="2"/>
      <c r="AL7" s="72" t="s">
        <v>
6</v>
      </c>
      <c r="AM7" s="72"/>
      <c r="AN7" s="72"/>
      <c r="AO7" s="72"/>
      <c r="AP7" s="72"/>
      <c r="AQ7" s="72"/>
      <c r="AR7" s="72"/>
      <c r="AS7" s="72"/>
      <c r="AT7" s="72" t="s">
        <v>
7</v>
      </c>
      <c r="AU7" s="72"/>
      <c r="AV7" s="72"/>
      <c r="AW7" s="72"/>
      <c r="AX7" s="72"/>
      <c r="AY7" s="72"/>
      <c r="AZ7" s="72"/>
      <c r="BA7" s="72"/>
      <c r="BB7" s="72" t="s">
        <v>
8</v>
      </c>
      <c r="BC7" s="72"/>
      <c r="BD7" s="72"/>
      <c r="BE7" s="72"/>
      <c r="BF7" s="72"/>
      <c r="BG7" s="72"/>
      <c r="BH7" s="72"/>
      <c r="BI7" s="72"/>
      <c r="BJ7" s="3"/>
      <c r="BK7" s="3"/>
      <c r="BL7" s="4" t="s">
        <v>
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3" t="str">
        <f>
データ!$I$6</f>
        <v>
法非適用</v>
      </c>
      <c r="C8" s="73"/>
      <c r="D8" s="73"/>
      <c r="E8" s="73"/>
      <c r="F8" s="73"/>
      <c r="G8" s="73"/>
      <c r="H8" s="73"/>
      <c r="I8" s="73" t="str">
        <f>
データ!$J$6</f>
        <v>
水道事業</v>
      </c>
      <c r="J8" s="73"/>
      <c r="K8" s="73"/>
      <c r="L8" s="73"/>
      <c r="M8" s="73"/>
      <c r="N8" s="73"/>
      <c r="O8" s="73"/>
      <c r="P8" s="73" t="str">
        <f>
データ!$K$6</f>
        <v>
簡易水道事業</v>
      </c>
      <c r="Q8" s="73"/>
      <c r="R8" s="73"/>
      <c r="S8" s="73"/>
      <c r="T8" s="73"/>
      <c r="U8" s="73"/>
      <c r="V8" s="73"/>
      <c r="W8" s="73" t="str">
        <f>
データ!$L$6</f>
        <v>
D4</v>
      </c>
      <c r="X8" s="73"/>
      <c r="Y8" s="73"/>
      <c r="Z8" s="73"/>
      <c r="AA8" s="73"/>
      <c r="AB8" s="73"/>
      <c r="AC8" s="73"/>
      <c r="AD8" s="73" t="str">
        <f>
データ!$M$6</f>
        <v>
非設置</v>
      </c>
      <c r="AE8" s="73"/>
      <c r="AF8" s="73"/>
      <c r="AG8" s="73"/>
      <c r="AH8" s="73"/>
      <c r="AI8" s="73"/>
      <c r="AJ8" s="73"/>
      <c r="AK8" s="2"/>
      <c r="AL8" s="67">
        <f>
データ!$R$6</f>
        <v>
307</v>
      </c>
      <c r="AM8" s="67"/>
      <c r="AN8" s="67"/>
      <c r="AO8" s="67"/>
      <c r="AP8" s="67"/>
      <c r="AQ8" s="67"/>
      <c r="AR8" s="67"/>
      <c r="AS8" s="67"/>
      <c r="AT8" s="66">
        <f>
データ!$S$6</f>
        <v>
20.54</v>
      </c>
      <c r="AU8" s="66"/>
      <c r="AV8" s="66"/>
      <c r="AW8" s="66"/>
      <c r="AX8" s="66"/>
      <c r="AY8" s="66"/>
      <c r="AZ8" s="66"/>
      <c r="BA8" s="66"/>
      <c r="BB8" s="66">
        <f>
データ!$T$6</f>
        <v>
14.95</v>
      </c>
      <c r="BC8" s="66"/>
      <c r="BD8" s="66"/>
      <c r="BE8" s="66"/>
      <c r="BF8" s="66"/>
      <c r="BG8" s="66"/>
      <c r="BH8" s="66"/>
      <c r="BI8" s="66"/>
      <c r="BJ8" s="3"/>
      <c r="BK8" s="3"/>
      <c r="BL8" s="70" t="s">
        <v>
10</v>
      </c>
      <c r="BM8" s="71"/>
      <c r="BN8" s="7" t="s">
        <v>
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72" t="s">
        <v>
12</v>
      </c>
      <c r="C9" s="72"/>
      <c r="D9" s="72"/>
      <c r="E9" s="72"/>
      <c r="F9" s="72"/>
      <c r="G9" s="72"/>
      <c r="H9" s="72"/>
      <c r="I9" s="72" t="s">
        <v>
13</v>
      </c>
      <c r="J9" s="72"/>
      <c r="K9" s="72"/>
      <c r="L9" s="72"/>
      <c r="M9" s="72"/>
      <c r="N9" s="72"/>
      <c r="O9" s="72"/>
      <c r="P9" s="72" t="s">
        <v>
14</v>
      </c>
      <c r="Q9" s="72"/>
      <c r="R9" s="72"/>
      <c r="S9" s="72"/>
      <c r="T9" s="72"/>
      <c r="U9" s="72"/>
      <c r="V9" s="72"/>
      <c r="W9" s="72" t="s">
        <v>
15</v>
      </c>
      <c r="X9" s="72"/>
      <c r="Y9" s="72"/>
      <c r="Z9" s="72"/>
      <c r="AA9" s="72"/>
      <c r="AB9" s="72"/>
      <c r="AC9" s="72"/>
      <c r="AD9" s="2"/>
      <c r="AE9" s="2"/>
      <c r="AF9" s="2"/>
      <c r="AG9" s="2"/>
      <c r="AH9" s="3"/>
      <c r="AI9" s="2"/>
      <c r="AJ9" s="2"/>
      <c r="AK9" s="2"/>
      <c r="AL9" s="72" t="s">
        <v>
16</v>
      </c>
      <c r="AM9" s="72"/>
      <c r="AN9" s="72"/>
      <c r="AO9" s="72"/>
      <c r="AP9" s="72"/>
      <c r="AQ9" s="72"/>
      <c r="AR9" s="72"/>
      <c r="AS9" s="72"/>
      <c r="AT9" s="72" t="s">
        <v>
17</v>
      </c>
      <c r="AU9" s="72"/>
      <c r="AV9" s="72"/>
      <c r="AW9" s="72"/>
      <c r="AX9" s="72"/>
      <c r="AY9" s="72"/>
      <c r="AZ9" s="72"/>
      <c r="BA9" s="72"/>
      <c r="BB9" s="72" t="s">
        <v>
18</v>
      </c>
      <c r="BC9" s="72"/>
      <c r="BD9" s="72"/>
      <c r="BE9" s="72"/>
      <c r="BF9" s="72"/>
      <c r="BG9" s="72"/>
      <c r="BH9" s="72"/>
      <c r="BI9" s="72"/>
      <c r="BJ9" s="3"/>
      <c r="BK9" s="3"/>
      <c r="BL9" s="64" t="s">
        <v>
19</v>
      </c>
      <c r="BM9" s="65"/>
      <c r="BN9" s="10" t="s">
        <v>
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6" t="str">
        <f>
データ!$N$6</f>
        <v>
-</v>
      </c>
      <c r="C10" s="66"/>
      <c r="D10" s="66"/>
      <c r="E10" s="66"/>
      <c r="F10" s="66"/>
      <c r="G10" s="66"/>
      <c r="H10" s="66"/>
      <c r="I10" s="66" t="str">
        <f>
データ!$O$6</f>
        <v>
該当数値なし</v>
      </c>
      <c r="J10" s="66"/>
      <c r="K10" s="66"/>
      <c r="L10" s="66"/>
      <c r="M10" s="66"/>
      <c r="N10" s="66"/>
      <c r="O10" s="66"/>
      <c r="P10" s="66">
        <f>
データ!$P$6</f>
        <v>
100</v>
      </c>
      <c r="Q10" s="66"/>
      <c r="R10" s="66"/>
      <c r="S10" s="66"/>
      <c r="T10" s="66"/>
      <c r="U10" s="66"/>
      <c r="V10" s="66"/>
      <c r="W10" s="67">
        <f>
データ!$Q$6</f>
        <v>
1350</v>
      </c>
      <c r="X10" s="67"/>
      <c r="Y10" s="67"/>
      <c r="Z10" s="67"/>
      <c r="AA10" s="67"/>
      <c r="AB10" s="67"/>
      <c r="AC10" s="67"/>
      <c r="AD10" s="2"/>
      <c r="AE10" s="2"/>
      <c r="AF10" s="2"/>
      <c r="AG10" s="2"/>
      <c r="AH10" s="2"/>
      <c r="AI10" s="2"/>
      <c r="AJ10" s="2"/>
      <c r="AK10" s="2"/>
      <c r="AL10" s="67">
        <f>
データ!$U$6</f>
        <v>
303</v>
      </c>
      <c r="AM10" s="67"/>
      <c r="AN10" s="67"/>
      <c r="AO10" s="67"/>
      <c r="AP10" s="67"/>
      <c r="AQ10" s="67"/>
      <c r="AR10" s="67"/>
      <c r="AS10" s="67"/>
      <c r="AT10" s="66">
        <f>
データ!$V$6</f>
        <v>
0.19</v>
      </c>
      <c r="AU10" s="66"/>
      <c r="AV10" s="66"/>
      <c r="AW10" s="66"/>
      <c r="AX10" s="66"/>
      <c r="AY10" s="66"/>
      <c r="AZ10" s="66"/>
      <c r="BA10" s="66"/>
      <c r="BB10" s="66">
        <f>
データ!$W$6</f>
        <v>
1594.74</v>
      </c>
      <c r="BC10" s="66"/>
      <c r="BD10" s="66"/>
      <c r="BE10" s="66"/>
      <c r="BF10" s="66"/>
      <c r="BG10" s="66"/>
      <c r="BH10" s="66"/>
      <c r="BI10" s="66"/>
      <c r="BJ10" s="2"/>
      <c r="BK10" s="2"/>
      <c r="BL10" s="68" t="s">
        <v>
21</v>
      </c>
      <c r="BM10" s="69"/>
      <c r="BN10" s="13" t="s">
        <v>
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
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
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
25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15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0" t="s">
        <v>
118</v>
      </c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2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0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2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0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2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0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2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0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2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0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2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0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2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0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2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0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2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0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2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0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2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0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2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0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2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0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2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0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2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0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2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0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2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0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2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0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2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0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2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0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2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0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2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0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2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0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2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0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2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0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2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0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2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0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2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3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5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4" t="s">
        <v>
26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0" t="s">
        <v>
119</v>
      </c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2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0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2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0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2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0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2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0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2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0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2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0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2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0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2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0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2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0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2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0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2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0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2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0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2"/>
    </row>
    <row r="60" spans="1:78" ht="13.5" customHeight="1" x14ac:dyDescent="0.15">
      <c r="A60" s="2"/>
      <c r="B60" s="61" t="s">
        <v>
27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50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2"/>
    </row>
    <row r="61" spans="1:78" ht="13.5" customHeight="1" x14ac:dyDescent="0.15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50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2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0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2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3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5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4" t="s">
        <v>
28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0" t="s">
        <v>
117</v>
      </c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2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0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2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0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2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0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2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0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2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0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2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0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2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0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2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0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2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0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2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0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2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0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2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0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2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50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2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50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2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50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2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3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5"/>
    </row>
    <row r="83" spans="1:78" x14ac:dyDescent="0.15">
      <c r="C83" s="26"/>
    </row>
    <row r="84" spans="1:78" hidden="1" x14ac:dyDescent="0.15">
      <c r="B84" s="27" t="s">
        <v>
29</v>
      </c>
      <c r="C84" s="27"/>
      <c r="D84" s="27"/>
      <c r="E84" s="27" t="s">
        <v>
30</v>
      </c>
      <c r="F84" s="27" t="s">
        <v>
31</v>
      </c>
      <c r="G84" s="27" t="s">
        <v>
32</v>
      </c>
      <c r="H84" s="27" t="s">
        <v>
33</v>
      </c>
      <c r="I84" s="27" t="s">
        <v>
34</v>
      </c>
      <c r="J84" s="27" t="s">
        <v>
35</v>
      </c>
      <c r="K84" s="27" t="s">
        <v>
36</v>
      </c>
      <c r="L84" s="27" t="s">
        <v>
37</v>
      </c>
      <c r="M84" s="27" t="s">
        <v>
38</v>
      </c>
      <c r="N84" s="27" t="s">
        <v>
39</v>
      </c>
      <c r="O84" s="27" t="s">
        <v>
40</v>
      </c>
    </row>
    <row r="85" spans="1:78" hidden="1" x14ac:dyDescent="0.15">
      <c r="B85" s="27"/>
      <c r="C85" s="27"/>
      <c r="D85" s="27"/>
      <c r="E85" s="27" t="str">
        <f>
データ!AH6</f>
        <v>
【78.36】</v>
      </c>
      <c r="F85" s="27" t="s">
        <v>
41</v>
      </c>
      <c r="G85" s="27" t="s">
        <v>
42</v>
      </c>
      <c r="H85" s="27" t="str">
        <f>
データ!BO6</f>
        <v>
【949.15】</v>
      </c>
      <c r="I85" s="27" t="str">
        <f>
データ!BZ6</f>
        <v>
【55.87】</v>
      </c>
      <c r="J85" s="27" t="str">
        <f>
データ!CK6</f>
        <v>
【288.19】</v>
      </c>
      <c r="K85" s="27" t="str">
        <f>
データ!CV6</f>
        <v>
【56.31】</v>
      </c>
      <c r="L85" s="27" t="str">
        <f>
データ!DG6</f>
        <v>
【71.88】</v>
      </c>
      <c r="M85" s="27" t="s">
        <v>
43</v>
      </c>
      <c r="N85" s="27" t="s">
        <v>
44</v>
      </c>
      <c r="O85" s="27" t="str">
        <f>
データ!EN6</f>
        <v>
【0.80】</v>
      </c>
    </row>
  </sheetData>
  <sheetProtection algorithmName="SHA-512" hashValue="o6xfLejyxVNlfNWS43aIc2ByHIgG+w1N+tjP10QrwaN+wmkQUCrYKItNs85Ml07Z0rot3y4BRacIJ5yVQ6csJw==" saltValue="7+lNHolI3cY8hYz/Dg/iOw==" spinCount="100000" sheet="1" objects="1" scenarios="1" formatCells="0" formatColumns="0" formatRows="0"/>
  <mergeCells count="44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
45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
1</v>
      </c>
      <c r="Y1" s="28">
        <v>
1</v>
      </c>
      <c r="Z1" s="28">
        <v>
1</v>
      </c>
      <c r="AA1" s="28">
        <v>
1</v>
      </c>
      <c r="AB1" s="28">
        <v>
1</v>
      </c>
      <c r="AC1" s="28">
        <v>
1</v>
      </c>
      <c r="AD1" s="28">
        <v>
1</v>
      </c>
      <c r="AE1" s="28">
        <v>
1</v>
      </c>
      <c r="AF1" s="28">
        <v>
1</v>
      </c>
      <c r="AG1" s="28">
        <v>
1</v>
      </c>
      <c r="AH1" s="28"/>
      <c r="AI1" s="28">
        <v>
1</v>
      </c>
      <c r="AJ1" s="28">
        <v>
1</v>
      </c>
      <c r="AK1" s="28">
        <v>
1</v>
      </c>
      <c r="AL1" s="28">
        <v>
1</v>
      </c>
      <c r="AM1" s="28">
        <v>
1</v>
      </c>
      <c r="AN1" s="28">
        <v>
1</v>
      </c>
      <c r="AO1" s="28">
        <v>
1</v>
      </c>
      <c r="AP1" s="28">
        <v>
1</v>
      </c>
      <c r="AQ1" s="28">
        <v>
1</v>
      </c>
      <c r="AR1" s="28">
        <v>
1</v>
      </c>
      <c r="AS1" s="28"/>
      <c r="AT1" s="28">
        <v>
1</v>
      </c>
      <c r="AU1" s="28">
        <v>
1</v>
      </c>
      <c r="AV1" s="28">
        <v>
1</v>
      </c>
      <c r="AW1" s="28">
        <v>
1</v>
      </c>
      <c r="AX1" s="28">
        <v>
1</v>
      </c>
      <c r="AY1" s="28">
        <v>
1</v>
      </c>
      <c r="AZ1" s="28">
        <v>
1</v>
      </c>
      <c r="BA1" s="28">
        <v>
1</v>
      </c>
      <c r="BB1" s="28">
        <v>
1</v>
      </c>
      <c r="BC1" s="28">
        <v>
1</v>
      </c>
      <c r="BD1" s="28"/>
      <c r="BE1" s="28">
        <v>
1</v>
      </c>
      <c r="BF1" s="28">
        <v>
1</v>
      </c>
      <c r="BG1" s="28">
        <v>
1</v>
      </c>
      <c r="BH1" s="28">
        <v>
1</v>
      </c>
      <c r="BI1" s="28">
        <v>
1</v>
      </c>
      <c r="BJ1" s="28">
        <v>
1</v>
      </c>
      <c r="BK1" s="28">
        <v>
1</v>
      </c>
      <c r="BL1" s="28">
        <v>
1</v>
      </c>
      <c r="BM1" s="28">
        <v>
1</v>
      </c>
      <c r="BN1" s="28">
        <v>
1</v>
      </c>
      <c r="BO1" s="28"/>
      <c r="BP1" s="28">
        <v>
1</v>
      </c>
      <c r="BQ1" s="28">
        <v>
1</v>
      </c>
      <c r="BR1" s="28">
        <v>
1</v>
      </c>
      <c r="BS1" s="28">
        <v>
1</v>
      </c>
      <c r="BT1" s="28">
        <v>
1</v>
      </c>
      <c r="BU1" s="28">
        <v>
1</v>
      </c>
      <c r="BV1" s="28">
        <v>
1</v>
      </c>
      <c r="BW1" s="28">
        <v>
1</v>
      </c>
      <c r="BX1" s="28">
        <v>
1</v>
      </c>
      <c r="BY1" s="28">
        <v>
1</v>
      </c>
      <c r="BZ1" s="28"/>
      <c r="CA1" s="28">
        <v>
1</v>
      </c>
      <c r="CB1" s="28">
        <v>
1</v>
      </c>
      <c r="CC1" s="28">
        <v>
1</v>
      </c>
      <c r="CD1" s="28">
        <v>
1</v>
      </c>
      <c r="CE1" s="28">
        <v>
1</v>
      </c>
      <c r="CF1" s="28">
        <v>
1</v>
      </c>
      <c r="CG1" s="28">
        <v>
1</v>
      </c>
      <c r="CH1" s="28">
        <v>
1</v>
      </c>
      <c r="CI1" s="28">
        <v>
1</v>
      </c>
      <c r="CJ1" s="28">
        <v>
1</v>
      </c>
      <c r="CK1" s="28"/>
      <c r="CL1" s="28">
        <v>
1</v>
      </c>
      <c r="CM1" s="28">
        <v>
1</v>
      </c>
      <c r="CN1" s="28">
        <v>
1</v>
      </c>
      <c r="CO1" s="28">
        <v>
1</v>
      </c>
      <c r="CP1" s="28">
        <v>
1</v>
      </c>
      <c r="CQ1" s="28">
        <v>
1</v>
      </c>
      <c r="CR1" s="28">
        <v>
1</v>
      </c>
      <c r="CS1" s="28">
        <v>
1</v>
      </c>
      <c r="CT1" s="28">
        <v>
1</v>
      </c>
      <c r="CU1" s="28">
        <v>
1</v>
      </c>
      <c r="CV1" s="28"/>
      <c r="CW1" s="28">
        <v>
1</v>
      </c>
      <c r="CX1" s="28">
        <v>
1</v>
      </c>
      <c r="CY1" s="28">
        <v>
1</v>
      </c>
      <c r="CZ1" s="28">
        <v>
1</v>
      </c>
      <c r="DA1" s="28">
        <v>
1</v>
      </c>
      <c r="DB1" s="28">
        <v>
1</v>
      </c>
      <c r="DC1" s="28">
        <v>
1</v>
      </c>
      <c r="DD1" s="28">
        <v>
1</v>
      </c>
      <c r="DE1" s="28">
        <v>
1</v>
      </c>
      <c r="DF1" s="28">
        <v>
1</v>
      </c>
      <c r="DG1" s="28"/>
      <c r="DH1" s="28">
        <v>
1</v>
      </c>
      <c r="DI1" s="28">
        <v>
1</v>
      </c>
      <c r="DJ1" s="28">
        <v>
1</v>
      </c>
      <c r="DK1" s="28">
        <v>
1</v>
      </c>
      <c r="DL1" s="28">
        <v>
1</v>
      </c>
      <c r="DM1" s="28">
        <v>
1</v>
      </c>
      <c r="DN1" s="28">
        <v>
1</v>
      </c>
      <c r="DO1" s="28">
        <v>
1</v>
      </c>
      <c r="DP1" s="28">
        <v>
1</v>
      </c>
      <c r="DQ1" s="28">
        <v>
1</v>
      </c>
      <c r="DR1" s="28"/>
      <c r="DS1" s="28">
        <v>
1</v>
      </c>
      <c r="DT1" s="28">
        <v>
1</v>
      </c>
      <c r="DU1" s="28">
        <v>
1</v>
      </c>
      <c r="DV1" s="28">
        <v>
1</v>
      </c>
      <c r="DW1" s="28">
        <v>
1</v>
      </c>
      <c r="DX1" s="28">
        <v>
1</v>
      </c>
      <c r="DY1" s="28">
        <v>
1</v>
      </c>
      <c r="DZ1" s="28">
        <v>
1</v>
      </c>
      <c r="EA1" s="28">
        <v>
1</v>
      </c>
      <c r="EB1" s="28">
        <v>
1</v>
      </c>
      <c r="EC1" s="28"/>
      <c r="ED1" s="28">
        <v>
1</v>
      </c>
      <c r="EE1" s="28">
        <v>
1</v>
      </c>
      <c r="EF1" s="28">
        <v>
1</v>
      </c>
      <c r="EG1" s="28">
        <v>
1</v>
      </c>
      <c r="EH1" s="28">
        <v>
1</v>
      </c>
      <c r="EI1" s="28">
        <v>
1</v>
      </c>
      <c r="EJ1" s="28">
        <v>
1</v>
      </c>
      <c r="EK1" s="28">
        <v>
1</v>
      </c>
      <c r="EL1" s="28">
        <v>
1</v>
      </c>
      <c r="EM1" s="28">
        <v>
1</v>
      </c>
      <c r="EN1" s="28"/>
    </row>
    <row r="2" spans="1:144" x14ac:dyDescent="0.15">
      <c r="A2" s="29" t="s">
        <v>
46</v>
      </c>
      <c r="B2" s="29">
        <f>
COLUMN()-1</f>
        <v>
1</v>
      </c>
      <c r="C2" s="29">
        <f t="shared" ref="C2:BR2" si="0">
COLUMN()-1</f>
        <v>
2</v>
      </c>
      <c r="D2" s="29">
        <f t="shared" si="0"/>
        <v>
3</v>
      </c>
      <c r="E2" s="29">
        <f t="shared" si="0"/>
        <v>
4</v>
      </c>
      <c r="F2" s="29">
        <f t="shared" si="0"/>
        <v>
5</v>
      </c>
      <c r="G2" s="29">
        <f t="shared" si="0"/>
        <v>
6</v>
      </c>
      <c r="H2" s="29">
        <f t="shared" si="0"/>
        <v>
7</v>
      </c>
      <c r="I2" s="29">
        <f t="shared" si="0"/>
        <v>
8</v>
      </c>
      <c r="J2" s="29">
        <f t="shared" si="0"/>
        <v>
9</v>
      </c>
      <c r="K2" s="29">
        <f t="shared" si="0"/>
        <v>
10</v>
      </c>
      <c r="L2" s="29">
        <f t="shared" si="0"/>
        <v>
11</v>
      </c>
      <c r="M2" s="29">
        <f t="shared" si="0"/>
        <v>
12</v>
      </c>
      <c r="N2" s="29">
        <f t="shared" si="0"/>
        <v>
13</v>
      </c>
      <c r="O2" s="29">
        <f t="shared" si="0"/>
        <v>
14</v>
      </c>
      <c r="P2" s="29">
        <f t="shared" si="0"/>
        <v>
15</v>
      </c>
      <c r="Q2" s="29">
        <f t="shared" si="0"/>
        <v>
16</v>
      </c>
      <c r="R2" s="29">
        <f t="shared" si="0"/>
        <v>
17</v>
      </c>
      <c r="S2" s="29">
        <f t="shared" si="0"/>
        <v>
18</v>
      </c>
      <c r="T2" s="29">
        <f t="shared" si="0"/>
        <v>
19</v>
      </c>
      <c r="U2" s="29">
        <f t="shared" si="0"/>
        <v>
20</v>
      </c>
      <c r="V2" s="29">
        <f t="shared" si="0"/>
        <v>
21</v>
      </c>
      <c r="W2" s="29">
        <f t="shared" si="0"/>
        <v>
22</v>
      </c>
      <c r="X2" s="29">
        <f t="shared" si="0"/>
        <v>
23</v>
      </c>
      <c r="Y2" s="29">
        <f t="shared" si="0"/>
        <v>
24</v>
      </c>
      <c r="Z2" s="29">
        <f t="shared" si="0"/>
        <v>
25</v>
      </c>
      <c r="AA2" s="29">
        <f t="shared" si="0"/>
        <v>
26</v>
      </c>
      <c r="AB2" s="29">
        <f t="shared" si="0"/>
        <v>
27</v>
      </c>
      <c r="AC2" s="29">
        <f t="shared" si="0"/>
        <v>
28</v>
      </c>
      <c r="AD2" s="29">
        <f t="shared" si="0"/>
        <v>
29</v>
      </c>
      <c r="AE2" s="29">
        <f t="shared" si="0"/>
        <v>
30</v>
      </c>
      <c r="AF2" s="29">
        <f t="shared" si="0"/>
        <v>
31</v>
      </c>
      <c r="AG2" s="29">
        <f t="shared" si="0"/>
        <v>
32</v>
      </c>
      <c r="AH2" s="29">
        <f t="shared" si="0"/>
        <v>
33</v>
      </c>
      <c r="AI2" s="29">
        <f t="shared" si="0"/>
        <v>
34</v>
      </c>
      <c r="AJ2" s="29">
        <f t="shared" si="0"/>
        <v>
35</v>
      </c>
      <c r="AK2" s="29">
        <f t="shared" si="0"/>
        <v>
36</v>
      </c>
      <c r="AL2" s="29">
        <f t="shared" si="0"/>
        <v>
37</v>
      </c>
      <c r="AM2" s="29">
        <f t="shared" si="0"/>
        <v>
38</v>
      </c>
      <c r="AN2" s="29">
        <f t="shared" si="0"/>
        <v>
39</v>
      </c>
      <c r="AO2" s="29">
        <f t="shared" si="0"/>
        <v>
40</v>
      </c>
      <c r="AP2" s="29">
        <f t="shared" si="0"/>
        <v>
41</v>
      </c>
      <c r="AQ2" s="29">
        <f t="shared" si="0"/>
        <v>
42</v>
      </c>
      <c r="AR2" s="29">
        <f t="shared" si="0"/>
        <v>
43</v>
      </c>
      <c r="AS2" s="29">
        <f t="shared" si="0"/>
        <v>
44</v>
      </c>
      <c r="AT2" s="29">
        <f t="shared" si="0"/>
        <v>
45</v>
      </c>
      <c r="AU2" s="29">
        <f t="shared" si="0"/>
        <v>
46</v>
      </c>
      <c r="AV2" s="29">
        <f t="shared" si="0"/>
        <v>
47</v>
      </c>
      <c r="AW2" s="29">
        <f t="shared" si="0"/>
        <v>
48</v>
      </c>
      <c r="AX2" s="29">
        <f t="shared" si="0"/>
        <v>
49</v>
      </c>
      <c r="AY2" s="29">
        <f t="shared" si="0"/>
        <v>
50</v>
      </c>
      <c r="AZ2" s="29">
        <f t="shared" si="0"/>
        <v>
51</v>
      </c>
      <c r="BA2" s="29">
        <f t="shared" si="0"/>
        <v>
52</v>
      </c>
      <c r="BB2" s="29">
        <f t="shared" si="0"/>
        <v>
53</v>
      </c>
      <c r="BC2" s="29">
        <f t="shared" si="0"/>
        <v>
54</v>
      </c>
      <c r="BD2" s="29">
        <f t="shared" si="0"/>
        <v>
55</v>
      </c>
      <c r="BE2" s="29">
        <f t="shared" si="0"/>
        <v>
56</v>
      </c>
      <c r="BF2" s="29">
        <f t="shared" si="0"/>
        <v>
57</v>
      </c>
      <c r="BG2" s="29">
        <f t="shared" si="0"/>
        <v>
58</v>
      </c>
      <c r="BH2" s="29">
        <f t="shared" si="0"/>
        <v>
59</v>
      </c>
      <c r="BI2" s="29">
        <f t="shared" si="0"/>
        <v>
60</v>
      </c>
      <c r="BJ2" s="29">
        <f t="shared" si="0"/>
        <v>
61</v>
      </c>
      <c r="BK2" s="29">
        <f t="shared" si="0"/>
        <v>
62</v>
      </c>
      <c r="BL2" s="29">
        <f t="shared" si="0"/>
        <v>
63</v>
      </c>
      <c r="BM2" s="29">
        <f t="shared" si="0"/>
        <v>
64</v>
      </c>
      <c r="BN2" s="29">
        <f t="shared" si="0"/>
        <v>
65</v>
      </c>
      <c r="BO2" s="29">
        <f t="shared" si="0"/>
        <v>
66</v>
      </c>
      <c r="BP2" s="29">
        <f t="shared" si="0"/>
        <v>
67</v>
      </c>
      <c r="BQ2" s="29">
        <f t="shared" si="0"/>
        <v>
68</v>
      </c>
      <c r="BR2" s="29">
        <f t="shared" si="0"/>
        <v>
69</v>
      </c>
      <c r="BS2" s="29">
        <f t="shared" ref="BS2:ED2" si="1">
COLUMN()-1</f>
        <v>
70</v>
      </c>
      <c r="BT2" s="29">
        <f t="shared" si="1"/>
        <v>
71</v>
      </c>
      <c r="BU2" s="29">
        <f t="shared" si="1"/>
        <v>
72</v>
      </c>
      <c r="BV2" s="29">
        <f t="shared" si="1"/>
        <v>
73</v>
      </c>
      <c r="BW2" s="29">
        <f t="shared" si="1"/>
        <v>
74</v>
      </c>
      <c r="BX2" s="29">
        <f t="shared" si="1"/>
        <v>
75</v>
      </c>
      <c r="BY2" s="29">
        <f t="shared" si="1"/>
        <v>
76</v>
      </c>
      <c r="BZ2" s="29">
        <f t="shared" si="1"/>
        <v>
77</v>
      </c>
      <c r="CA2" s="29">
        <f t="shared" si="1"/>
        <v>
78</v>
      </c>
      <c r="CB2" s="29">
        <f t="shared" si="1"/>
        <v>
79</v>
      </c>
      <c r="CC2" s="29">
        <f t="shared" si="1"/>
        <v>
80</v>
      </c>
      <c r="CD2" s="29">
        <f t="shared" si="1"/>
        <v>
81</v>
      </c>
      <c r="CE2" s="29">
        <f t="shared" si="1"/>
        <v>
82</v>
      </c>
      <c r="CF2" s="29">
        <f t="shared" si="1"/>
        <v>
83</v>
      </c>
      <c r="CG2" s="29">
        <f t="shared" si="1"/>
        <v>
84</v>
      </c>
      <c r="CH2" s="29">
        <f t="shared" si="1"/>
        <v>
85</v>
      </c>
      <c r="CI2" s="29">
        <f t="shared" si="1"/>
        <v>
86</v>
      </c>
      <c r="CJ2" s="29">
        <f t="shared" si="1"/>
        <v>
87</v>
      </c>
      <c r="CK2" s="29">
        <f t="shared" si="1"/>
        <v>
88</v>
      </c>
      <c r="CL2" s="29">
        <f t="shared" si="1"/>
        <v>
89</v>
      </c>
      <c r="CM2" s="29">
        <f t="shared" si="1"/>
        <v>
90</v>
      </c>
      <c r="CN2" s="29">
        <f t="shared" si="1"/>
        <v>
91</v>
      </c>
      <c r="CO2" s="29">
        <f t="shared" si="1"/>
        <v>
92</v>
      </c>
      <c r="CP2" s="29">
        <f t="shared" si="1"/>
        <v>
93</v>
      </c>
      <c r="CQ2" s="29">
        <f t="shared" si="1"/>
        <v>
94</v>
      </c>
      <c r="CR2" s="29">
        <f t="shared" si="1"/>
        <v>
95</v>
      </c>
      <c r="CS2" s="29">
        <f t="shared" si="1"/>
        <v>
96</v>
      </c>
      <c r="CT2" s="29">
        <f t="shared" si="1"/>
        <v>
97</v>
      </c>
      <c r="CU2" s="29">
        <f t="shared" si="1"/>
        <v>
98</v>
      </c>
      <c r="CV2" s="29">
        <f t="shared" si="1"/>
        <v>
99</v>
      </c>
      <c r="CW2" s="29">
        <f t="shared" si="1"/>
        <v>
100</v>
      </c>
      <c r="CX2" s="29">
        <f t="shared" si="1"/>
        <v>
101</v>
      </c>
      <c r="CY2" s="29">
        <f t="shared" si="1"/>
        <v>
102</v>
      </c>
      <c r="CZ2" s="29">
        <f t="shared" si="1"/>
        <v>
103</v>
      </c>
      <c r="DA2" s="29">
        <f t="shared" si="1"/>
        <v>
104</v>
      </c>
      <c r="DB2" s="29">
        <f t="shared" si="1"/>
        <v>
105</v>
      </c>
      <c r="DC2" s="29">
        <f t="shared" si="1"/>
        <v>
106</v>
      </c>
      <c r="DD2" s="29">
        <f t="shared" si="1"/>
        <v>
107</v>
      </c>
      <c r="DE2" s="29">
        <f t="shared" si="1"/>
        <v>
108</v>
      </c>
      <c r="DF2" s="29">
        <f t="shared" si="1"/>
        <v>
109</v>
      </c>
      <c r="DG2" s="29">
        <f t="shared" si="1"/>
        <v>
110</v>
      </c>
      <c r="DH2" s="29">
        <f t="shared" si="1"/>
        <v>
111</v>
      </c>
      <c r="DI2" s="29">
        <f t="shared" si="1"/>
        <v>
112</v>
      </c>
      <c r="DJ2" s="29">
        <f t="shared" si="1"/>
        <v>
113</v>
      </c>
      <c r="DK2" s="29">
        <f t="shared" si="1"/>
        <v>
114</v>
      </c>
      <c r="DL2" s="29">
        <f t="shared" si="1"/>
        <v>
115</v>
      </c>
      <c r="DM2" s="29">
        <f t="shared" si="1"/>
        <v>
116</v>
      </c>
      <c r="DN2" s="29">
        <f t="shared" si="1"/>
        <v>
117</v>
      </c>
      <c r="DO2" s="29">
        <f t="shared" si="1"/>
        <v>
118</v>
      </c>
      <c r="DP2" s="29">
        <f t="shared" si="1"/>
        <v>
119</v>
      </c>
      <c r="DQ2" s="29">
        <f t="shared" si="1"/>
        <v>
120</v>
      </c>
      <c r="DR2" s="29">
        <f t="shared" si="1"/>
        <v>
121</v>
      </c>
      <c r="DS2" s="29">
        <f t="shared" si="1"/>
        <v>
122</v>
      </c>
      <c r="DT2" s="29">
        <f t="shared" si="1"/>
        <v>
123</v>
      </c>
      <c r="DU2" s="29">
        <f t="shared" si="1"/>
        <v>
124</v>
      </c>
      <c r="DV2" s="29">
        <f t="shared" si="1"/>
        <v>
125</v>
      </c>
      <c r="DW2" s="29">
        <f t="shared" si="1"/>
        <v>
126</v>
      </c>
      <c r="DX2" s="29">
        <f t="shared" si="1"/>
        <v>
127</v>
      </c>
      <c r="DY2" s="29">
        <f t="shared" si="1"/>
        <v>
128</v>
      </c>
      <c r="DZ2" s="29">
        <f t="shared" si="1"/>
        <v>
129</v>
      </c>
      <c r="EA2" s="29">
        <f t="shared" si="1"/>
        <v>
130</v>
      </c>
      <c r="EB2" s="29">
        <f t="shared" si="1"/>
        <v>
131</v>
      </c>
      <c r="EC2" s="29">
        <f t="shared" si="1"/>
        <v>
132</v>
      </c>
      <c r="ED2" s="29">
        <f t="shared" si="1"/>
        <v>
133</v>
      </c>
      <c r="EE2" s="29">
        <f t="shared" ref="EE2:EN2" si="2">
COLUMN()-1</f>
        <v>
134</v>
      </c>
      <c r="EF2" s="29">
        <f t="shared" si="2"/>
        <v>
135</v>
      </c>
      <c r="EG2" s="29">
        <f t="shared" si="2"/>
        <v>
136</v>
      </c>
      <c r="EH2" s="29">
        <f t="shared" si="2"/>
        <v>
137</v>
      </c>
      <c r="EI2" s="29">
        <f t="shared" si="2"/>
        <v>
138</v>
      </c>
      <c r="EJ2" s="29">
        <f t="shared" si="2"/>
        <v>
139</v>
      </c>
      <c r="EK2" s="29">
        <f t="shared" si="2"/>
        <v>
140</v>
      </c>
      <c r="EL2" s="29">
        <f t="shared" si="2"/>
        <v>
141</v>
      </c>
      <c r="EM2" s="29">
        <f t="shared" si="2"/>
        <v>
142</v>
      </c>
      <c r="EN2" s="29">
        <f t="shared" si="2"/>
        <v>
143</v>
      </c>
    </row>
    <row r="3" spans="1:144" x14ac:dyDescent="0.15">
      <c r="A3" s="29" t="s">
        <v>
47</v>
      </c>
      <c r="B3" s="30" t="s">
        <v>
48</v>
      </c>
      <c r="C3" s="30" t="s">
        <v>
49</v>
      </c>
      <c r="D3" s="30" t="s">
        <v>
50</v>
      </c>
      <c r="E3" s="30" t="s">
        <v>
51</v>
      </c>
      <c r="F3" s="30" t="s">
        <v>
52</v>
      </c>
      <c r="G3" s="30" t="s">
        <v>
53</v>
      </c>
      <c r="H3" s="77" t="s">
        <v>
54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  <c r="X3" s="83" t="s">
        <v>
55</v>
      </c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 t="s">
        <v>
56</v>
      </c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</row>
    <row r="4" spans="1:144" x14ac:dyDescent="0.15">
      <c r="A4" s="29" t="s">
        <v>
57</v>
      </c>
      <c r="B4" s="31"/>
      <c r="C4" s="31"/>
      <c r="D4" s="31"/>
      <c r="E4" s="31"/>
      <c r="F4" s="31"/>
      <c r="G4" s="31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2"/>
      <c r="X4" s="76" t="s">
        <v>
58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 t="s">
        <v>
59</v>
      </c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 t="s">
        <v>
60</v>
      </c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 t="s">
        <v>
61</v>
      </c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 t="s">
        <v>
62</v>
      </c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 t="s">
        <v>
63</v>
      </c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 t="s">
        <v>
64</v>
      </c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 t="s">
        <v>
65</v>
      </c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 t="s">
        <v>
66</v>
      </c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 t="s">
        <v>
67</v>
      </c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 t="s">
        <v>
68</v>
      </c>
      <c r="EE4" s="76"/>
      <c r="EF4" s="76"/>
      <c r="EG4" s="76"/>
      <c r="EH4" s="76"/>
      <c r="EI4" s="76"/>
      <c r="EJ4" s="76"/>
      <c r="EK4" s="76"/>
      <c r="EL4" s="76"/>
      <c r="EM4" s="76"/>
      <c r="EN4" s="76"/>
    </row>
    <row r="5" spans="1:144" x14ac:dyDescent="0.15">
      <c r="A5" s="29" t="s">
        <v>
69</v>
      </c>
      <c r="B5" s="32"/>
      <c r="C5" s="32"/>
      <c r="D5" s="32"/>
      <c r="E5" s="32"/>
      <c r="F5" s="32"/>
      <c r="G5" s="32"/>
      <c r="H5" s="33" t="s">
        <v>
70</v>
      </c>
      <c r="I5" s="33" t="s">
        <v>
71</v>
      </c>
      <c r="J5" s="33" t="s">
        <v>
72</v>
      </c>
      <c r="K5" s="33" t="s">
        <v>
73</v>
      </c>
      <c r="L5" s="33" t="s">
        <v>
74</v>
      </c>
      <c r="M5" s="33" t="s">
        <v>
75</v>
      </c>
      <c r="N5" s="33" t="s">
        <v>
76</v>
      </c>
      <c r="O5" s="33" t="s">
        <v>
77</v>
      </c>
      <c r="P5" s="33" t="s">
        <v>
78</v>
      </c>
      <c r="Q5" s="33" t="s">
        <v>
79</v>
      </c>
      <c r="R5" s="33" t="s">
        <v>
80</v>
      </c>
      <c r="S5" s="33" t="s">
        <v>
81</v>
      </c>
      <c r="T5" s="33" t="s">
        <v>
82</v>
      </c>
      <c r="U5" s="33" t="s">
        <v>
83</v>
      </c>
      <c r="V5" s="33" t="s">
        <v>
84</v>
      </c>
      <c r="W5" s="33" t="s">
        <v>
85</v>
      </c>
      <c r="X5" s="33" t="s">
        <v>
86</v>
      </c>
      <c r="Y5" s="33" t="s">
        <v>
87</v>
      </c>
      <c r="Z5" s="33" t="s">
        <v>
88</v>
      </c>
      <c r="AA5" s="33" t="s">
        <v>
89</v>
      </c>
      <c r="AB5" s="33" t="s">
        <v>
90</v>
      </c>
      <c r="AC5" s="33" t="s">
        <v>
91</v>
      </c>
      <c r="AD5" s="33" t="s">
        <v>
92</v>
      </c>
      <c r="AE5" s="33" t="s">
        <v>
93</v>
      </c>
      <c r="AF5" s="33" t="s">
        <v>
94</v>
      </c>
      <c r="AG5" s="33" t="s">
        <v>
95</v>
      </c>
      <c r="AH5" s="33" t="s">
        <v>
29</v>
      </c>
      <c r="AI5" s="33" t="s">
        <v>
86</v>
      </c>
      <c r="AJ5" s="33" t="s">
        <v>
87</v>
      </c>
      <c r="AK5" s="33" t="s">
        <v>
88</v>
      </c>
      <c r="AL5" s="33" t="s">
        <v>
89</v>
      </c>
      <c r="AM5" s="33" t="s">
        <v>
90</v>
      </c>
      <c r="AN5" s="33" t="s">
        <v>
91</v>
      </c>
      <c r="AO5" s="33" t="s">
        <v>
92</v>
      </c>
      <c r="AP5" s="33" t="s">
        <v>
93</v>
      </c>
      <c r="AQ5" s="33" t="s">
        <v>
94</v>
      </c>
      <c r="AR5" s="33" t="s">
        <v>
95</v>
      </c>
      <c r="AS5" s="33" t="s">
        <v>
96</v>
      </c>
      <c r="AT5" s="33" t="s">
        <v>
86</v>
      </c>
      <c r="AU5" s="33" t="s">
        <v>
87</v>
      </c>
      <c r="AV5" s="33" t="s">
        <v>
88</v>
      </c>
      <c r="AW5" s="33" t="s">
        <v>
89</v>
      </c>
      <c r="AX5" s="33" t="s">
        <v>
90</v>
      </c>
      <c r="AY5" s="33" t="s">
        <v>
91</v>
      </c>
      <c r="AZ5" s="33" t="s">
        <v>
92</v>
      </c>
      <c r="BA5" s="33" t="s">
        <v>
93</v>
      </c>
      <c r="BB5" s="33" t="s">
        <v>
94</v>
      </c>
      <c r="BC5" s="33" t="s">
        <v>
95</v>
      </c>
      <c r="BD5" s="33" t="s">
        <v>
96</v>
      </c>
      <c r="BE5" s="33" t="s">
        <v>
86</v>
      </c>
      <c r="BF5" s="33" t="s">
        <v>
87</v>
      </c>
      <c r="BG5" s="33" t="s">
        <v>
88</v>
      </c>
      <c r="BH5" s="33" t="s">
        <v>
89</v>
      </c>
      <c r="BI5" s="33" t="s">
        <v>
90</v>
      </c>
      <c r="BJ5" s="33" t="s">
        <v>
91</v>
      </c>
      <c r="BK5" s="33" t="s">
        <v>
92</v>
      </c>
      <c r="BL5" s="33" t="s">
        <v>
93</v>
      </c>
      <c r="BM5" s="33" t="s">
        <v>
94</v>
      </c>
      <c r="BN5" s="33" t="s">
        <v>
95</v>
      </c>
      <c r="BO5" s="33" t="s">
        <v>
96</v>
      </c>
      <c r="BP5" s="33" t="s">
        <v>
86</v>
      </c>
      <c r="BQ5" s="33" t="s">
        <v>
87</v>
      </c>
      <c r="BR5" s="33" t="s">
        <v>
88</v>
      </c>
      <c r="BS5" s="33" t="s">
        <v>
89</v>
      </c>
      <c r="BT5" s="33" t="s">
        <v>
90</v>
      </c>
      <c r="BU5" s="33" t="s">
        <v>
91</v>
      </c>
      <c r="BV5" s="33" t="s">
        <v>
92</v>
      </c>
      <c r="BW5" s="33" t="s">
        <v>
93</v>
      </c>
      <c r="BX5" s="33" t="s">
        <v>
94</v>
      </c>
      <c r="BY5" s="33" t="s">
        <v>
95</v>
      </c>
      <c r="BZ5" s="33" t="s">
        <v>
96</v>
      </c>
      <c r="CA5" s="33" t="s">
        <v>
86</v>
      </c>
      <c r="CB5" s="33" t="s">
        <v>
87</v>
      </c>
      <c r="CC5" s="33" t="s">
        <v>
88</v>
      </c>
      <c r="CD5" s="33" t="s">
        <v>
89</v>
      </c>
      <c r="CE5" s="33" t="s">
        <v>
90</v>
      </c>
      <c r="CF5" s="33" t="s">
        <v>
91</v>
      </c>
      <c r="CG5" s="33" t="s">
        <v>
92</v>
      </c>
      <c r="CH5" s="33" t="s">
        <v>
93</v>
      </c>
      <c r="CI5" s="33" t="s">
        <v>
94</v>
      </c>
      <c r="CJ5" s="33" t="s">
        <v>
95</v>
      </c>
      <c r="CK5" s="33" t="s">
        <v>
96</v>
      </c>
      <c r="CL5" s="33" t="s">
        <v>
86</v>
      </c>
      <c r="CM5" s="33" t="s">
        <v>
87</v>
      </c>
      <c r="CN5" s="33" t="s">
        <v>
88</v>
      </c>
      <c r="CO5" s="33" t="s">
        <v>
89</v>
      </c>
      <c r="CP5" s="33" t="s">
        <v>
90</v>
      </c>
      <c r="CQ5" s="33" t="s">
        <v>
91</v>
      </c>
      <c r="CR5" s="33" t="s">
        <v>
92</v>
      </c>
      <c r="CS5" s="33" t="s">
        <v>
93</v>
      </c>
      <c r="CT5" s="33" t="s">
        <v>
94</v>
      </c>
      <c r="CU5" s="33" t="s">
        <v>
95</v>
      </c>
      <c r="CV5" s="33" t="s">
        <v>
96</v>
      </c>
      <c r="CW5" s="33" t="s">
        <v>
86</v>
      </c>
      <c r="CX5" s="33" t="s">
        <v>
87</v>
      </c>
      <c r="CY5" s="33" t="s">
        <v>
88</v>
      </c>
      <c r="CZ5" s="33" t="s">
        <v>
89</v>
      </c>
      <c r="DA5" s="33" t="s">
        <v>
90</v>
      </c>
      <c r="DB5" s="33" t="s">
        <v>
91</v>
      </c>
      <c r="DC5" s="33" t="s">
        <v>
92</v>
      </c>
      <c r="DD5" s="33" t="s">
        <v>
93</v>
      </c>
      <c r="DE5" s="33" t="s">
        <v>
94</v>
      </c>
      <c r="DF5" s="33" t="s">
        <v>
95</v>
      </c>
      <c r="DG5" s="33" t="s">
        <v>
96</v>
      </c>
      <c r="DH5" s="33" t="s">
        <v>
86</v>
      </c>
      <c r="DI5" s="33" t="s">
        <v>
87</v>
      </c>
      <c r="DJ5" s="33" t="s">
        <v>
88</v>
      </c>
      <c r="DK5" s="33" t="s">
        <v>
89</v>
      </c>
      <c r="DL5" s="33" t="s">
        <v>
90</v>
      </c>
      <c r="DM5" s="33" t="s">
        <v>
91</v>
      </c>
      <c r="DN5" s="33" t="s">
        <v>
92</v>
      </c>
      <c r="DO5" s="33" t="s">
        <v>
93</v>
      </c>
      <c r="DP5" s="33" t="s">
        <v>
94</v>
      </c>
      <c r="DQ5" s="33" t="s">
        <v>
95</v>
      </c>
      <c r="DR5" s="33" t="s">
        <v>
96</v>
      </c>
      <c r="DS5" s="33" t="s">
        <v>
86</v>
      </c>
      <c r="DT5" s="33" t="s">
        <v>
87</v>
      </c>
      <c r="DU5" s="33" t="s">
        <v>
88</v>
      </c>
      <c r="DV5" s="33" t="s">
        <v>
89</v>
      </c>
      <c r="DW5" s="33" t="s">
        <v>
90</v>
      </c>
      <c r="DX5" s="33" t="s">
        <v>
91</v>
      </c>
      <c r="DY5" s="33" t="s">
        <v>
92</v>
      </c>
      <c r="DZ5" s="33" t="s">
        <v>
93</v>
      </c>
      <c r="EA5" s="33" t="s">
        <v>
94</v>
      </c>
      <c r="EB5" s="33" t="s">
        <v>
95</v>
      </c>
      <c r="EC5" s="33" t="s">
        <v>
96</v>
      </c>
      <c r="ED5" s="33" t="s">
        <v>
86</v>
      </c>
      <c r="EE5" s="33" t="s">
        <v>
87</v>
      </c>
      <c r="EF5" s="33" t="s">
        <v>
88</v>
      </c>
      <c r="EG5" s="33" t="s">
        <v>
89</v>
      </c>
      <c r="EH5" s="33" t="s">
        <v>
90</v>
      </c>
      <c r="EI5" s="33" t="s">
        <v>
91</v>
      </c>
      <c r="EJ5" s="33" t="s">
        <v>
92</v>
      </c>
      <c r="EK5" s="33" t="s">
        <v>
93</v>
      </c>
      <c r="EL5" s="33" t="s">
        <v>
94</v>
      </c>
      <c r="EM5" s="33" t="s">
        <v>
95</v>
      </c>
      <c r="EN5" s="33" t="s">
        <v>
96</v>
      </c>
    </row>
    <row r="6" spans="1:144" s="37" customFormat="1" x14ac:dyDescent="0.15">
      <c r="A6" s="29" t="s">
        <v>
97</v>
      </c>
      <c r="B6" s="34">
        <f>
B7</f>
        <v>
2020</v>
      </c>
      <c r="C6" s="34">
        <f t="shared" ref="C6:W6" si="3">
C7</f>
        <v>
133825</v>
      </c>
      <c r="D6" s="34">
        <f t="shared" si="3"/>
        <v>
47</v>
      </c>
      <c r="E6" s="34">
        <f t="shared" si="3"/>
        <v>
1</v>
      </c>
      <c r="F6" s="34">
        <f t="shared" si="3"/>
        <v>
0</v>
      </c>
      <c r="G6" s="34">
        <f t="shared" si="3"/>
        <v>
0</v>
      </c>
      <c r="H6" s="34" t="str">
        <f t="shared" si="3"/>
        <v>
東京都　御蔵島村</v>
      </c>
      <c r="I6" s="34" t="str">
        <f t="shared" si="3"/>
        <v>
法非適用</v>
      </c>
      <c r="J6" s="34" t="str">
        <f t="shared" si="3"/>
        <v>
水道事業</v>
      </c>
      <c r="K6" s="34" t="str">
        <f t="shared" si="3"/>
        <v>
簡易水道事業</v>
      </c>
      <c r="L6" s="34" t="str">
        <f t="shared" si="3"/>
        <v>
D4</v>
      </c>
      <c r="M6" s="34" t="str">
        <f t="shared" si="3"/>
        <v>
非設置</v>
      </c>
      <c r="N6" s="35" t="str">
        <f t="shared" si="3"/>
        <v>
-</v>
      </c>
      <c r="O6" s="35" t="str">
        <f t="shared" si="3"/>
        <v>
該当数値なし</v>
      </c>
      <c r="P6" s="35">
        <f t="shared" si="3"/>
        <v>
100</v>
      </c>
      <c r="Q6" s="35">
        <f t="shared" si="3"/>
        <v>
1350</v>
      </c>
      <c r="R6" s="35">
        <f t="shared" si="3"/>
        <v>
307</v>
      </c>
      <c r="S6" s="35">
        <f t="shared" si="3"/>
        <v>
20.54</v>
      </c>
      <c r="T6" s="35">
        <f t="shared" si="3"/>
        <v>
14.95</v>
      </c>
      <c r="U6" s="35">
        <f t="shared" si="3"/>
        <v>
303</v>
      </c>
      <c r="V6" s="35">
        <f t="shared" si="3"/>
        <v>
0.19</v>
      </c>
      <c r="W6" s="35">
        <f t="shared" si="3"/>
        <v>
1594.74</v>
      </c>
      <c r="X6" s="36">
        <f>
IF(X7="",NA(),X7)</f>
        <v>
67.78</v>
      </c>
      <c r="Y6" s="36">
        <f t="shared" ref="Y6:AG6" si="4">
IF(Y7="",NA(),Y7)</f>
        <v>
58.05</v>
      </c>
      <c r="Z6" s="36">
        <f t="shared" si="4"/>
        <v>
70.459999999999994</v>
      </c>
      <c r="AA6" s="36">
        <f t="shared" si="4"/>
        <v>
54.12</v>
      </c>
      <c r="AB6" s="36">
        <f t="shared" si="4"/>
        <v>
65.239999999999995</v>
      </c>
      <c r="AC6" s="36">
        <f t="shared" si="4"/>
        <v>
72.11</v>
      </c>
      <c r="AD6" s="36">
        <f t="shared" si="4"/>
        <v>
74.05</v>
      </c>
      <c r="AE6" s="36">
        <f t="shared" si="4"/>
        <v>
73.25</v>
      </c>
      <c r="AF6" s="36">
        <f t="shared" si="4"/>
        <v>
75.06</v>
      </c>
      <c r="AG6" s="36">
        <f t="shared" si="4"/>
        <v>
73.22</v>
      </c>
      <c r="AH6" s="35" t="str">
        <f>
IF(AH7="","",IF(AH7="-","【-】","【"&amp;SUBSTITUTE(TEXT(AH7,"#,##0.00"),"-","△")&amp;"】"))</f>
        <v>
【78.36】</v>
      </c>
      <c r="AI6" s="35" t="e">
        <f>
IF(AI7="",NA(),AI7)</f>
        <v>
#N/A</v>
      </c>
      <c r="AJ6" s="35" t="e">
        <f t="shared" ref="AJ6:AR6" si="5">
IF(AJ7="",NA(),AJ7)</f>
        <v>
#N/A</v>
      </c>
      <c r="AK6" s="35" t="e">
        <f t="shared" si="5"/>
        <v>
#N/A</v>
      </c>
      <c r="AL6" s="35" t="e">
        <f t="shared" si="5"/>
        <v>
#N/A</v>
      </c>
      <c r="AM6" s="35" t="e">
        <f t="shared" si="5"/>
        <v>
#N/A</v>
      </c>
      <c r="AN6" s="35" t="e">
        <f t="shared" si="5"/>
        <v>
#N/A</v>
      </c>
      <c r="AO6" s="35" t="e">
        <f t="shared" si="5"/>
        <v>
#N/A</v>
      </c>
      <c r="AP6" s="35" t="e">
        <f t="shared" si="5"/>
        <v>
#N/A</v>
      </c>
      <c r="AQ6" s="35" t="e">
        <f t="shared" si="5"/>
        <v>
#N/A</v>
      </c>
      <c r="AR6" s="35" t="e">
        <f t="shared" si="5"/>
        <v>
#N/A</v>
      </c>
      <c r="AS6" s="35" t="str">
        <f>
IF(AS7="","",IF(AS7="-","【-】","【"&amp;SUBSTITUTE(TEXT(AS7,"#,##0.00"),"-","△")&amp;"】"))</f>
        <v/>
      </c>
      <c r="AT6" s="35" t="e">
        <f>
IF(AT7="",NA(),AT7)</f>
        <v>
#N/A</v>
      </c>
      <c r="AU6" s="35" t="e">
        <f t="shared" ref="AU6:BC6" si="6">
IF(AU7="",NA(),AU7)</f>
        <v>
#N/A</v>
      </c>
      <c r="AV6" s="35" t="e">
        <f t="shared" si="6"/>
        <v>
#N/A</v>
      </c>
      <c r="AW6" s="35" t="e">
        <f t="shared" si="6"/>
        <v>
#N/A</v>
      </c>
      <c r="AX6" s="35" t="e">
        <f t="shared" si="6"/>
        <v>
#N/A</v>
      </c>
      <c r="AY6" s="35" t="e">
        <f t="shared" si="6"/>
        <v>
#N/A</v>
      </c>
      <c r="AZ6" s="35" t="e">
        <f t="shared" si="6"/>
        <v>
#N/A</v>
      </c>
      <c r="BA6" s="35" t="e">
        <f t="shared" si="6"/>
        <v>
#N/A</v>
      </c>
      <c r="BB6" s="35" t="e">
        <f t="shared" si="6"/>
        <v>
#N/A</v>
      </c>
      <c r="BC6" s="35" t="e">
        <f t="shared" si="6"/>
        <v>
#N/A</v>
      </c>
      <c r="BD6" s="35" t="str">
        <f>
IF(BD7="","",IF(BD7="-","【-】","【"&amp;SUBSTITUTE(TEXT(BD7,"#,##0.00"),"-","△")&amp;"】"))</f>
        <v/>
      </c>
      <c r="BE6" s="36">
        <f>
IF(BE7="",NA(),BE7)</f>
        <v>
768.09</v>
      </c>
      <c r="BF6" s="36">
        <f t="shared" ref="BF6:BN6" si="7">
IF(BF7="",NA(),BF7)</f>
        <v>
841.41</v>
      </c>
      <c r="BG6" s="36">
        <f t="shared" si="7"/>
        <v>
808.74</v>
      </c>
      <c r="BH6" s="36">
        <f t="shared" si="7"/>
        <v>
709.52</v>
      </c>
      <c r="BI6" s="36">
        <f t="shared" si="7"/>
        <v>
623.5</v>
      </c>
      <c r="BJ6" s="36">
        <f t="shared" si="7"/>
        <v>
1595.62</v>
      </c>
      <c r="BK6" s="36">
        <f t="shared" si="7"/>
        <v>
1302.33</v>
      </c>
      <c r="BL6" s="36">
        <f t="shared" si="7"/>
        <v>
1274.21</v>
      </c>
      <c r="BM6" s="36">
        <f t="shared" si="7"/>
        <v>
1183.92</v>
      </c>
      <c r="BN6" s="36">
        <f t="shared" si="7"/>
        <v>
1128.72</v>
      </c>
      <c r="BO6" s="35" t="str">
        <f>
IF(BO7="","",IF(BO7="-","【-】","【"&amp;SUBSTITUTE(TEXT(BO7,"#,##0.00"),"-","△")&amp;"】"))</f>
        <v>
【949.15】</v>
      </c>
      <c r="BP6" s="36">
        <f>
IF(BP7="",NA(),BP7)</f>
        <v>
56.88</v>
      </c>
      <c r="BQ6" s="36">
        <f t="shared" ref="BQ6:BY6" si="8">
IF(BQ7="",NA(),BQ7)</f>
        <v>
47.78</v>
      </c>
      <c r="BR6" s="36">
        <f t="shared" si="8"/>
        <v>
28.89</v>
      </c>
      <c r="BS6" s="36">
        <f t="shared" si="8"/>
        <v>
45.09</v>
      </c>
      <c r="BT6" s="36">
        <f t="shared" si="8"/>
        <v>
54.95</v>
      </c>
      <c r="BU6" s="36">
        <f t="shared" si="8"/>
        <v>
37.92</v>
      </c>
      <c r="BV6" s="36">
        <f t="shared" si="8"/>
        <v>
40.89</v>
      </c>
      <c r="BW6" s="36">
        <f t="shared" si="8"/>
        <v>
41.25</v>
      </c>
      <c r="BX6" s="36">
        <f t="shared" si="8"/>
        <v>
42.5</v>
      </c>
      <c r="BY6" s="36">
        <f t="shared" si="8"/>
        <v>
41.84</v>
      </c>
      <c r="BZ6" s="35" t="str">
        <f>
IF(BZ7="","",IF(BZ7="-","【-】","【"&amp;SUBSTITUTE(TEXT(BZ7,"#,##0.00"),"-","△")&amp;"】"))</f>
        <v>
【55.87】</v>
      </c>
      <c r="CA6" s="36">
        <f>
IF(CA7="",NA(),CA7)</f>
        <v>
147.86000000000001</v>
      </c>
      <c r="CB6" s="36">
        <f t="shared" ref="CB6:CJ6" si="9">
IF(CB7="",NA(),CB7)</f>
        <v>
169.18</v>
      </c>
      <c r="CC6" s="36">
        <f t="shared" si="9"/>
        <v>
278.75</v>
      </c>
      <c r="CD6" s="36">
        <f t="shared" si="9"/>
        <v>
178.6</v>
      </c>
      <c r="CE6" s="36">
        <f t="shared" si="9"/>
        <v>
148.9</v>
      </c>
      <c r="CF6" s="36">
        <f t="shared" si="9"/>
        <v>
423.18</v>
      </c>
      <c r="CG6" s="36">
        <f t="shared" si="9"/>
        <v>
383.2</v>
      </c>
      <c r="CH6" s="36">
        <f t="shared" si="9"/>
        <v>
383.25</v>
      </c>
      <c r="CI6" s="36">
        <f t="shared" si="9"/>
        <v>
377.72</v>
      </c>
      <c r="CJ6" s="36">
        <f t="shared" si="9"/>
        <v>
390.47</v>
      </c>
      <c r="CK6" s="35" t="str">
        <f>
IF(CK7="","",IF(CK7="-","【-】","【"&amp;SUBSTITUTE(TEXT(CK7,"#,##0.00"),"-","△")&amp;"】"))</f>
        <v>
【288.19】</v>
      </c>
      <c r="CL6" s="36">
        <f>
IF(CL7="",NA(),CL7)</f>
        <v>
56.9</v>
      </c>
      <c r="CM6" s="36">
        <f t="shared" ref="CM6:CU6" si="10">
IF(CM7="",NA(),CM7)</f>
        <v>
50.97</v>
      </c>
      <c r="CN6" s="36">
        <f t="shared" si="10"/>
        <v>
48.56</v>
      </c>
      <c r="CO6" s="36">
        <f t="shared" si="10"/>
        <v>
50.13</v>
      </c>
      <c r="CP6" s="36">
        <f t="shared" si="10"/>
        <v>
51.39</v>
      </c>
      <c r="CQ6" s="36">
        <f t="shared" si="10"/>
        <v>
46.9</v>
      </c>
      <c r="CR6" s="36">
        <f t="shared" si="10"/>
        <v>
47.95</v>
      </c>
      <c r="CS6" s="36">
        <f t="shared" si="10"/>
        <v>
48.26</v>
      </c>
      <c r="CT6" s="36">
        <f t="shared" si="10"/>
        <v>
48.01</v>
      </c>
      <c r="CU6" s="36">
        <f t="shared" si="10"/>
        <v>
49.08</v>
      </c>
      <c r="CV6" s="35" t="str">
        <f>
IF(CV7="","",IF(CV7="-","【-】","【"&amp;SUBSTITUTE(TEXT(CV7,"#,##0.00"),"-","△")&amp;"】"))</f>
        <v>
【56.31】</v>
      </c>
      <c r="CW6" s="36">
        <f>
IF(CW7="",NA(),CW7)</f>
        <v>
89.71</v>
      </c>
      <c r="CX6" s="36">
        <f t="shared" ref="CX6:DF6" si="11">
IF(CX7="",NA(),CX7)</f>
        <v>
88.59</v>
      </c>
      <c r="CY6" s="36">
        <f t="shared" si="11"/>
        <v>
89.81</v>
      </c>
      <c r="CZ6" s="36">
        <f t="shared" si="11"/>
        <v>
88.17</v>
      </c>
      <c r="DA6" s="36">
        <f t="shared" si="11"/>
        <v>
86.1</v>
      </c>
      <c r="DB6" s="36">
        <f t="shared" si="11"/>
        <v>
74.63</v>
      </c>
      <c r="DC6" s="36">
        <f t="shared" si="11"/>
        <v>
74.900000000000006</v>
      </c>
      <c r="DD6" s="36">
        <f t="shared" si="11"/>
        <v>
72.72</v>
      </c>
      <c r="DE6" s="36">
        <f t="shared" si="11"/>
        <v>
72.75</v>
      </c>
      <c r="DF6" s="36">
        <f t="shared" si="11"/>
        <v>
71.27</v>
      </c>
      <c r="DG6" s="35" t="str">
        <f>
IF(DG7="","",IF(DG7="-","【-】","【"&amp;SUBSTITUTE(TEXT(DG7,"#,##0.00"),"-","△")&amp;"】"))</f>
        <v>
【71.88】</v>
      </c>
      <c r="DH6" s="35" t="e">
        <f>
IF(DH7="",NA(),DH7)</f>
        <v>
#N/A</v>
      </c>
      <c r="DI6" s="35" t="e">
        <f t="shared" ref="DI6:DQ6" si="12">
IF(DI7="",NA(),DI7)</f>
        <v>
#N/A</v>
      </c>
      <c r="DJ6" s="35" t="e">
        <f t="shared" si="12"/>
        <v>
#N/A</v>
      </c>
      <c r="DK6" s="35" t="e">
        <f t="shared" si="12"/>
        <v>
#N/A</v>
      </c>
      <c r="DL6" s="35" t="e">
        <f t="shared" si="12"/>
        <v>
#N/A</v>
      </c>
      <c r="DM6" s="35" t="e">
        <f t="shared" si="12"/>
        <v>
#N/A</v>
      </c>
      <c r="DN6" s="35" t="e">
        <f t="shared" si="12"/>
        <v>
#N/A</v>
      </c>
      <c r="DO6" s="35" t="e">
        <f t="shared" si="12"/>
        <v>
#N/A</v>
      </c>
      <c r="DP6" s="35" t="e">
        <f t="shared" si="12"/>
        <v>
#N/A</v>
      </c>
      <c r="DQ6" s="35" t="e">
        <f t="shared" si="12"/>
        <v>
#N/A</v>
      </c>
      <c r="DR6" s="35" t="str">
        <f>
IF(DR7="","",IF(DR7="-","【-】","【"&amp;SUBSTITUTE(TEXT(DR7,"#,##0.00"),"-","△")&amp;"】"))</f>
        <v/>
      </c>
      <c r="DS6" s="35" t="e">
        <f>
IF(DS7="",NA(),DS7)</f>
        <v>
#N/A</v>
      </c>
      <c r="DT6" s="35" t="e">
        <f t="shared" ref="DT6:EB6" si="13">
IF(DT7="",NA(),DT7)</f>
        <v>
#N/A</v>
      </c>
      <c r="DU6" s="35" t="e">
        <f t="shared" si="13"/>
        <v>
#N/A</v>
      </c>
      <c r="DV6" s="35" t="e">
        <f t="shared" si="13"/>
        <v>
#N/A</v>
      </c>
      <c r="DW6" s="35" t="e">
        <f t="shared" si="13"/>
        <v>
#N/A</v>
      </c>
      <c r="DX6" s="35" t="e">
        <f t="shared" si="13"/>
        <v>
#N/A</v>
      </c>
      <c r="DY6" s="35" t="e">
        <f t="shared" si="13"/>
        <v>
#N/A</v>
      </c>
      <c r="DZ6" s="35" t="e">
        <f t="shared" si="13"/>
        <v>
#N/A</v>
      </c>
      <c r="EA6" s="35" t="e">
        <f t="shared" si="13"/>
        <v>
#N/A</v>
      </c>
      <c r="EB6" s="35" t="e">
        <f t="shared" si="13"/>
        <v>
#N/A</v>
      </c>
      <c r="EC6" s="35" t="str">
        <f>
IF(EC7="","",IF(EC7="-","【-】","【"&amp;SUBSTITUTE(TEXT(EC7,"#,##0.00"),"-","△")&amp;"】"))</f>
        <v/>
      </c>
      <c r="ED6" s="35">
        <f>
IF(ED7="",NA(),ED7)</f>
        <v>
0</v>
      </c>
      <c r="EE6" s="35">
        <f t="shared" ref="EE6:EM6" si="14">
IF(EE7="",NA(),EE7)</f>
        <v>
0</v>
      </c>
      <c r="EF6" s="36">
        <f t="shared" si="14"/>
        <v>
1.68</v>
      </c>
      <c r="EG6" s="35">
        <f t="shared" si="14"/>
        <v>
0</v>
      </c>
      <c r="EH6" s="35">
        <f t="shared" si="14"/>
        <v>
0</v>
      </c>
      <c r="EI6" s="36">
        <f t="shared" si="14"/>
        <v>
0.78</v>
      </c>
      <c r="EJ6" s="36">
        <f t="shared" si="14"/>
        <v>
0.56999999999999995</v>
      </c>
      <c r="EK6" s="36">
        <f t="shared" si="14"/>
        <v>
0.62</v>
      </c>
      <c r="EL6" s="36">
        <f t="shared" si="14"/>
        <v>
0.39</v>
      </c>
      <c r="EM6" s="36">
        <f t="shared" si="14"/>
        <v>
0.61</v>
      </c>
      <c r="EN6" s="35" t="str">
        <f>
IF(EN7="","",IF(EN7="-","【-】","【"&amp;SUBSTITUTE(TEXT(EN7,"#,##0.00"),"-","△")&amp;"】"))</f>
        <v>
【0.80】</v>
      </c>
    </row>
    <row r="7" spans="1:144" s="37" customFormat="1" x14ac:dyDescent="0.15">
      <c r="A7" s="29"/>
      <c r="B7" s="38">
        <v>
2020</v>
      </c>
      <c r="C7" s="38">
        <v>
133825</v>
      </c>
      <c r="D7" s="38">
        <v>
47</v>
      </c>
      <c r="E7" s="38">
        <v>
1</v>
      </c>
      <c r="F7" s="38">
        <v>
0</v>
      </c>
      <c r="G7" s="38">
        <v>
0</v>
      </c>
      <c r="H7" s="38" t="s">
        <v>
98</v>
      </c>
      <c r="I7" s="38" t="s">
        <v>
99</v>
      </c>
      <c r="J7" s="38" t="s">
        <v>
100</v>
      </c>
      <c r="K7" s="38" t="s">
        <v>
101</v>
      </c>
      <c r="L7" s="38" t="s">
        <v>
102</v>
      </c>
      <c r="M7" s="38" t="s">
        <v>
103</v>
      </c>
      <c r="N7" s="39" t="s">
        <v>
104</v>
      </c>
      <c r="O7" s="39" t="s">
        <v>
105</v>
      </c>
      <c r="P7" s="39">
        <v>
100</v>
      </c>
      <c r="Q7" s="39">
        <v>
1350</v>
      </c>
      <c r="R7" s="39">
        <v>
307</v>
      </c>
      <c r="S7" s="39">
        <v>
20.54</v>
      </c>
      <c r="T7" s="39">
        <v>
14.95</v>
      </c>
      <c r="U7" s="39">
        <v>
303</v>
      </c>
      <c r="V7" s="39">
        <v>
0.19</v>
      </c>
      <c r="W7" s="39">
        <v>
1594.74</v>
      </c>
      <c r="X7" s="39">
        <v>
67.78</v>
      </c>
      <c r="Y7" s="39">
        <v>
58.05</v>
      </c>
      <c r="Z7" s="39">
        <v>
70.459999999999994</v>
      </c>
      <c r="AA7" s="39">
        <v>
54.12</v>
      </c>
      <c r="AB7" s="39">
        <v>
65.239999999999995</v>
      </c>
      <c r="AC7" s="39">
        <v>
72.11</v>
      </c>
      <c r="AD7" s="39">
        <v>
74.05</v>
      </c>
      <c r="AE7" s="39">
        <v>
73.25</v>
      </c>
      <c r="AF7" s="39">
        <v>
75.06</v>
      </c>
      <c r="AG7" s="39">
        <v>
73.22</v>
      </c>
      <c r="AH7" s="39">
        <v>
78.36</v>
      </c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>
        <v>
768.09</v>
      </c>
      <c r="BF7" s="39">
        <v>
841.41</v>
      </c>
      <c r="BG7" s="39">
        <v>
808.74</v>
      </c>
      <c r="BH7" s="39">
        <v>
709.52</v>
      </c>
      <c r="BI7" s="39">
        <v>
623.5</v>
      </c>
      <c r="BJ7" s="39">
        <v>
1595.62</v>
      </c>
      <c r="BK7" s="39">
        <v>
1302.33</v>
      </c>
      <c r="BL7" s="39">
        <v>
1274.21</v>
      </c>
      <c r="BM7" s="39">
        <v>
1183.92</v>
      </c>
      <c r="BN7" s="39">
        <v>
1128.72</v>
      </c>
      <c r="BO7" s="39">
        <v>
949.15</v>
      </c>
      <c r="BP7" s="39">
        <v>
56.88</v>
      </c>
      <c r="BQ7" s="39">
        <v>
47.78</v>
      </c>
      <c r="BR7" s="39">
        <v>
28.89</v>
      </c>
      <c r="BS7" s="39">
        <v>
45.09</v>
      </c>
      <c r="BT7" s="39">
        <v>
54.95</v>
      </c>
      <c r="BU7" s="39">
        <v>
37.92</v>
      </c>
      <c r="BV7" s="39">
        <v>
40.89</v>
      </c>
      <c r="BW7" s="39">
        <v>
41.25</v>
      </c>
      <c r="BX7" s="39">
        <v>
42.5</v>
      </c>
      <c r="BY7" s="39">
        <v>
41.84</v>
      </c>
      <c r="BZ7" s="39">
        <v>
55.87</v>
      </c>
      <c r="CA7" s="39">
        <v>
147.86000000000001</v>
      </c>
      <c r="CB7" s="39">
        <v>
169.18</v>
      </c>
      <c r="CC7" s="39">
        <v>
278.75</v>
      </c>
      <c r="CD7" s="39">
        <v>
178.6</v>
      </c>
      <c r="CE7" s="39">
        <v>
148.9</v>
      </c>
      <c r="CF7" s="39">
        <v>
423.18</v>
      </c>
      <c r="CG7" s="39">
        <v>
383.2</v>
      </c>
      <c r="CH7" s="39">
        <v>
383.25</v>
      </c>
      <c r="CI7" s="39">
        <v>
377.72</v>
      </c>
      <c r="CJ7" s="39">
        <v>
390.47</v>
      </c>
      <c r="CK7" s="39">
        <v>
288.19</v>
      </c>
      <c r="CL7" s="39">
        <v>
56.9</v>
      </c>
      <c r="CM7" s="39">
        <v>
50.97</v>
      </c>
      <c r="CN7" s="39">
        <v>
48.56</v>
      </c>
      <c r="CO7" s="39">
        <v>
50.13</v>
      </c>
      <c r="CP7" s="39">
        <v>
51.39</v>
      </c>
      <c r="CQ7" s="39">
        <v>
46.9</v>
      </c>
      <c r="CR7" s="39">
        <v>
47.95</v>
      </c>
      <c r="CS7" s="39">
        <v>
48.26</v>
      </c>
      <c r="CT7" s="39">
        <v>
48.01</v>
      </c>
      <c r="CU7" s="39">
        <v>
49.08</v>
      </c>
      <c r="CV7" s="39">
        <v>
56.31</v>
      </c>
      <c r="CW7" s="39">
        <v>
89.71</v>
      </c>
      <c r="CX7" s="39">
        <v>
88.59</v>
      </c>
      <c r="CY7" s="39">
        <v>
89.81</v>
      </c>
      <c r="CZ7" s="39">
        <v>
88.17</v>
      </c>
      <c r="DA7" s="39">
        <v>
86.1</v>
      </c>
      <c r="DB7" s="39">
        <v>
74.63</v>
      </c>
      <c r="DC7" s="39">
        <v>
74.900000000000006</v>
      </c>
      <c r="DD7" s="39">
        <v>
72.72</v>
      </c>
      <c r="DE7" s="39">
        <v>
72.75</v>
      </c>
      <c r="DF7" s="39">
        <v>
71.27</v>
      </c>
      <c r="DG7" s="39">
        <v>
71.88</v>
      </c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>
        <v>
0</v>
      </c>
      <c r="EE7" s="39">
        <v>
0</v>
      </c>
      <c r="EF7" s="39">
        <v>
1.68</v>
      </c>
      <c r="EG7" s="39">
        <v>
0</v>
      </c>
      <c r="EH7" s="39">
        <v>
0</v>
      </c>
      <c r="EI7" s="39">
        <v>
0.78</v>
      </c>
      <c r="EJ7" s="39">
        <v>
0.56999999999999995</v>
      </c>
      <c r="EK7" s="39">
        <v>
0.62</v>
      </c>
      <c r="EL7" s="39">
        <v>
0.39</v>
      </c>
      <c r="EM7" s="39">
        <v>
0.61</v>
      </c>
      <c r="EN7" s="39">
        <v>
0.8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</row>
    <row r="9" spans="1:144" x14ac:dyDescent="0.15">
      <c r="A9" s="41"/>
      <c r="B9" s="41" t="s">
        <v>
106</v>
      </c>
      <c r="C9" s="41" t="s">
        <v>
107</v>
      </c>
      <c r="D9" s="41" t="s">
        <v>
108</v>
      </c>
      <c r="E9" s="41" t="s">
        <v>
109</v>
      </c>
      <c r="F9" s="41" t="s">
        <v>
110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1" t="s">
        <v>
48</v>
      </c>
      <c r="B10" s="42">
        <f t="shared" ref="B10:D10" si="15">
DATEVALUE($B7+12-B11&amp;"/1/"&amp;B12)</f>
        <v>
46753</v>
      </c>
      <c r="C10" s="42">
        <f t="shared" si="15"/>
        <v>
47119</v>
      </c>
      <c r="D10" s="42">
        <f t="shared" si="15"/>
        <v>
47484</v>
      </c>
      <c r="E10" s="43">
        <f>
DATEVALUE($B7+12-E11&amp;"/1/"&amp;E12)</f>
        <v>
47849</v>
      </c>
      <c r="F10" s="43">
        <f>
DATEVALUE($B7+12-F11&amp;"/1/"&amp;F12)</f>
        <v>
48215</v>
      </c>
    </row>
    <row r="11" spans="1:144" x14ac:dyDescent="0.15">
      <c r="B11">
        <v>
4</v>
      </c>
      <c r="C11">
        <v>
3</v>
      </c>
      <c r="D11">
        <v>
2</v>
      </c>
      <c r="E11">
        <v>
1</v>
      </c>
      <c r="F11">
        <v>
0</v>
      </c>
      <c r="G11" t="s">
        <v>
111</v>
      </c>
    </row>
    <row r="12" spans="1:144" x14ac:dyDescent="0.15">
      <c r="B12">
        <v>
1</v>
      </c>
      <c r="C12">
        <v>
1</v>
      </c>
      <c r="D12">
        <v>
1</v>
      </c>
      <c r="E12">
        <v>
1</v>
      </c>
      <c r="F12">
        <v>
2</v>
      </c>
      <c r="G12" t="s">
        <v>
112</v>
      </c>
    </row>
    <row r="13" spans="1:144" x14ac:dyDescent="0.15">
      <c r="B13" t="s">
        <v>
113</v>
      </c>
      <c r="C13" t="s">
        <v>
113</v>
      </c>
      <c r="D13" t="s">
        <v>
113</v>
      </c>
      <c r="E13" t="s">
        <v>
114</v>
      </c>
      <c r="F13" t="s">
        <v>
115</v>
      </c>
      <c r="G13" t="s">
        <v>
116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admin205</cp:lastModifiedBy>
  <cp:lastPrinted>2022-02-01T01:51:14Z</cp:lastPrinted>
  <dcterms:created xsi:type="dcterms:W3CDTF">2021-12-03T07:02:45Z</dcterms:created>
  <dcterms:modified xsi:type="dcterms:W3CDTF">2022-02-01T08:19:42Z</dcterms:modified>
  <cp:category/>
</cp:coreProperties>
</file>