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kazuyoshi_senda\Desktop\"/>
    </mc:Choice>
  </mc:AlternateContent>
  <xr:revisionPtr revIDLastSave="0" documentId="13_ncr:1_{EA9A3B0A-F3A7-4970-95B7-340FEF421003}" xr6:coauthVersionLast="36" xr6:coauthVersionMax="36" xr10:uidLastSave="{00000000-0000-0000-0000-000000000000}"/>
  <workbookProtection workbookAlgorithmName="SHA-512" workbookHashValue="pIS+ZnLlhalQPy5cDm4n9kiO4pUTd4MxBPBiXqSlM1gxUkIN82y1LfPIevrMlbOoMrnfPWi8eYPGd/OJaPXguA==" workbookSaltValue="nM4rJbUTq9pLkxPoK1oapA==" workbookSpinCount="100000" lockStructure="1"/>
  <bookViews>
    <workbookView xWindow="0" yWindow="0" windowWidth="23040" windowHeight="8844" xr2:uid="{00000000-000D-0000-FFFF-FFFF00000000}"/>
  </bookViews>
  <sheets>
    <sheet name="法非適用_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L85" i="4" s="1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H85" i="4" s="1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BB10" i="4" s="1"/>
  <c r="V6" i="5"/>
  <c r="U6" i="5"/>
  <c r="T6" i="5"/>
  <c r="S6" i="5"/>
  <c r="AT8" i="4" s="1"/>
  <c r="R6" i="5"/>
  <c r="Q6" i="5"/>
  <c r="P6" i="5"/>
  <c r="O6" i="5"/>
  <c r="I10" i="4" s="1"/>
  <c r="N6" i="5"/>
  <c r="M6" i="5"/>
  <c r="L6" i="5"/>
  <c r="K6" i="5"/>
  <c r="P8" i="4" s="1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K85" i="4"/>
  <c r="J85" i="4"/>
  <c r="I85" i="4"/>
  <c r="E85" i="4"/>
  <c r="AT10" i="4"/>
  <c r="AL10" i="4"/>
  <c r="W10" i="4"/>
  <c r="P10" i="4"/>
  <c r="B10" i="4"/>
  <c r="BB8" i="4"/>
  <c r="AL8" i="4"/>
  <c r="AD8" i="4"/>
  <c r="W8" i="4"/>
  <c r="I8" i="4"/>
  <c r="B8" i="4"/>
  <c r="B6" i="4"/>
</calcChain>
</file>

<file path=xl/sharedStrings.xml><?xml version="1.0" encoding="utf-8"?>
<sst xmlns="http://schemas.openxmlformats.org/spreadsheetml/2006/main" count="233" uniqueCount="118">
  <si>
    <t>経営比較分析表（令和4年度決算）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</si>
  <si>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</si>
  <si>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</si>
  <si>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</si>
  <si>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</si>
  <si>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2">
      <t>カンリ</t>
    </rPh>
    <rPh sb="2" eb="3">
      <t>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</si>
  <si>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</si>
  <si>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</si>
  <si>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</si>
  <si>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</si>
  <si>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</si>
  <si>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</si>
  <si>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</si>
  <si>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</si>
  <si>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</si>
  <si>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</si>
  <si>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</si>
  <si>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</si>
  <si>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</si>
  <si>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</si>
  <si>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</si>
  <si>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</si>
  <si>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</si>
  <si>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</si>
  <si>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</si>
  <si>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</si>
  <si>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</si>
  <si>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</si>
  <si>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</si>
  <si>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</si>
  <si>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</si>
  <si>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</si>
  <si>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</si>
  <si>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</si>
  <si>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</si>
  <si>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</si>
  <si>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</si>
  <si>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</si>
  <si>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</si>
  <si>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</si>
  <si>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</si>
  <si>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</si>
  <si>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</si>
  <si>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-</t>
    <phoneticPr fontId="4"/>
  </si>
  <si>
    <t>水道事業(法非適用)</t>
    <rPh sb="0" eb="2">
      <t>スイドウ</t>
    </rPh>
    <rPh sb="2" eb="4">
      <t>ジギョウ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</si>
  <si>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</si>
  <si>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</si>
  <si>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</si>
  <si>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</si>
  <si>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</si>
  <si>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</si>
  <si>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</si>
  <si>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</si>
  <si>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</si>
  <si>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</si>
  <si>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</si>
  <si>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</si>
  <si>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</si>
  <si>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</si>
  <si>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</si>
  <si>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</si>
  <si>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</si>
  <si>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</si>
  <si>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</si>
  <si>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</si>
  <si>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</si>
  <si>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</si>
  <si>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</si>
  <si>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</si>
  <si>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</si>
  <si>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</si>
  <si>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</si>
  <si>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</si>
  <si>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</si>
  <si>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管理者の情報</t>
    <rPh sb="0" eb="3">
      <t>カンリシャ</t>
    </rPh>
    <rPh sb="4" eb="6">
      <t>ジョウホウ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</si>
  <si>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</si>
  <si>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</si>
  <si>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</si>
  <si>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</si>
  <si>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</si>
  <si>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</si>
  <si>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</si>
  <si>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</si>
  <si>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</si>
  <si>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</si>
  <si>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</si>
  <si>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</si>
  <si>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</si>
  <si>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</si>
  <si>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</si>
  <si>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</si>
  <si>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</si>
  <si>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</si>
  <si>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</si>
  <si>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</si>
  <si>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</si>
  <si>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</si>
  <si>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御蔵島村</t>
  </si>
  <si>
    <t>法非適用</t>
  </si>
  <si>
    <t>水道事業</t>
  </si>
  <si>
    <t>簡易水道事業</t>
  </si>
  <si>
    <t>D4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</si>
  <si>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</si>
  <si>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</si>
  <si>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</si>
  <si>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</si>
  <si>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</si>
  <si>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</si>
  <si>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</si>
  <si>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</si>
  <si>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</si>
  <si>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</si>
  <si>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</si>
  <si>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</si>
  <si>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</si>
  <si>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①収益的収支比率
　 収益的収支は単年度で赤字となっており、収益
　的収支比率も依然低い。経営改善へ向け料金回収
　率や設備投資の見直しといった取り組みが必要と
　なる。
④企業債残高対給水収益比率
　 類似団体の平均値を下回っているが、今後設備
　更新等を実施予定であり、適切な投資規模と料金
　水準を見定めた経営計画が必要となる。
⑤料金回収率
　 類似団体の平均値を上回っているが、依然低い
　水準のまま推移しており、適切な料金収入の確保
　が必要となっている。
⑥給水原価
　 給水原価は類似団体と比して低いが、新たな設
　備投資に係る地方債償還等により高まる可能性が
　ある。
⑦施設利用率
　 年間平均の施設利用率に余裕はあるが、夏季に
　配水能力の上限まで達する場合がある。
⑧有収率
　 有収率は高く、施設の稼働状況が収益に反映さ
　れている。</t>
    <rPh sb="1" eb="4">
      <t>シュウエキテキ</t>
    </rPh>
    <rPh sb="4" eb="6">
      <t>シュウシ</t>
    </rPh>
    <rPh sb="6" eb="8">
      <t>ヒリツ</t>
    </rPh>
    <rPh sb="11" eb="14">
      <t>シュウエキテキ</t>
    </rPh>
    <rPh sb="14" eb="16">
      <t>シュウシ</t>
    </rPh>
    <rPh sb="17" eb="20">
      <t>タンネンド</t>
    </rPh>
    <rPh sb="21" eb="23">
      <t>アカジ</t>
    </rPh>
    <rPh sb="35" eb="37">
      <t>シュウシ</t>
    </rPh>
    <rPh sb="37" eb="39">
      <t>ヒリツ</t>
    </rPh>
    <rPh sb="40" eb="42">
      <t>イゼン</t>
    </rPh>
    <rPh sb="42" eb="43">
      <t>ヒク</t>
    </rPh>
    <rPh sb="45" eb="47">
      <t>ケイエイ</t>
    </rPh>
    <rPh sb="47" eb="49">
      <t>カイゼン</t>
    </rPh>
    <rPh sb="50" eb="51">
      <t>ム</t>
    </rPh>
    <rPh sb="52" eb="54">
      <t>リョウキン</t>
    </rPh>
    <rPh sb="54" eb="56">
      <t>カイシュウ</t>
    </rPh>
    <rPh sb="58" eb="59">
      <t>リツ</t>
    </rPh>
    <rPh sb="60" eb="62">
      <t>セツビ</t>
    </rPh>
    <rPh sb="62" eb="64">
      <t>トウシ</t>
    </rPh>
    <rPh sb="65" eb="66">
      <t>ミ</t>
    </rPh>
    <rPh sb="66" eb="67">
      <t>ナオ</t>
    </rPh>
    <rPh sb="72" eb="73">
      <t>ト</t>
    </rPh>
    <rPh sb="74" eb="75">
      <t>ク</t>
    </rPh>
    <rPh sb="77" eb="79">
      <t>ヒツヨウ</t>
    </rPh>
    <rPh sb="88" eb="90">
      <t>キギョウ</t>
    </rPh>
    <rPh sb="90" eb="91">
      <t>サイ</t>
    </rPh>
    <rPh sb="91" eb="93">
      <t>ザンダカ</t>
    </rPh>
    <rPh sb="93" eb="94">
      <t>タイ</t>
    </rPh>
    <rPh sb="94" eb="96">
      <t>キュウスイ</t>
    </rPh>
    <rPh sb="96" eb="98">
      <t>シュウエキ</t>
    </rPh>
    <rPh sb="98" eb="100">
      <t>ヒリツ</t>
    </rPh>
    <rPh sb="103" eb="105">
      <t>ルイジ</t>
    </rPh>
    <rPh sb="105" eb="107">
      <t>ダンタイ</t>
    </rPh>
    <rPh sb="108" eb="111">
      <t>ヘイキンチ</t>
    </rPh>
    <rPh sb="112" eb="114">
      <t>シタマワ</t>
    </rPh>
    <rPh sb="120" eb="122">
      <t>コンゴ</t>
    </rPh>
    <rPh sb="122" eb="124">
      <t>セツビ</t>
    </rPh>
    <rPh sb="126" eb="128">
      <t>コウシン</t>
    </rPh>
    <rPh sb="128" eb="129">
      <t>トウ</t>
    </rPh>
    <rPh sb="130" eb="132">
      <t>ジッシ</t>
    </rPh>
    <rPh sb="132" eb="134">
      <t>ヨテイ</t>
    </rPh>
    <rPh sb="138" eb="140">
      <t>テキセツ</t>
    </rPh>
    <rPh sb="141" eb="143">
      <t>トウシ</t>
    </rPh>
    <rPh sb="143" eb="145">
      <t>キボ</t>
    </rPh>
    <rPh sb="146" eb="148">
      <t>リョウキン</t>
    </rPh>
    <rPh sb="150" eb="152">
      <t>スイジュン</t>
    </rPh>
    <rPh sb="153" eb="155">
      <t>ミサダ</t>
    </rPh>
    <rPh sb="157" eb="159">
      <t>ケイエイ</t>
    </rPh>
    <rPh sb="159" eb="161">
      <t>ケイカク</t>
    </rPh>
    <rPh sb="162" eb="164">
      <t>ヒツヨウ</t>
    </rPh>
    <rPh sb="171" eb="173">
      <t>リョウキン</t>
    </rPh>
    <rPh sb="173" eb="175">
      <t>カイシュウ</t>
    </rPh>
    <rPh sb="175" eb="176">
      <t>リツ</t>
    </rPh>
    <rPh sb="179" eb="181">
      <t>ルイジ</t>
    </rPh>
    <rPh sb="181" eb="183">
      <t>ダンタイ</t>
    </rPh>
    <rPh sb="184" eb="187">
      <t>ヘイキンチ</t>
    </rPh>
    <rPh sb="188" eb="190">
      <t>ウワマワ</t>
    </rPh>
    <rPh sb="357" eb="360">
      <t>ユウシュウリツ</t>
    </rPh>
    <rPh sb="361" eb="362">
      <t>タカ</t>
    </rPh>
    <rPh sb="364" eb="366">
      <t>シセツ</t>
    </rPh>
    <rPh sb="367" eb="369">
      <t>カドウ</t>
    </rPh>
    <rPh sb="369" eb="371">
      <t>ジョウキョウ</t>
    </rPh>
    <rPh sb="372" eb="374">
      <t>シュウエキ</t>
    </rPh>
    <rPh sb="375" eb="377">
      <t>ハンエイ</t>
    </rPh>
    <phoneticPr fontId="4"/>
  </si>
  <si>
    <t>　単年度の収益的収支は赤字となっており、事業運営に必要最低限の総費用（地方債償還金を含む。）を賄うだけの収益確保ができていない。
　管路更新等の事業維持に不可欠な設備投資が今後見込まれており、財源の確保や経営が与える影響等を踏まえ、適切な料金収入の確保を含む経営改善の実施や、投資計画等の見直しなどを行う必要がある。</t>
    <rPh sb="1" eb="4">
      <t>タンネンド</t>
    </rPh>
    <rPh sb="5" eb="8">
      <t>シュウエキテキ</t>
    </rPh>
    <rPh sb="8" eb="10">
      <t>シュウシ</t>
    </rPh>
    <rPh sb="11" eb="13">
      <t>アカジ</t>
    </rPh>
    <rPh sb="20" eb="22">
      <t>ジギョウ</t>
    </rPh>
    <rPh sb="22" eb="24">
      <t>ウンエイ</t>
    </rPh>
    <rPh sb="25" eb="27">
      <t>ヒツヨウ</t>
    </rPh>
    <rPh sb="27" eb="30">
      <t>サイテイゲン</t>
    </rPh>
    <rPh sb="31" eb="34">
      <t>ソウヒヨウ</t>
    </rPh>
    <rPh sb="35" eb="38">
      <t>チホウサイ</t>
    </rPh>
    <rPh sb="38" eb="41">
      <t>ショウカンキン</t>
    </rPh>
    <rPh sb="42" eb="43">
      <t>フク</t>
    </rPh>
    <rPh sb="47" eb="48">
      <t>マカナ</t>
    </rPh>
    <rPh sb="52" eb="54">
      <t>シュウエキ</t>
    </rPh>
    <rPh sb="54" eb="56">
      <t>カクホ</t>
    </rPh>
    <rPh sb="66" eb="68">
      <t>カンロ</t>
    </rPh>
    <rPh sb="68" eb="70">
      <t>コウシン</t>
    </rPh>
    <rPh sb="70" eb="71">
      <t>トウ</t>
    </rPh>
    <rPh sb="72" eb="74">
      <t>ジギョウ</t>
    </rPh>
    <rPh sb="74" eb="76">
      <t>イジ</t>
    </rPh>
    <rPh sb="77" eb="80">
      <t>フカケツ</t>
    </rPh>
    <rPh sb="81" eb="83">
      <t>セツビ</t>
    </rPh>
    <rPh sb="83" eb="85">
      <t>トウシ</t>
    </rPh>
    <rPh sb="86" eb="88">
      <t>コンゴ</t>
    </rPh>
    <rPh sb="88" eb="90">
      <t>ミコ</t>
    </rPh>
    <rPh sb="96" eb="98">
      <t>ザイゲン</t>
    </rPh>
    <rPh sb="99" eb="101">
      <t>カクホ</t>
    </rPh>
    <rPh sb="102" eb="104">
      <t>ケイエイ</t>
    </rPh>
    <rPh sb="105" eb="106">
      <t>アタ</t>
    </rPh>
    <rPh sb="108" eb="110">
      <t>エイキョウ</t>
    </rPh>
    <rPh sb="110" eb="111">
      <t>トウ</t>
    </rPh>
    <rPh sb="112" eb="113">
      <t>フ</t>
    </rPh>
    <rPh sb="116" eb="118">
      <t>テキセツ</t>
    </rPh>
    <rPh sb="119" eb="121">
      <t>リョウキン</t>
    </rPh>
    <rPh sb="121" eb="123">
      <t>シュウニュウ</t>
    </rPh>
    <rPh sb="124" eb="126">
      <t>カクホ</t>
    </rPh>
    <rPh sb="127" eb="128">
      <t>フク</t>
    </rPh>
    <rPh sb="129" eb="131">
      <t>ケイエイ</t>
    </rPh>
    <rPh sb="131" eb="133">
      <t>カイゼン</t>
    </rPh>
    <rPh sb="134" eb="136">
      <t>ジッシ</t>
    </rPh>
    <rPh sb="138" eb="140">
      <t>トウシ</t>
    </rPh>
    <rPh sb="140" eb="142">
      <t>ケイカク</t>
    </rPh>
    <rPh sb="142" eb="143">
      <t>トウ</t>
    </rPh>
    <rPh sb="144" eb="146">
      <t>ミナオ</t>
    </rPh>
    <rPh sb="150" eb="151">
      <t>オコナ</t>
    </rPh>
    <rPh sb="152" eb="154">
      <t>ヒツヨウ</t>
    </rPh>
    <phoneticPr fontId="4"/>
  </si>
  <si>
    <t>③管路更新率
　 老朽化した管路の更新は都道路面改修工事に付
　随させ併行するため計画の自由性は制限されてい
　るが、耐用寿命の迫るものなどを優先的に着手す
　るよう都と調整の上実施している。
　　平成30年度　170.1m
　　令和２年度　都道工事なし
　　令和３年度　124.1m
　　令和４年度　24.4m
　　令和５年度　236.2mを予定</t>
    <rPh sb="1" eb="3">
      <t>カンロ</t>
    </rPh>
    <rPh sb="3" eb="5">
      <t>コウシン</t>
    </rPh>
    <rPh sb="5" eb="6">
      <t>リツ</t>
    </rPh>
    <rPh sb="9" eb="12">
      <t>ロウキュウカ</t>
    </rPh>
    <rPh sb="14" eb="16">
      <t>カンロ</t>
    </rPh>
    <rPh sb="17" eb="19">
      <t>コウシン</t>
    </rPh>
    <rPh sb="20" eb="22">
      <t>トドウ</t>
    </rPh>
    <rPh sb="22" eb="24">
      <t>ロメン</t>
    </rPh>
    <rPh sb="24" eb="26">
      <t>カイシュウ</t>
    </rPh>
    <rPh sb="26" eb="28">
      <t>コウジ</t>
    </rPh>
    <rPh sb="29" eb="30">
      <t>ツキ</t>
    </rPh>
    <rPh sb="32" eb="33">
      <t>シタガ</t>
    </rPh>
    <rPh sb="35" eb="37">
      <t>ヘイコウ</t>
    </rPh>
    <rPh sb="41" eb="43">
      <t>ケイカク</t>
    </rPh>
    <rPh sb="44" eb="47">
      <t>ジユウセイ</t>
    </rPh>
    <rPh sb="48" eb="50">
      <t>セイゲン</t>
    </rPh>
    <rPh sb="59" eb="61">
      <t>タイヨウ</t>
    </rPh>
    <rPh sb="61" eb="63">
      <t>ジュミョウ</t>
    </rPh>
    <rPh sb="64" eb="65">
      <t>セマ</t>
    </rPh>
    <rPh sb="71" eb="74">
      <t>ユウセンテキ</t>
    </rPh>
    <rPh sb="75" eb="77">
      <t>チャクシュ</t>
    </rPh>
    <rPh sb="83" eb="84">
      <t>ト</t>
    </rPh>
    <rPh sb="85" eb="87">
      <t>チョウセイ</t>
    </rPh>
    <rPh sb="88" eb="89">
      <t>ウエ</t>
    </rPh>
    <rPh sb="89" eb="91">
      <t>ジッシ</t>
    </rPh>
    <rPh sb="99" eb="101">
      <t>ヘイセイ</t>
    </rPh>
    <rPh sb="103" eb="105">
      <t>ネンド</t>
    </rPh>
    <rPh sb="115" eb="117">
      <t>レイワ</t>
    </rPh>
    <rPh sb="118" eb="120">
      <t>ネンド</t>
    </rPh>
    <rPh sb="121" eb="123">
      <t>トドウ</t>
    </rPh>
    <rPh sb="123" eb="125">
      <t>コウジ</t>
    </rPh>
    <rPh sb="130" eb="132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</si>
</sst>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&quot;△&quot;#,##0"/>
    <numFmt numFmtId="177" formatCode="#,##0.00;&quot;△&quot;#,##0.00"/>
    <numFmt numFmtId="178" formatCode="#,##0.00;&quot;△&quot;#,##0.00;&quot;-&quot;"/>
    <numFmt numFmtId="179" formatCode="&quot;H&quot;yy"/>
    <numFmt numFmtId="180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0" fontId="0" fillId="5" borderId="2" xfId="0" applyFill="1" applyBorder="1">
      <alignment vertical="center"/>
    </xf>
    <xf numFmtId="179" fontId="0" fillId="0" borderId="2" xfId="0" applyNumberFormat="1" applyBorder="1">
      <alignment vertical="center"/>
    </xf>
    <xf numFmtId="180" fontId="0" fillId="0" borderId="2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176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3"/>
          <c:y val="0.158069456690285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データ!$ED$6:$EH$6</c:f>
              <c:numCache>
                <c:formatCode>#,##0.00;"△"#,##0.00</c:formatCode>
                <c:ptCount val="5"/>
                <c:pt idx="0" formatCode="#,##0.00;&quot;△&quot;#,##0.00;&quot;-&quot;">
                  <c:v>1.68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6-4E28-BFA4-819542BD2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3072"/>
        <c:axId val="214084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0.62</c:v>
                </c:pt>
                <c:pt idx="1">
                  <c:v>0.39</c:v>
                </c:pt>
                <c:pt idx="2">
                  <c:v>0.61</c:v>
                </c:pt>
                <c:pt idx="3">
                  <c:v>0.4</c:v>
                </c:pt>
                <c:pt idx="4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E6-4E28-BFA4-819542BD2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3072"/>
        <c:axId val="214084992"/>
      </c:lineChart>
      <c:dateAx>
        <c:axId val="2140830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992"/>
        <c:crosses val="autoZero"/>
        <c:auto val="1"/>
        <c:lblOffset val="100"/>
        <c:baseTimeUnit val="years"/>
      </c:dateAx>
      <c:valAx>
        <c:axId val="214084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3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66" l="0.70000000000000062" r="0.70000000000000062" t="0.75000000000001366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48.56</c:v>
                </c:pt>
                <c:pt idx="1">
                  <c:v>50.13</c:v>
                </c:pt>
                <c:pt idx="2">
                  <c:v>51.39</c:v>
                </c:pt>
                <c:pt idx="3">
                  <c:v>49.52</c:v>
                </c:pt>
                <c:pt idx="4">
                  <c:v>49.52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F-4038-A8A4-EA6F9AD16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21824"/>
        <c:axId val="202232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48.26</c:v>
                </c:pt>
                <c:pt idx="1">
                  <c:v>48.01</c:v>
                </c:pt>
                <c:pt idx="2">
                  <c:v>49.08</c:v>
                </c:pt>
                <c:pt idx="3">
                  <c:v>51.46</c:v>
                </c:pt>
                <c:pt idx="4">
                  <c:v>51.84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CF-4038-A8A4-EA6F9AD16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21824"/>
        <c:axId val="202232192"/>
      </c:lineChart>
      <c:dateAx>
        <c:axId val="20222182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32192"/>
        <c:crosses val="autoZero"/>
        <c:auto val="1"/>
        <c:lblOffset val="100"/>
        <c:baseTimeUnit val="years"/>
      </c:dateAx>
      <c:valAx>
        <c:axId val="202232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2182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89.81</c:v>
                </c:pt>
                <c:pt idx="1">
                  <c:v>88.17</c:v>
                </c:pt>
                <c:pt idx="2">
                  <c:v>86.1</c:v>
                </c:pt>
                <c:pt idx="3">
                  <c:v>88.75</c:v>
                </c:pt>
                <c:pt idx="4">
                  <c:v>87.98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1A-4B7A-867F-F504DBDC3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74688"/>
        <c:axId val="2022768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72.72</c:v>
                </c:pt>
                <c:pt idx="1">
                  <c:v>72.75</c:v>
                </c:pt>
                <c:pt idx="2">
                  <c:v>71.27</c:v>
                </c:pt>
                <c:pt idx="3">
                  <c:v>68.58</c:v>
                </c:pt>
                <c:pt idx="4">
                  <c:v>67.94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A-4B7A-867F-F504DBDC3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74688"/>
        <c:axId val="202276864"/>
      </c:lineChart>
      <c:dateAx>
        <c:axId val="2022746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76864"/>
        <c:crosses val="autoZero"/>
        <c:auto val="1"/>
        <c:lblOffset val="100"/>
        <c:baseTimeUnit val="years"/>
      </c:dateAx>
      <c:valAx>
        <c:axId val="2022768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74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4"/>
          <c:y val="0.15806945669028538"/>
          <c:w val="0.8602616255212191"/>
          <c:h val="0.56370168884888283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70.459999999999994</c:v>
                </c:pt>
                <c:pt idx="1">
                  <c:v>54.12</c:v>
                </c:pt>
                <c:pt idx="2">
                  <c:v>65.239999999999995</c:v>
                </c:pt>
                <c:pt idx="3">
                  <c:v>63.29</c:v>
                </c:pt>
                <c:pt idx="4">
                  <c:v>63.99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44-4A7F-B09C-8313AE292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296704"/>
        <c:axId val="21829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73.25</c:v>
                </c:pt>
                <c:pt idx="1">
                  <c:v>75.06</c:v>
                </c:pt>
                <c:pt idx="2">
                  <c:v>73.22</c:v>
                </c:pt>
                <c:pt idx="3">
                  <c:v>69.05</c:v>
                </c:pt>
                <c:pt idx="4">
                  <c:v>67.02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44-4A7F-B09C-8313AE292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296704"/>
        <c:axId val="218299776"/>
      </c:lineChart>
      <c:dateAx>
        <c:axId val="2182967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776"/>
        <c:crosses val="autoZero"/>
        <c:auto val="1"/>
        <c:lblOffset val="100"/>
        <c:baseTimeUnit val="years"/>
      </c:dateAx>
      <c:valAx>
        <c:axId val="21829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829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データ!$DH$6:$DL$6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A-4E6E-B37F-CA3024A27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1728"/>
        <c:axId val="73243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A-4E6E-B37F-CA3024A27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1728"/>
        <c:axId val="73243648"/>
      </c:lineChart>
      <c:dateAx>
        <c:axId val="73241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3648"/>
        <c:crosses val="autoZero"/>
        <c:auto val="1"/>
        <c:lblOffset val="100"/>
        <c:baseTimeUnit val="years"/>
      </c:dateAx>
      <c:valAx>
        <c:axId val="73243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1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502"/>
          <c:y val="0.158069456690285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データ!$DS$6:$DW$6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FE-43A8-8C72-FC2D7031C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7728"/>
        <c:axId val="732596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FE-43A8-8C72-FC2D7031C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7728"/>
        <c:axId val="73259648"/>
      </c:lineChart>
      <c:dateAx>
        <c:axId val="7325772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9648"/>
        <c:crosses val="autoZero"/>
        <c:auto val="1"/>
        <c:lblOffset val="100"/>
        <c:baseTimeUnit val="years"/>
      </c:dateAx>
      <c:valAx>
        <c:axId val="732596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77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54" l="0.70000000000000062" r="0.70000000000000062" t="0.7500000000000135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9A-4EAF-A140-5697124F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9264"/>
        <c:axId val="73341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A-4EAF-A140-5697124FF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9264"/>
        <c:axId val="73341184"/>
      </c:lineChart>
      <c:dateAx>
        <c:axId val="733392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1184"/>
        <c:crosses val="autoZero"/>
        <c:auto val="1"/>
        <c:lblOffset val="100"/>
        <c:baseTimeUnit val="years"/>
      </c:dateAx>
      <c:valAx>
        <c:axId val="73341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9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データ!$AT$6:$AX$6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8E-4E6C-96A2-AB440459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9360"/>
        <c:axId val="7336128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8E-4E6C-96A2-AB440459F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9360"/>
        <c:axId val="73361280"/>
      </c:lineChart>
      <c:dateAx>
        <c:axId val="733593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1280"/>
        <c:crosses val="autoZero"/>
        <c:auto val="1"/>
        <c:lblOffset val="100"/>
        <c:baseTimeUnit val="years"/>
      </c:dateAx>
      <c:valAx>
        <c:axId val="7336128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93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808.74</c:v>
                </c:pt>
                <c:pt idx="1">
                  <c:v>709.52</c:v>
                </c:pt>
                <c:pt idx="2">
                  <c:v>623.5</c:v>
                </c:pt>
                <c:pt idx="3">
                  <c:v>546.54999999999995</c:v>
                </c:pt>
                <c:pt idx="4">
                  <c:v>492.59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F-4901-8E00-58FEEDE9C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75104"/>
        <c:axId val="733936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1274.21</c:v>
                </c:pt>
                <c:pt idx="1">
                  <c:v>1183.92</c:v>
                </c:pt>
                <c:pt idx="2">
                  <c:v>1128.72</c:v>
                </c:pt>
                <c:pt idx="3">
                  <c:v>1125.25</c:v>
                </c:pt>
                <c:pt idx="4">
                  <c:v>1157.05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AF-4901-8E00-58FEEDE9C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75104"/>
        <c:axId val="73393664"/>
      </c:lineChart>
      <c:dateAx>
        <c:axId val="7337510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93664"/>
        <c:crosses val="autoZero"/>
        <c:auto val="1"/>
        <c:lblOffset val="100"/>
        <c:baseTimeUnit val="years"/>
      </c:dateAx>
      <c:valAx>
        <c:axId val="733936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75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28.89</c:v>
                </c:pt>
                <c:pt idx="1">
                  <c:v>45.09</c:v>
                </c:pt>
                <c:pt idx="2">
                  <c:v>54.95</c:v>
                </c:pt>
                <c:pt idx="3">
                  <c:v>53.62</c:v>
                </c:pt>
                <c:pt idx="4">
                  <c:v>54.57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D4-49DD-9620-473FD3EF1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56896"/>
        <c:axId val="1398754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41.25</c:v>
                </c:pt>
                <c:pt idx="1">
                  <c:v>42.5</c:v>
                </c:pt>
                <c:pt idx="2">
                  <c:v>41.84</c:v>
                </c:pt>
                <c:pt idx="3">
                  <c:v>41.44</c:v>
                </c:pt>
                <c:pt idx="4">
                  <c:v>37.65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D4-49DD-9620-473FD3EF10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6896"/>
        <c:axId val="139875456"/>
      </c:lineChart>
      <c:dateAx>
        <c:axId val="13985689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5456"/>
        <c:crosses val="autoZero"/>
        <c:auto val="1"/>
        <c:lblOffset val="100"/>
        <c:baseTimeUnit val="years"/>
      </c:dateAx>
      <c:valAx>
        <c:axId val="1398754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568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chemeClr val="bg1">
              <a:lumMod val="65000"/>
            </a:scheme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98"/>
          <c:y val="0.15806945669028546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278.75</c:v>
                </c:pt>
                <c:pt idx="1">
                  <c:v>178.6</c:v>
                </c:pt>
                <c:pt idx="2">
                  <c:v>148.9</c:v>
                </c:pt>
                <c:pt idx="3">
                  <c:v>153.56</c:v>
                </c:pt>
                <c:pt idx="4">
                  <c:v>150.88999999999999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8-4E22-A127-576410D15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9280"/>
        <c:axId val="2021957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383.25</c:v>
                </c:pt>
                <c:pt idx="1">
                  <c:v>377.72</c:v>
                </c:pt>
                <c:pt idx="2">
                  <c:v>390.47</c:v>
                </c:pt>
                <c:pt idx="3">
                  <c:v>403.61</c:v>
                </c:pt>
                <c:pt idx="4">
                  <c:v>442.82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8-4E22-A127-576410D15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9280"/>
        <c:axId val="202195712"/>
      </c:lineChart>
      <c:dateAx>
        <c:axId val="1398892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195712"/>
        <c:crosses val="autoZero"/>
        <c:auto val="1"/>
        <c:lblOffset val="100"/>
        <c:baseTimeUnit val="years"/>
      </c:dateAx>
      <c:valAx>
        <c:axId val="20219571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92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7D72534-C3D3-46FA-A84F-F8D71C5CC06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S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9F9F71-F502-48A9-888E-DDF0B24E9F1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D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47A666B-97E9-4982-8FAF-1578DF2F751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91A7400-C653-4FDB-9EFC-354BF10106F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【982.48】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E3768B1-D82E-4F96-80F0-F5E6085471D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7EBEB09-6C4B-40F4-9CFF-232EDECA952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【56.15】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AE53A18-466F-4877-9910-905F8B7B2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【320.83】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8BA8BA9-A927-48D0-BA33-39089D1B1DB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【50.61】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R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161B9D7-3DC5-47A4-BC66-ABA06256908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C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4399EBE-B3A9-4B51-B905-CCA3D56F712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145F531-B156-43F1-A992-19A833FF85F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5"/>
  <sheetViews>
    <sheetView showGridLines="0" tabSelected="1" view="pageBreakPreview" topLeftCell="V47" zoomScale="60" zoomScaleNormal="100" workbookViewId="0">
      <selection activeCell="BL64" sqref="BL64:BZ65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7" width="3.109375" customWidth="1"/>
    <col min="78" max="78" width="8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</row>
    <row r="3" spans="1:78" ht="9.75" customHeight="1" x14ac:dyDescent="0.2">
      <c r="A3" s="2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</row>
    <row r="4" spans="1:78" ht="9.75" customHeight="1" x14ac:dyDescent="0.2">
      <c r="A4" s="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31" t="str">
        <f>データ!H6</f>
        <v>東京都　御蔵島村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32" t="s">
        <v>1</v>
      </c>
      <c r="C7" s="32"/>
      <c r="D7" s="32"/>
      <c r="E7" s="32"/>
      <c r="F7" s="32"/>
      <c r="G7" s="32"/>
      <c r="H7" s="32"/>
      <c r="I7" s="32" t="s">
        <v>2</v>
      </c>
      <c r="J7" s="32"/>
      <c r="K7" s="32"/>
      <c r="L7" s="32"/>
      <c r="M7" s="32"/>
      <c r="N7" s="32"/>
      <c r="O7" s="32"/>
      <c r="P7" s="32" t="s">
        <v>3</v>
      </c>
      <c r="Q7" s="32"/>
      <c r="R7" s="32"/>
      <c r="S7" s="32"/>
      <c r="T7" s="32"/>
      <c r="U7" s="32"/>
      <c r="V7" s="32"/>
      <c r="W7" s="32" t="s">
        <v>4</v>
      </c>
      <c r="X7" s="32"/>
      <c r="Y7" s="32"/>
      <c r="Z7" s="32"/>
      <c r="AA7" s="32"/>
      <c r="AB7" s="32"/>
      <c r="AC7" s="32"/>
      <c r="AD7" s="32" t="s">
        <v>5</v>
      </c>
      <c r="AE7" s="32"/>
      <c r="AF7" s="32"/>
      <c r="AG7" s="32"/>
      <c r="AH7" s="32"/>
      <c r="AI7" s="32"/>
      <c r="AJ7" s="32"/>
      <c r="AK7" s="2"/>
      <c r="AL7" s="32" t="s">
        <v>6</v>
      </c>
      <c r="AM7" s="32"/>
      <c r="AN7" s="32"/>
      <c r="AO7" s="32"/>
      <c r="AP7" s="32"/>
      <c r="AQ7" s="32"/>
      <c r="AR7" s="32"/>
      <c r="AS7" s="32"/>
      <c r="AT7" s="32" t="s">
        <v>7</v>
      </c>
      <c r="AU7" s="32"/>
      <c r="AV7" s="32"/>
      <c r="AW7" s="32"/>
      <c r="AX7" s="32"/>
      <c r="AY7" s="32"/>
      <c r="AZ7" s="32"/>
      <c r="BA7" s="32"/>
      <c r="BB7" s="32" t="s">
        <v>8</v>
      </c>
      <c r="BC7" s="32"/>
      <c r="BD7" s="32"/>
      <c r="BE7" s="32"/>
      <c r="BF7" s="32"/>
      <c r="BG7" s="32"/>
      <c r="BH7" s="32"/>
      <c r="BI7" s="32"/>
      <c r="BJ7" s="3"/>
      <c r="BK7" s="3"/>
      <c r="BL7" s="33" t="s">
        <v>9</v>
      </c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5"/>
    </row>
    <row r="8" spans="1:78" ht="18.75" customHeight="1" x14ac:dyDescent="0.2">
      <c r="A8" s="2"/>
      <c r="B8" s="36" t="str">
        <f>データ!$I$6</f>
        <v>法非適用</v>
      </c>
      <c r="C8" s="36"/>
      <c r="D8" s="36"/>
      <c r="E8" s="36"/>
      <c r="F8" s="36"/>
      <c r="G8" s="36"/>
      <c r="H8" s="36"/>
      <c r="I8" s="36" t="str">
        <f>データ!$J$6</f>
        <v>水道事業</v>
      </c>
      <c r="J8" s="36"/>
      <c r="K8" s="36"/>
      <c r="L8" s="36"/>
      <c r="M8" s="36"/>
      <c r="N8" s="36"/>
      <c r="O8" s="36"/>
      <c r="P8" s="36" t="str">
        <f>データ!$K$6</f>
        <v>簡易水道事業</v>
      </c>
      <c r="Q8" s="36"/>
      <c r="R8" s="36"/>
      <c r="S8" s="36"/>
      <c r="T8" s="36"/>
      <c r="U8" s="36"/>
      <c r="V8" s="36"/>
      <c r="W8" s="36" t="str">
        <f>データ!$L$6</f>
        <v>D4</v>
      </c>
      <c r="X8" s="36"/>
      <c r="Y8" s="36"/>
      <c r="Z8" s="36"/>
      <c r="AA8" s="36"/>
      <c r="AB8" s="36"/>
      <c r="AC8" s="36"/>
      <c r="AD8" s="36" t="str">
        <f>データ!$M$6</f>
        <v>非設置</v>
      </c>
      <c r="AE8" s="36"/>
      <c r="AF8" s="36"/>
      <c r="AG8" s="36"/>
      <c r="AH8" s="36"/>
      <c r="AI8" s="36"/>
      <c r="AJ8" s="36"/>
      <c r="AK8" s="2"/>
      <c r="AL8" s="37">
        <f>データ!$R$6</f>
        <v>292</v>
      </c>
      <c r="AM8" s="37"/>
      <c r="AN8" s="37"/>
      <c r="AO8" s="37"/>
      <c r="AP8" s="37"/>
      <c r="AQ8" s="37"/>
      <c r="AR8" s="37"/>
      <c r="AS8" s="37"/>
      <c r="AT8" s="38">
        <f>データ!$S$6</f>
        <v>20.39</v>
      </c>
      <c r="AU8" s="38"/>
      <c r="AV8" s="38"/>
      <c r="AW8" s="38"/>
      <c r="AX8" s="38"/>
      <c r="AY8" s="38"/>
      <c r="AZ8" s="38"/>
      <c r="BA8" s="38"/>
      <c r="BB8" s="38">
        <f>データ!$T$6</f>
        <v>14.32</v>
      </c>
      <c r="BC8" s="38"/>
      <c r="BD8" s="38"/>
      <c r="BE8" s="38"/>
      <c r="BF8" s="38"/>
      <c r="BG8" s="38"/>
      <c r="BH8" s="38"/>
      <c r="BI8" s="38"/>
      <c r="BJ8" s="3"/>
      <c r="BK8" s="3"/>
      <c r="BL8" s="39" t="s">
        <v>10</v>
      </c>
      <c r="BM8" s="40"/>
      <c r="BN8" s="41" t="s">
        <v>11</v>
      </c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2"/>
    </row>
    <row r="9" spans="1:78" ht="18.75" customHeight="1" x14ac:dyDescent="0.2">
      <c r="A9" s="2"/>
      <c r="B9" s="32" t="s">
        <v>12</v>
      </c>
      <c r="C9" s="32"/>
      <c r="D9" s="32"/>
      <c r="E9" s="32"/>
      <c r="F9" s="32"/>
      <c r="G9" s="32"/>
      <c r="H9" s="32"/>
      <c r="I9" s="32" t="s">
        <v>13</v>
      </c>
      <c r="J9" s="32"/>
      <c r="K9" s="32"/>
      <c r="L9" s="32"/>
      <c r="M9" s="32"/>
      <c r="N9" s="32"/>
      <c r="O9" s="32"/>
      <c r="P9" s="32" t="s">
        <v>14</v>
      </c>
      <c r="Q9" s="32"/>
      <c r="R9" s="32"/>
      <c r="S9" s="32"/>
      <c r="T9" s="32"/>
      <c r="U9" s="32"/>
      <c r="V9" s="32"/>
      <c r="W9" s="32" t="s">
        <v>15</v>
      </c>
      <c r="X9" s="32"/>
      <c r="Y9" s="32"/>
      <c r="Z9" s="32"/>
      <c r="AA9" s="32"/>
      <c r="AB9" s="32"/>
      <c r="AC9" s="32"/>
      <c r="AD9" s="2"/>
      <c r="AE9" s="2"/>
      <c r="AF9" s="2"/>
      <c r="AG9" s="2"/>
      <c r="AH9" s="3"/>
      <c r="AI9" s="2"/>
      <c r="AJ9" s="2"/>
      <c r="AK9" s="2"/>
      <c r="AL9" s="32" t="s">
        <v>16</v>
      </c>
      <c r="AM9" s="32"/>
      <c r="AN9" s="32"/>
      <c r="AO9" s="32"/>
      <c r="AP9" s="32"/>
      <c r="AQ9" s="32"/>
      <c r="AR9" s="32"/>
      <c r="AS9" s="32"/>
      <c r="AT9" s="32" t="s">
        <v>17</v>
      </c>
      <c r="AU9" s="32"/>
      <c r="AV9" s="32"/>
      <c r="AW9" s="32"/>
      <c r="AX9" s="32"/>
      <c r="AY9" s="32"/>
      <c r="AZ9" s="32"/>
      <c r="BA9" s="32"/>
      <c r="BB9" s="32" t="s">
        <v>18</v>
      </c>
      <c r="BC9" s="32"/>
      <c r="BD9" s="32"/>
      <c r="BE9" s="32"/>
      <c r="BF9" s="32"/>
      <c r="BG9" s="32"/>
      <c r="BH9" s="32"/>
      <c r="BI9" s="32"/>
      <c r="BJ9" s="3"/>
      <c r="BK9" s="3"/>
      <c r="BL9" s="43" t="s">
        <v>19</v>
      </c>
      <c r="BM9" s="44"/>
      <c r="BN9" s="45" t="s">
        <v>20</v>
      </c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6"/>
    </row>
    <row r="10" spans="1:78" ht="18.75" customHeight="1" x14ac:dyDescent="0.2">
      <c r="A10" s="2"/>
      <c r="B10" s="38" t="str">
        <f>データ!$N$6</f>
        <v>-</v>
      </c>
      <c r="C10" s="38"/>
      <c r="D10" s="38"/>
      <c r="E10" s="38"/>
      <c r="F10" s="38"/>
      <c r="G10" s="38"/>
      <c r="H10" s="38"/>
      <c r="I10" s="38" t="str">
        <f>データ!$O$6</f>
        <v>該当数値なし</v>
      </c>
      <c r="J10" s="38"/>
      <c r="K10" s="38"/>
      <c r="L10" s="38"/>
      <c r="M10" s="38"/>
      <c r="N10" s="38"/>
      <c r="O10" s="38"/>
      <c r="P10" s="38">
        <f>データ!$P$6</f>
        <v>100</v>
      </c>
      <c r="Q10" s="38"/>
      <c r="R10" s="38"/>
      <c r="S10" s="38"/>
      <c r="T10" s="38"/>
      <c r="U10" s="38"/>
      <c r="V10" s="38"/>
      <c r="W10" s="37">
        <f>データ!$Q$6</f>
        <v>1253</v>
      </c>
      <c r="X10" s="37"/>
      <c r="Y10" s="37"/>
      <c r="Z10" s="37"/>
      <c r="AA10" s="37"/>
      <c r="AB10" s="37"/>
      <c r="AC10" s="37"/>
      <c r="AD10" s="2"/>
      <c r="AE10" s="2"/>
      <c r="AF10" s="2"/>
      <c r="AG10" s="2"/>
      <c r="AH10" s="2"/>
      <c r="AI10" s="2"/>
      <c r="AJ10" s="2"/>
      <c r="AK10" s="2"/>
      <c r="AL10" s="37">
        <f>データ!$U$6</f>
        <v>290</v>
      </c>
      <c r="AM10" s="37"/>
      <c r="AN10" s="37"/>
      <c r="AO10" s="37"/>
      <c r="AP10" s="37"/>
      <c r="AQ10" s="37"/>
      <c r="AR10" s="37"/>
      <c r="AS10" s="37"/>
      <c r="AT10" s="38">
        <f>データ!$V$6</f>
        <v>0.19</v>
      </c>
      <c r="AU10" s="38"/>
      <c r="AV10" s="38"/>
      <c r="AW10" s="38"/>
      <c r="AX10" s="38"/>
      <c r="AY10" s="38"/>
      <c r="AZ10" s="38"/>
      <c r="BA10" s="38"/>
      <c r="BB10" s="38">
        <f>データ!$W$6</f>
        <v>1526.32</v>
      </c>
      <c r="BC10" s="38"/>
      <c r="BD10" s="38"/>
      <c r="BE10" s="38"/>
      <c r="BF10" s="38"/>
      <c r="BG10" s="38"/>
      <c r="BH10" s="38"/>
      <c r="BI10" s="38"/>
      <c r="BJ10" s="2"/>
      <c r="BK10" s="2"/>
      <c r="BL10" s="53" t="s">
        <v>21</v>
      </c>
      <c r="BM10" s="54"/>
      <c r="BN10" s="55" t="s">
        <v>22</v>
      </c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6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23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2">
      <c r="A14" s="2"/>
      <c r="B14" s="59" t="s">
        <v>24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65" t="s">
        <v>25</v>
      </c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7"/>
    </row>
    <row r="15" spans="1:78" ht="13.5" customHeight="1" x14ac:dyDescent="0.2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68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70"/>
    </row>
    <row r="16" spans="1:78" ht="13.5" customHeight="1" x14ac:dyDescent="0.2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47" t="s">
        <v>115</v>
      </c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9"/>
    </row>
    <row r="17" spans="1:78" ht="13.5" customHeight="1" x14ac:dyDescent="0.2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47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9"/>
    </row>
    <row r="18" spans="1:78" ht="13.5" customHeight="1" x14ac:dyDescent="0.2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47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9"/>
    </row>
    <row r="19" spans="1:78" ht="13.5" customHeight="1" x14ac:dyDescent="0.2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47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9"/>
    </row>
    <row r="20" spans="1:78" ht="13.5" customHeight="1" x14ac:dyDescent="0.2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9"/>
    </row>
    <row r="21" spans="1:78" ht="13.5" customHeight="1" x14ac:dyDescent="0.2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47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9"/>
    </row>
    <row r="22" spans="1:78" ht="13.5" customHeight="1" x14ac:dyDescent="0.2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47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9"/>
    </row>
    <row r="23" spans="1:78" ht="13.5" customHeight="1" x14ac:dyDescent="0.2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47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9"/>
    </row>
    <row r="24" spans="1:78" ht="13.5" customHeight="1" x14ac:dyDescent="0.2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47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9"/>
    </row>
    <row r="25" spans="1:78" ht="13.5" customHeight="1" x14ac:dyDescent="0.2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47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9"/>
    </row>
    <row r="26" spans="1:78" ht="13.5" customHeight="1" x14ac:dyDescent="0.2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47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9"/>
    </row>
    <row r="27" spans="1:78" ht="13.5" customHeight="1" x14ac:dyDescent="0.2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47"/>
      <c r="BM27" s="48"/>
      <c r="BN27" s="48"/>
      <c r="BO27" s="48"/>
      <c r="BP27" s="48"/>
      <c r="BQ27" s="48"/>
      <c r="BR27" s="48"/>
      <c r="BS27" s="48"/>
      <c r="BT27" s="48"/>
      <c r="BU27" s="48"/>
      <c r="BV27" s="48"/>
      <c r="BW27" s="48"/>
      <c r="BX27" s="48"/>
      <c r="BY27" s="48"/>
      <c r="BZ27" s="49"/>
    </row>
    <row r="28" spans="1:78" ht="13.5" customHeight="1" x14ac:dyDescent="0.2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47"/>
      <c r="BM28" s="48"/>
      <c r="BN28" s="48"/>
      <c r="BO28" s="48"/>
      <c r="BP28" s="48"/>
      <c r="BQ28" s="48"/>
      <c r="BR28" s="48"/>
      <c r="BS28" s="48"/>
      <c r="BT28" s="48"/>
      <c r="BU28" s="48"/>
      <c r="BV28" s="48"/>
      <c r="BW28" s="48"/>
      <c r="BX28" s="48"/>
      <c r="BY28" s="48"/>
      <c r="BZ28" s="49"/>
    </row>
    <row r="29" spans="1:78" ht="13.5" customHeight="1" x14ac:dyDescent="0.2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47"/>
      <c r="BM29" s="48"/>
      <c r="BN29" s="48"/>
      <c r="BO29" s="48"/>
      <c r="BP29" s="48"/>
      <c r="BQ29" s="48"/>
      <c r="BR29" s="48"/>
      <c r="BS29" s="48"/>
      <c r="BT29" s="48"/>
      <c r="BU29" s="48"/>
      <c r="BV29" s="48"/>
      <c r="BW29" s="48"/>
      <c r="BX29" s="48"/>
      <c r="BY29" s="48"/>
      <c r="BZ29" s="49"/>
    </row>
    <row r="30" spans="1:78" ht="13.5" customHeight="1" x14ac:dyDescent="0.2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47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9"/>
    </row>
    <row r="31" spans="1:78" ht="13.5" customHeight="1" x14ac:dyDescent="0.2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47"/>
      <c r="BM31" s="48"/>
      <c r="BN31" s="48"/>
      <c r="BO31" s="48"/>
      <c r="BP31" s="48"/>
      <c r="BQ31" s="48"/>
      <c r="BR31" s="48"/>
      <c r="BS31" s="48"/>
      <c r="BT31" s="48"/>
      <c r="BU31" s="48"/>
      <c r="BV31" s="48"/>
      <c r="BW31" s="48"/>
      <c r="BX31" s="48"/>
      <c r="BY31" s="48"/>
      <c r="BZ31" s="49"/>
    </row>
    <row r="32" spans="1:78" ht="13.5" customHeight="1" x14ac:dyDescent="0.2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47"/>
      <c r="BM32" s="48"/>
      <c r="BN32" s="48"/>
      <c r="BO32" s="48"/>
      <c r="BP32" s="48"/>
      <c r="BQ32" s="48"/>
      <c r="BR32" s="48"/>
      <c r="BS32" s="48"/>
      <c r="BT32" s="48"/>
      <c r="BU32" s="48"/>
      <c r="BV32" s="48"/>
      <c r="BW32" s="48"/>
      <c r="BX32" s="48"/>
      <c r="BY32" s="48"/>
      <c r="BZ32" s="49"/>
    </row>
    <row r="33" spans="1:78" ht="13.5" customHeight="1" x14ac:dyDescent="0.2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47"/>
      <c r="BM33" s="48"/>
      <c r="BN33" s="48"/>
      <c r="BO33" s="48"/>
      <c r="BP33" s="48"/>
      <c r="BQ33" s="48"/>
      <c r="BR33" s="48"/>
      <c r="BS33" s="48"/>
      <c r="BT33" s="48"/>
      <c r="BU33" s="48"/>
      <c r="BV33" s="48"/>
      <c r="BW33" s="48"/>
      <c r="BX33" s="48"/>
      <c r="BY33" s="48"/>
      <c r="BZ33" s="49"/>
    </row>
    <row r="34" spans="1:78" ht="13.5" customHeight="1" x14ac:dyDescent="0.2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47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9"/>
    </row>
    <row r="35" spans="1:78" ht="13.5" customHeight="1" x14ac:dyDescent="0.2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47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9"/>
    </row>
    <row r="36" spans="1:78" ht="13.5" customHeight="1" x14ac:dyDescent="0.2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47"/>
      <c r="BM36" s="48"/>
      <c r="BN36" s="48"/>
      <c r="BO36" s="48"/>
      <c r="BP36" s="48"/>
      <c r="BQ36" s="48"/>
      <c r="BR36" s="48"/>
      <c r="BS36" s="48"/>
      <c r="BT36" s="48"/>
      <c r="BU36" s="48"/>
      <c r="BV36" s="48"/>
      <c r="BW36" s="48"/>
      <c r="BX36" s="48"/>
      <c r="BY36" s="48"/>
      <c r="BZ36" s="49"/>
    </row>
    <row r="37" spans="1:78" ht="13.5" customHeight="1" x14ac:dyDescent="0.2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47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48"/>
      <c r="BY37" s="48"/>
      <c r="BZ37" s="49"/>
    </row>
    <row r="38" spans="1:78" ht="13.5" customHeight="1" x14ac:dyDescent="0.2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47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9"/>
    </row>
    <row r="39" spans="1:78" ht="13.5" customHeight="1" x14ac:dyDescent="0.2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47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9"/>
    </row>
    <row r="40" spans="1:78" ht="13.5" customHeight="1" x14ac:dyDescent="0.2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47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9"/>
    </row>
    <row r="41" spans="1:78" ht="13.5" customHeight="1" x14ac:dyDescent="0.2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47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48"/>
      <c r="BY41" s="48"/>
      <c r="BZ41" s="49"/>
    </row>
    <row r="42" spans="1:78" ht="13.5" customHeight="1" x14ac:dyDescent="0.2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47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48"/>
      <c r="BY42" s="48"/>
      <c r="BZ42" s="49"/>
    </row>
    <row r="43" spans="1:78" ht="13.5" customHeight="1" x14ac:dyDescent="0.2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47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48"/>
      <c r="BY43" s="48"/>
      <c r="BZ43" s="49"/>
    </row>
    <row r="44" spans="1:78" ht="13.5" customHeight="1" x14ac:dyDescent="0.2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50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2"/>
    </row>
    <row r="45" spans="1:78" ht="13.5" customHeight="1" x14ac:dyDescent="0.2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65" t="s">
        <v>26</v>
      </c>
      <c r="BM45" s="66"/>
      <c r="BN45" s="66"/>
      <c r="BO45" s="66"/>
      <c r="BP45" s="66"/>
      <c r="BQ45" s="66"/>
      <c r="BR45" s="66"/>
      <c r="BS45" s="66"/>
      <c r="BT45" s="66"/>
      <c r="BU45" s="66"/>
      <c r="BV45" s="66"/>
      <c r="BW45" s="66"/>
      <c r="BX45" s="66"/>
      <c r="BY45" s="66"/>
      <c r="BZ45" s="67"/>
    </row>
    <row r="46" spans="1:78" ht="13.5" customHeight="1" x14ac:dyDescent="0.2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68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70"/>
    </row>
    <row r="47" spans="1:78" ht="13.5" customHeight="1" x14ac:dyDescent="0.2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47" t="s">
        <v>117</v>
      </c>
      <c r="BM47" s="48"/>
      <c r="BN47" s="48"/>
      <c r="BO47" s="48"/>
      <c r="BP47" s="48"/>
      <c r="BQ47" s="48"/>
      <c r="BR47" s="48"/>
      <c r="BS47" s="48"/>
      <c r="BT47" s="48"/>
      <c r="BU47" s="48"/>
      <c r="BV47" s="48"/>
      <c r="BW47" s="48"/>
      <c r="BX47" s="48"/>
      <c r="BY47" s="48"/>
      <c r="BZ47" s="49"/>
    </row>
    <row r="48" spans="1:78" ht="13.5" customHeight="1" x14ac:dyDescent="0.2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47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9"/>
    </row>
    <row r="49" spans="1:78" ht="13.5" customHeight="1" x14ac:dyDescent="0.2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47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9"/>
    </row>
    <row r="50" spans="1:78" ht="13.5" customHeight="1" x14ac:dyDescent="0.2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47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9"/>
    </row>
    <row r="51" spans="1:78" ht="13.5" customHeight="1" x14ac:dyDescent="0.2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47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9"/>
    </row>
    <row r="52" spans="1:78" ht="13.5" customHeight="1" x14ac:dyDescent="0.2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47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9"/>
    </row>
    <row r="53" spans="1:78" ht="13.5" customHeight="1" x14ac:dyDescent="0.2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47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9"/>
    </row>
    <row r="54" spans="1:78" ht="13.5" customHeight="1" x14ac:dyDescent="0.2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47"/>
      <c r="BM54" s="48"/>
      <c r="BN54" s="48"/>
      <c r="BO54" s="48"/>
      <c r="BP54" s="48"/>
      <c r="BQ54" s="48"/>
      <c r="BR54" s="48"/>
      <c r="BS54" s="48"/>
      <c r="BT54" s="48"/>
      <c r="BU54" s="48"/>
      <c r="BV54" s="48"/>
      <c r="BW54" s="48"/>
      <c r="BX54" s="48"/>
      <c r="BY54" s="48"/>
      <c r="BZ54" s="49"/>
    </row>
    <row r="55" spans="1:78" ht="13.5" customHeight="1" x14ac:dyDescent="0.2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47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9"/>
    </row>
    <row r="56" spans="1:78" ht="13.5" customHeight="1" x14ac:dyDescent="0.2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47"/>
      <c r="BM56" s="48"/>
      <c r="BN56" s="48"/>
      <c r="BO56" s="48"/>
      <c r="BP56" s="48"/>
      <c r="BQ56" s="48"/>
      <c r="BR56" s="48"/>
      <c r="BS56" s="48"/>
      <c r="BT56" s="48"/>
      <c r="BU56" s="48"/>
      <c r="BV56" s="48"/>
      <c r="BW56" s="48"/>
      <c r="BX56" s="48"/>
      <c r="BY56" s="48"/>
      <c r="BZ56" s="49"/>
    </row>
    <row r="57" spans="1:78" ht="13.5" customHeight="1" x14ac:dyDescent="0.2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47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9"/>
    </row>
    <row r="58" spans="1:78" ht="13.5" customHeight="1" x14ac:dyDescent="0.2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47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9"/>
    </row>
    <row r="59" spans="1:78" ht="13.5" customHeight="1" x14ac:dyDescent="0.2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47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9"/>
    </row>
    <row r="60" spans="1:78" ht="13.5" customHeight="1" x14ac:dyDescent="0.2">
      <c r="A60" s="2"/>
      <c r="B60" s="62" t="s">
        <v>27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47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9"/>
    </row>
    <row r="61" spans="1:78" ht="13.5" customHeight="1" x14ac:dyDescent="0.2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47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9"/>
    </row>
    <row r="62" spans="1:78" ht="13.5" customHeight="1" x14ac:dyDescent="0.2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47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9"/>
    </row>
    <row r="63" spans="1:78" ht="13.5" customHeight="1" x14ac:dyDescent="0.2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50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2"/>
    </row>
    <row r="64" spans="1:78" ht="13.5" customHeight="1" x14ac:dyDescent="0.2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65" t="s">
        <v>28</v>
      </c>
      <c r="BM64" s="66"/>
      <c r="BN64" s="66"/>
      <c r="BO64" s="66"/>
      <c r="BP64" s="66"/>
      <c r="BQ64" s="66"/>
      <c r="BR64" s="66"/>
      <c r="BS64" s="66"/>
      <c r="BT64" s="66"/>
      <c r="BU64" s="66"/>
      <c r="BV64" s="66"/>
      <c r="BW64" s="66"/>
      <c r="BX64" s="66"/>
      <c r="BY64" s="66"/>
      <c r="BZ64" s="67"/>
    </row>
    <row r="65" spans="1:78" ht="13.5" customHeight="1" x14ac:dyDescent="0.2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68"/>
      <c r="BM65" s="69"/>
      <c r="BN65" s="69"/>
      <c r="BO65" s="69"/>
      <c r="BP65" s="69"/>
      <c r="BQ65" s="69"/>
      <c r="BR65" s="69"/>
      <c r="BS65" s="69"/>
      <c r="BT65" s="69"/>
      <c r="BU65" s="69"/>
      <c r="BV65" s="69"/>
      <c r="BW65" s="69"/>
      <c r="BX65" s="69"/>
      <c r="BY65" s="69"/>
      <c r="BZ65" s="70"/>
    </row>
    <row r="66" spans="1:78" ht="13.5" customHeight="1" x14ac:dyDescent="0.2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47" t="s">
        <v>116</v>
      </c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9"/>
    </row>
    <row r="67" spans="1:78" ht="13.5" customHeight="1" x14ac:dyDescent="0.2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47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9"/>
    </row>
    <row r="68" spans="1:78" ht="13.5" customHeight="1" x14ac:dyDescent="0.2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47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9"/>
    </row>
    <row r="69" spans="1:78" ht="13.5" customHeight="1" x14ac:dyDescent="0.2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47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9"/>
    </row>
    <row r="70" spans="1:78" ht="13.5" customHeight="1" x14ac:dyDescent="0.2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47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9"/>
    </row>
    <row r="71" spans="1:78" ht="13.5" customHeight="1" x14ac:dyDescent="0.2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47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9"/>
    </row>
    <row r="72" spans="1:78" ht="13.5" customHeight="1" x14ac:dyDescent="0.2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47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9"/>
    </row>
    <row r="73" spans="1:78" ht="13.5" customHeight="1" x14ac:dyDescent="0.2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47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9"/>
    </row>
    <row r="74" spans="1:78" ht="13.5" customHeight="1" x14ac:dyDescent="0.2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47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9"/>
    </row>
    <row r="75" spans="1:78" ht="13.5" customHeight="1" x14ac:dyDescent="0.2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47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9"/>
    </row>
    <row r="76" spans="1:78" ht="13.5" customHeight="1" x14ac:dyDescent="0.2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47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9"/>
    </row>
    <row r="77" spans="1:78" ht="13.5" customHeight="1" x14ac:dyDescent="0.2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47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9"/>
    </row>
    <row r="78" spans="1:78" ht="13.5" customHeight="1" x14ac:dyDescent="0.2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47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9"/>
    </row>
    <row r="79" spans="1:78" ht="13.5" customHeight="1" x14ac:dyDescent="0.2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47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9"/>
    </row>
    <row r="80" spans="1:78" ht="13.5" customHeight="1" x14ac:dyDescent="0.2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47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9"/>
    </row>
    <row r="81" spans="1:78" ht="13.5" customHeight="1" x14ac:dyDescent="0.2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47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9"/>
    </row>
    <row r="82" spans="1:78" ht="13.5" customHeight="1" x14ac:dyDescent="0.2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0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2"/>
    </row>
    <row r="83" spans="1:78" x14ac:dyDescent="0.2">
      <c r="C83" s="12"/>
    </row>
    <row r="84" spans="1:78" hidden="1" x14ac:dyDescent="0.2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2">
      <c r="B85" s="13"/>
      <c r="C85" s="13"/>
      <c r="D85" s="13"/>
      <c r="E85" s="13" t="str">
        <f>データ!AH6</f>
        <v>【73.00】</v>
      </c>
      <c r="F85" s="13" t="s">
        <v>41</v>
      </c>
      <c r="G85" s="13" t="s">
        <v>41</v>
      </c>
      <c r="H85" s="13" t="str">
        <f>データ!BO6</f>
        <v>【982.48】</v>
      </c>
      <c r="I85" s="13" t="str">
        <f>データ!BZ6</f>
        <v>【50.61】</v>
      </c>
      <c r="J85" s="13" t="str">
        <f>データ!CK6</f>
        <v>【320.83】</v>
      </c>
      <c r="K85" s="13" t="str">
        <f>データ!CV6</f>
        <v>【56.15】</v>
      </c>
      <c r="L85" s="13" t="str">
        <f>データ!DG6</f>
        <v>【70.01】</v>
      </c>
      <c r="M85" s="13" t="s">
        <v>42</v>
      </c>
      <c r="N85" s="13" t="s">
        <v>43</v>
      </c>
      <c r="O85" s="13" t="str">
        <f>データ!EN6</f>
        <v>【0.52】</v>
      </c>
    </row>
  </sheetData>
  <sheetProtection algorithmName="SHA-512" hashValue="MVR5pa+Agi1Qtzp450Q6el/20q+0bKtvcPOftk/62KC2eqgbjtFjC7KM80dyhSE+vSPw21GCuGFF8vFn4oG6XA==" saltValue="nQHoMrlTqwUXnPQwIKiIPA==" spinCount="100000" sheet="1" objects="1" scenarios="1" formatCells="0" formatColumns="0" formatRows="0"/>
  <mergeCells count="48">
    <mergeCell ref="BL64:BZ65"/>
    <mergeCell ref="AT10:BA10"/>
    <mergeCell ref="BL16:BZ44"/>
    <mergeCell ref="BL45:BZ46"/>
    <mergeCell ref="BL47:BZ63"/>
    <mergeCell ref="B60:BJ61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9:H9"/>
    <mergeCell ref="I9:O9"/>
    <mergeCell ref="P9:V9"/>
    <mergeCell ref="W9:AC9"/>
    <mergeCell ref="AL9:AS9"/>
    <mergeCell ref="AL8:AS8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2">
      <c r="A2" s="15" t="s">
        <v>45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2">
      <c r="A3" s="15" t="s">
        <v>46</v>
      </c>
      <c r="B3" s="16" t="s">
        <v>47</v>
      </c>
      <c r="C3" s="16" t="s">
        <v>48</v>
      </c>
      <c r="D3" s="16" t="s">
        <v>49</v>
      </c>
      <c r="E3" s="16" t="s">
        <v>50</v>
      </c>
      <c r="F3" s="16" t="s">
        <v>51</v>
      </c>
      <c r="G3" s="16" t="s">
        <v>52</v>
      </c>
      <c r="H3" s="72" t="s">
        <v>53</v>
      </c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4"/>
      <c r="X3" s="78" t="s">
        <v>54</v>
      </c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 t="s">
        <v>55</v>
      </c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</row>
    <row r="4" spans="1:144" x14ac:dyDescent="0.2">
      <c r="A4" s="15" t="s">
        <v>56</v>
      </c>
      <c r="B4" s="17"/>
      <c r="C4" s="17"/>
      <c r="D4" s="17"/>
      <c r="E4" s="17"/>
      <c r="F4" s="17"/>
      <c r="G4" s="17"/>
      <c r="H4" s="75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7"/>
      <c r="X4" s="71" t="s">
        <v>57</v>
      </c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 t="s">
        <v>58</v>
      </c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 t="s">
        <v>59</v>
      </c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 t="s">
        <v>60</v>
      </c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 t="s">
        <v>61</v>
      </c>
      <c r="BQ4" s="71"/>
      <c r="BR4" s="71"/>
      <c r="BS4" s="71"/>
      <c r="BT4" s="71"/>
      <c r="BU4" s="71"/>
      <c r="BV4" s="71"/>
      <c r="BW4" s="71"/>
      <c r="BX4" s="71"/>
      <c r="BY4" s="71"/>
      <c r="BZ4" s="71"/>
      <c r="CA4" s="71" t="s">
        <v>62</v>
      </c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 t="s">
        <v>63</v>
      </c>
      <c r="CM4" s="71"/>
      <c r="CN4" s="71"/>
      <c r="CO4" s="71"/>
      <c r="CP4" s="71"/>
      <c r="CQ4" s="71"/>
      <c r="CR4" s="71"/>
      <c r="CS4" s="71"/>
      <c r="CT4" s="71"/>
      <c r="CU4" s="71"/>
      <c r="CV4" s="71"/>
      <c r="CW4" s="71" t="s">
        <v>64</v>
      </c>
      <c r="CX4" s="71"/>
      <c r="CY4" s="71"/>
      <c r="CZ4" s="71"/>
      <c r="DA4" s="71"/>
      <c r="DB4" s="71"/>
      <c r="DC4" s="71"/>
      <c r="DD4" s="71"/>
      <c r="DE4" s="71"/>
      <c r="DF4" s="71"/>
      <c r="DG4" s="71"/>
      <c r="DH4" s="71" t="s">
        <v>65</v>
      </c>
      <c r="DI4" s="71"/>
      <c r="DJ4" s="71"/>
      <c r="DK4" s="71"/>
      <c r="DL4" s="71"/>
      <c r="DM4" s="71"/>
      <c r="DN4" s="71"/>
      <c r="DO4" s="71"/>
      <c r="DP4" s="71"/>
      <c r="DQ4" s="71"/>
      <c r="DR4" s="71"/>
      <c r="DS4" s="71" t="s">
        <v>66</v>
      </c>
      <c r="DT4" s="71"/>
      <c r="DU4" s="71"/>
      <c r="DV4" s="71"/>
      <c r="DW4" s="71"/>
      <c r="DX4" s="71"/>
      <c r="DY4" s="71"/>
      <c r="DZ4" s="71"/>
      <c r="EA4" s="71"/>
      <c r="EB4" s="71"/>
      <c r="EC4" s="71"/>
      <c r="ED4" s="71" t="s">
        <v>67</v>
      </c>
      <c r="EE4" s="71"/>
      <c r="EF4" s="71"/>
      <c r="EG4" s="71"/>
      <c r="EH4" s="71"/>
      <c r="EI4" s="71"/>
      <c r="EJ4" s="71"/>
      <c r="EK4" s="71"/>
      <c r="EL4" s="71"/>
      <c r="EM4" s="71"/>
      <c r="EN4" s="71"/>
    </row>
    <row r="5" spans="1:144" x14ac:dyDescent="0.2">
      <c r="A5" s="15" t="s">
        <v>68</v>
      </c>
      <c r="B5" s="18"/>
      <c r="C5" s="18"/>
      <c r="D5" s="18"/>
      <c r="E5" s="18"/>
      <c r="F5" s="18"/>
      <c r="G5" s="18"/>
      <c r="H5" s="19" t="s">
        <v>69</v>
      </c>
      <c r="I5" s="19" t="s">
        <v>70</v>
      </c>
      <c r="J5" s="19" t="s">
        <v>71</v>
      </c>
      <c r="K5" s="19" t="s">
        <v>72</v>
      </c>
      <c r="L5" s="19" t="s">
        <v>73</v>
      </c>
      <c r="M5" s="19" t="s">
        <v>74</v>
      </c>
      <c r="N5" s="19" t="s">
        <v>75</v>
      </c>
      <c r="O5" s="19" t="s">
        <v>76</v>
      </c>
      <c r="P5" s="19" t="s">
        <v>77</v>
      </c>
      <c r="Q5" s="19" t="s">
        <v>78</v>
      </c>
      <c r="R5" s="19" t="s">
        <v>79</v>
      </c>
      <c r="S5" s="19" t="s">
        <v>80</v>
      </c>
      <c r="T5" s="19" t="s">
        <v>81</v>
      </c>
      <c r="U5" s="19" t="s">
        <v>82</v>
      </c>
      <c r="V5" s="19" t="s">
        <v>83</v>
      </c>
      <c r="W5" s="19" t="s">
        <v>84</v>
      </c>
      <c r="X5" s="19" t="s">
        <v>85</v>
      </c>
      <c r="Y5" s="19" t="s">
        <v>86</v>
      </c>
      <c r="Z5" s="19" t="s">
        <v>87</v>
      </c>
      <c r="AA5" s="19" t="s">
        <v>88</v>
      </c>
      <c r="AB5" s="19" t="s">
        <v>89</v>
      </c>
      <c r="AC5" s="19" t="s">
        <v>90</v>
      </c>
      <c r="AD5" s="19" t="s">
        <v>91</v>
      </c>
      <c r="AE5" s="19" t="s">
        <v>92</v>
      </c>
      <c r="AF5" s="19" t="s">
        <v>93</v>
      </c>
      <c r="AG5" s="19" t="s">
        <v>94</v>
      </c>
      <c r="AH5" s="19" t="s">
        <v>29</v>
      </c>
      <c r="AI5" s="19" t="s">
        <v>85</v>
      </c>
      <c r="AJ5" s="19" t="s">
        <v>86</v>
      </c>
      <c r="AK5" s="19" t="s">
        <v>87</v>
      </c>
      <c r="AL5" s="19" t="s">
        <v>88</v>
      </c>
      <c r="AM5" s="19" t="s">
        <v>89</v>
      </c>
      <c r="AN5" s="19" t="s">
        <v>90</v>
      </c>
      <c r="AO5" s="19" t="s">
        <v>91</v>
      </c>
      <c r="AP5" s="19" t="s">
        <v>92</v>
      </c>
      <c r="AQ5" s="19" t="s">
        <v>93</v>
      </c>
      <c r="AR5" s="19" t="s">
        <v>94</v>
      </c>
      <c r="AS5" s="19" t="s">
        <v>95</v>
      </c>
      <c r="AT5" s="19" t="s">
        <v>85</v>
      </c>
      <c r="AU5" s="19" t="s">
        <v>86</v>
      </c>
      <c r="AV5" s="19" t="s">
        <v>87</v>
      </c>
      <c r="AW5" s="19" t="s">
        <v>88</v>
      </c>
      <c r="AX5" s="19" t="s">
        <v>89</v>
      </c>
      <c r="AY5" s="19" t="s">
        <v>90</v>
      </c>
      <c r="AZ5" s="19" t="s">
        <v>91</v>
      </c>
      <c r="BA5" s="19" t="s">
        <v>92</v>
      </c>
      <c r="BB5" s="19" t="s">
        <v>93</v>
      </c>
      <c r="BC5" s="19" t="s">
        <v>94</v>
      </c>
      <c r="BD5" s="19" t="s">
        <v>95</v>
      </c>
      <c r="BE5" s="19" t="s">
        <v>85</v>
      </c>
      <c r="BF5" s="19" t="s">
        <v>86</v>
      </c>
      <c r="BG5" s="19" t="s">
        <v>87</v>
      </c>
      <c r="BH5" s="19" t="s">
        <v>88</v>
      </c>
      <c r="BI5" s="19" t="s">
        <v>89</v>
      </c>
      <c r="BJ5" s="19" t="s">
        <v>90</v>
      </c>
      <c r="BK5" s="19" t="s">
        <v>91</v>
      </c>
      <c r="BL5" s="19" t="s">
        <v>92</v>
      </c>
      <c r="BM5" s="19" t="s">
        <v>93</v>
      </c>
      <c r="BN5" s="19" t="s">
        <v>94</v>
      </c>
      <c r="BO5" s="19" t="s">
        <v>95</v>
      </c>
      <c r="BP5" s="19" t="s">
        <v>85</v>
      </c>
      <c r="BQ5" s="19" t="s">
        <v>86</v>
      </c>
      <c r="BR5" s="19" t="s">
        <v>87</v>
      </c>
      <c r="BS5" s="19" t="s">
        <v>88</v>
      </c>
      <c r="BT5" s="19" t="s">
        <v>89</v>
      </c>
      <c r="BU5" s="19" t="s">
        <v>90</v>
      </c>
      <c r="BV5" s="19" t="s">
        <v>91</v>
      </c>
      <c r="BW5" s="19" t="s">
        <v>92</v>
      </c>
      <c r="BX5" s="19" t="s">
        <v>93</v>
      </c>
      <c r="BY5" s="19" t="s">
        <v>94</v>
      </c>
      <c r="BZ5" s="19" t="s">
        <v>95</v>
      </c>
      <c r="CA5" s="19" t="s">
        <v>85</v>
      </c>
      <c r="CB5" s="19" t="s">
        <v>86</v>
      </c>
      <c r="CC5" s="19" t="s">
        <v>87</v>
      </c>
      <c r="CD5" s="19" t="s">
        <v>88</v>
      </c>
      <c r="CE5" s="19" t="s">
        <v>89</v>
      </c>
      <c r="CF5" s="19" t="s">
        <v>90</v>
      </c>
      <c r="CG5" s="19" t="s">
        <v>91</v>
      </c>
      <c r="CH5" s="19" t="s">
        <v>92</v>
      </c>
      <c r="CI5" s="19" t="s">
        <v>93</v>
      </c>
      <c r="CJ5" s="19" t="s">
        <v>94</v>
      </c>
      <c r="CK5" s="19" t="s">
        <v>95</v>
      </c>
      <c r="CL5" s="19" t="s">
        <v>85</v>
      </c>
      <c r="CM5" s="19" t="s">
        <v>86</v>
      </c>
      <c r="CN5" s="19" t="s">
        <v>87</v>
      </c>
      <c r="CO5" s="19" t="s">
        <v>88</v>
      </c>
      <c r="CP5" s="19" t="s">
        <v>89</v>
      </c>
      <c r="CQ5" s="19" t="s">
        <v>90</v>
      </c>
      <c r="CR5" s="19" t="s">
        <v>91</v>
      </c>
      <c r="CS5" s="19" t="s">
        <v>92</v>
      </c>
      <c r="CT5" s="19" t="s">
        <v>93</v>
      </c>
      <c r="CU5" s="19" t="s">
        <v>94</v>
      </c>
      <c r="CV5" s="19" t="s">
        <v>95</v>
      </c>
      <c r="CW5" s="19" t="s">
        <v>85</v>
      </c>
      <c r="CX5" s="19" t="s">
        <v>86</v>
      </c>
      <c r="CY5" s="19" t="s">
        <v>87</v>
      </c>
      <c r="CZ5" s="19" t="s">
        <v>88</v>
      </c>
      <c r="DA5" s="19" t="s">
        <v>89</v>
      </c>
      <c r="DB5" s="19" t="s">
        <v>90</v>
      </c>
      <c r="DC5" s="19" t="s">
        <v>91</v>
      </c>
      <c r="DD5" s="19" t="s">
        <v>92</v>
      </c>
      <c r="DE5" s="19" t="s">
        <v>93</v>
      </c>
      <c r="DF5" s="19" t="s">
        <v>94</v>
      </c>
      <c r="DG5" s="19" t="s">
        <v>95</v>
      </c>
      <c r="DH5" s="19" t="s">
        <v>85</v>
      </c>
      <c r="DI5" s="19" t="s">
        <v>86</v>
      </c>
      <c r="DJ5" s="19" t="s">
        <v>87</v>
      </c>
      <c r="DK5" s="19" t="s">
        <v>88</v>
      </c>
      <c r="DL5" s="19" t="s">
        <v>89</v>
      </c>
      <c r="DM5" s="19" t="s">
        <v>90</v>
      </c>
      <c r="DN5" s="19" t="s">
        <v>91</v>
      </c>
      <c r="DO5" s="19" t="s">
        <v>92</v>
      </c>
      <c r="DP5" s="19" t="s">
        <v>93</v>
      </c>
      <c r="DQ5" s="19" t="s">
        <v>94</v>
      </c>
      <c r="DR5" s="19" t="s">
        <v>95</v>
      </c>
      <c r="DS5" s="19" t="s">
        <v>85</v>
      </c>
      <c r="DT5" s="19" t="s">
        <v>86</v>
      </c>
      <c r="DU5" s="19" t="s">
        <v>87</v>
      </c>
      <c r="DV5" s="19" t="s">
        <v>88</v>
      </c>
      <c r="DW5" s="19" t="s">
        <v>89</v>
      </c>
      <c r="DX5" s="19" t="s">
        <v>90</v>
      </c>
      <c r="DY5" s="19" t="s">
        <v>91</v>
      </c>
      <c r="DZ5" s="19" t="s">
        <v>92</v>
      </c>
      <c r="EA5" s="19" t="s">
        <v>93</v>
      </c>
      <c r="EB5" s="19" t="s">
        <v>94</v>
      </c>
      <c r="EC5" s="19" t="s">
        <v>95</v>
      </c>
      <c r="ED5" s="19" t="s">
        <v>85</v>
      </c>
      <c r="EE5" s="19" t="s">
        <v>86</v>
      </c>
      <c r="EF5" s="19" t="s">
        <v>87</v>
      </c>
      <c r="EG5" s="19" t="s">
        <v>88</v>
      </c>
      <c r="EH5" s="19" t="s">
        <v>89</v>
      </c>
      <c r="EI5" s="19" t="s">
        <v>90</v>
      </c>
      <c r="EJ5" s="19" t="s">
        <v>91</v>
      </c>
      <c r="EK5" s="19" t="s">
        <v>92</v>
      </c>
      <c r="EL5" s="19" t="s">
        <v>93</v>
      </c>
      <c r="EM5" s="19" t="s">
        <v>94</v>
      </c>
      <c r="EN5" s="19" t="s">
        <v>95</v>
      </c>
    </row>
    <row r="6" spans="1:144" s="23" customFormat="1" x14ac:dyDescent="0.2">
      <c r="A6" s="15" t="s">
        <v>96</v>
      </c>
      <c r="B6" s="20">
        <f>B7</f>
        <v>2022</v>
      </c>
      <c r="C6" s="20">
        <f t="shared" ref="C6:W6" si="3">C7</f>
        <v>133825</v>
      </c>
      <c r="D6" s="20">
        <f t="shared" si="3"/>
        <v>47</v>
      </c>
      <c r="E6" s="20">
        <f t="shared" si="3"/>
        <v>1</v>
      </c>
      <c r="F6" s="20">
        <f t="shared" si="3"/>
        <v>0</v>
      </c>
      <c r="G6" s="20">
        <f t="shared" si="3"/>
        <v>0</v>
      </c>
      <c r="H6" s="20" t="str">
        <f t="shared" si="3"/>
        <v>東京都　御蔵島村</v>
      </c>
      <c r="I6" s="20" t="str">
        <f t="shared" si="3"/>
        <v>法非適用</v>
      </c>
      <c r="J6" s="20" t="str">
        <f t="shared" si="3"/>
        <v>水道事業</v>
      </c>
      <c r="K6" s="20" t="str">
        <f t="shared" si="3"/>
        <v>簡易水道事業</v>
      </c>
      <c r="L6" s="20" t="str">
        <f t="shared" si="3"/>
        <v>D4</v>
      </c>
      <c r="M6" s="20" t="str">
        <f t="shared" si="3"/>
        <v>非設置</v>
      </c>
      <c r="N6" s="21" t="str">
        <f t="shared" si="3"/>
        <v>-</v>
      </c>
      <c r="O6" s="21" t="str">
        <f t="shared" si="3"/>
        <v>該当数値なし</v>
      </c>
      <c r="P6" s="21">
        <f t="shared" si="3"/>
        <v>100</v>
      </c>
      <c r="Q6" s="21">
        <f t="shared" si="3"/>
        <v>1253</v>
      </c>
      <c r="R6" s="21">
        <f t="shared" si="3"/>
        <v>292</v>
      </c>
      <c r="S6" s="21">
        <f t="shared" si="3"/>
        <v>20.39</v>
      </c>
      <c r="T6" s="21">
        <f t="shared" si="3"/>
        <v>14.32</v>
      </c>
      <c r="U6" s="21">
        <f t="shared" si="3"/>
        <v>290</v>
      </c>
      <c r="V6" s="21">
        <f t="shared" si="3"/>
        <v>0.19</v>
      </c>
      <c r="W6" s="21">
        <f t="shared" si="3"/>
        <v>1526.32</v>
      </c>
      <c r="X6" s="22">
        <f>IF(X7="",NA(),X7)</f>
        <v>70.459999999999994</v>
      </c>
      <c r="Y6" s="22">
        <f t="shared" ref="Y6:AG6" si="4">IF(Y7="",NA(),Y7)</f>
        <v>54.12</v>
      </c>
      <c r="Z6" s="22">
        <f t="shared" si="4"/>
        <v>65.239999999999995</v>
      </c>
      <c r="AA6" s="22">
        <f t="shared" si="4"/>
        <v>63.29</v>
      </c>
      <c r="AB6" s="22">
        <f t="shared" si="4"/>
        <v>63.99</v>
      </c>
      <c r="AC6" s="22">
        <f t="shared" si="4"/>
        <v>73.25</v>
      </c>
      <c r="AD6" s="22">
        <f t="shared" si="4"/>
        <v>75.06</v>
      </c>
      <c r="AE6" s="22">
        <f t="shared" si="4"/>
        <v>73.22</v>
      </c>
      <c r="AF6" s="22">
        <f t="shared" si="4"/>
        <v>69.05</v>
      </c>
      <c r="AG6" s="22">
        <f t="shared" si="4"/>
        <v>67.02</v>
      </c>
      <c r="AH6" s="21" t="str">
        <f>IF(AH7="","",IF(AH7="-","【-】","【"&amp;SUBSTITUTE(TEXT(AH7,"#,##0.00"),"-","△")&amp;"】"))</f>
        <v>【73.00】</v>
      </c>
      <c r="AI6" s="21" t="e">
        <f>IF(AI7="",NA(),AI7)</f>
        <v>#N/A</v>
      </c>
      <c r="AJ6" s="21" t="e">
        <f t="shared" ref="AJ6:AR6" si="5">IF(AJ7="",NA(),AJ7)</f>
        <v>#N/A</v>
      </c>
      <c r="AK6" s="21" t="e">
        <f t="shared" si="5"/>
        <v>#N/A</v>
      </c>
      <c r="AL6" s="21" t="e">
        <f t="shared" si="5"/>
        <v>#N/A</v>
      </c>
      <c r="AM6" s="21" t="e">
        <f t="shared" si="5"/>
        <v>#N/A</v>
      </c>
      <c r="AN6" s="21" t="e">
        <f t="shared" si="5"/>
        <v>#N/A</v>
      </c>
      <c r="AO6" s="21" t="e">
        <f t="shared" si="5"/>
        <v>#N/A</v>
      </c>
      <c r="AP6" s="21" t="e">
        <f t="shared" si="5"/>
        <v>#N/A</v>
      </c>
      <c r="AQ6" s="21" t="e">
        <f t="shared" si="5"/>
        <v>#N/A</v>
      </c>
      <c r="AR6" s="21" t="e">
        <f t="shared" si="5"/>
        <v>#N/A</v>
      </c>
      <c r="AS6" s="21" t="str">
        <f>IF(AS7="","",IF(AS7="-","【-】","【"&amp;SUBSTITUTE(TEXT(AS7,"#,##0.00"),"-","△")&amp;"】"))</f>
        <v/>
      </c>
      <c r="AT6" s="21" t="e">
        <f>IF(AT7="",NA(),AT7)</f>
        <v>#N/A</v>
      </c>
      <c r="AU6" s="21" t="e">
        <f t="shared" ref="AU6:BC6" si="6">IF(AU7="",NA(),AU7)</f>
        <v>#N/A</v>
      </c>
      <c r="AV6" s="21" t="e">
        <f t="shared" si="6"/>
        <v>#N/A</v>
      </c>
      <c r="AW6" s="21" t="e">
        <f t="shared" si="6"/>
        <v>#N/A</v>
      </c>
      <c r="AX6" s="21" t="e">
        <f t="shared" si="6"/>
        <v>#N/A</v>
      </c>
      <c r="AY6" s="21" t="e">
        <f t="shared" si="6"/>
        <v>#N/A</v>
      </c>
      <c r="AZ6" s="21" t="e">
        <f t="shared" si="6"/>
        <v>#N/A</v>
      </c>
      <c r="BA6" s="21" t="e">
        <f t="shared" si="6"/>
        <v>#N/A</v>
      </c>
      <c r="BB6" s="21" t="e">
        <f t="shared" si="6"/>
        <v>#N/A</v>
      </c>
      <c r="BC6" s="21" t="e">
        <f t="shared" si="6"/>
        <v>#N/A</v>
      </c>
      <c r="BD6" s="21" t="str">
        <f>IF(BD7="","",IF(BD7="-","【-】","【"&amp;SUBSTITUTE(TEXT(BD7,"#,##0.00"),"-","△")&amp;"】"))</f>
        <v/>
      </c>
      <c r="BE6" s="22">
        <f>IF(BE7="",NA(),BE7)</f>
        <v>808.74</v>
      </c>
      <c r="BF6" s="22">
        <f t="shared" ref="BF6:BN6" si="7">IF(BF7="",NA(),BF7)</f>
        <v>709.52</v>
      </c>
      <c r="BG6" s="22">
        <f t="shared" si="7"/>
        <v>623.5</v>
      </c>
      <c r="BH6" s="22">
        <f t="shared" si="7"/>
        <v>546.54999999999995</v>
      </c>
      <c r="BI6" s="22">
        <f t="shared" si="7"/>
        <v>492.59</v>
      </c>
      <c r="BJ6" s="22">
        <f t="shared" si="7"/>
        <v>1274.21</v>
      </c>
      <c r="BK6" s="22">
        <f t="shared" si="7"/>
        <v>1183.92</v>
      </c>
      <c r="BL6" s="22">
        <f t="shared" si="7"/>
        <v>1128.72</v>
      </c>
      <c r="BM6" s="22">
        <f t="shared" si="7"/>
        <v>1125.25</v>
      </c>
      <c r="BN6" s="22">
        <f t="shared" si="7"/>
        <v>1157.05</v>
      </c>
      <c r="BO6" s="21" t="str">
        <f>IF(BO7="","",IF(BO7="-","【-】","【"&amp;SUBSTITUTE(TEXT(BO7,"#,##0.00"),"-","△")&amp;"】"))</f>
        <v>【982.48】</v>
      </c>
      <c r="BP6" s="22">
        <f>IF(BP7="",NA(),BP7)</f>
        <v>28.89</v>
      </c>
      <c r="BQ6" s="22">
        <f t="shared" ref="BQ6:BY6" si="8">IF(BQ7="",NA(),BQ7)</f>
        <v>45.09</v>
      </c>
      <c r="BR6" s="22">
        <f t="shared" si="8"/>
        <v>54.95</v>
      </c>
      <c r="BS6" s="22">
        <f t="shared" si="8"/>
        <v>53.62</v>
      </c>
      <c r="BT6" s="22">
        <f t="shared" si="8"/>
        <v>54.57</v>
      </c>
      <c r="BU6" s="22">
        <f t="shared" si="8"/>
        <v>41.25</v>
      </c>
      <c r="BV6" s="22">
        <f t="shared" si="8"/>
        <v>42.5</v>
      </c>
      <c r="BW6" s="22">
        <f t="shared" si="8"/>
        <v>41.84</v>
      </c>
      <c r="BX6" s="22">
        <f t="shared" si="8"/>
        <v>41.44</v>
      </c>
      <c r="BY6" s="22">
        <f t="shared" si="8"/>
        <v>37.65</v>
      </c>
      <c r="BZ6" s="21" t="str">
        <f>IF(BZ7="","",IF(BZ7="-","【-】","【"&amp;SUBSTITUTE(TEXT(BZ7,"#,##0.00"),"-","△")&amp;"】"))</f>
        <v>【50.61】</v>
      </c>
      <c r="CA6" s="22">
        <f>IF(CA7="",NA(),CA7)</f>
        <v>278.75</v>
      </c>
      <c r="CB6" s="22">
        <f t="shared" ref="CB6:CJ6" si="9">IF(CB7="",NA(),CB7)</f>
        <v>178.6</v>
      </c>
      <c r="CC6" s="22">
        <f t="shared" si="9"/>
        <v>148.9</v>
      </c>
      <c r="CD6" s="22">
        <f t="shared" si="9"/>
        <v>153.56</v>
      </c>
      <c r="CE6" s="22">
        <f t="shared" si="9"/>
        <v>150.88999999999999</v>
      </c>
      <c r="CF6" s="22">
        <f t="shared" si="9"/>
        <v>383.25</v>
      </c>
      <c r="CG6" s="22">
        <f t="shared" si="9"/>
        <v>377.72</v>
      </c>
      <c r="CH6" s="22">
        <f t="shared" si="9"/>
        <v>390.47</v>
      </c>
      <c r="CI6" s="22">
        <f t="shared" si="9"/>
        <v>403.61</v>
      </c>
      <c r="CJ6" s="22">
        <f t="shared" si="9"/>
        <v>442.82</v>
      </c>
      <c r="CK6" s="21" t="str">
        <f>IF(CK7="","",IF(CK7="-","【-】","【"&amp;SUBSTITUTE(TEXT(CK7,"#,##0.00"),"-","△")&amp;"】"))</f>
        <v>【320.83】</v>
      </c>
      <c r="CL6" s="22">
        <f>IF(CL7="",NA(),CL7)</f>
        <v>48.56</v>
      </c>
      <c r="CM6" s="22">
        <f t="shared" ref="CM6:CU6" si="10">IF(CM7="",NA(),CM7)</f>
        <v>50.13</v>
      </c>
      <c r="CN6" s="22">
        <f t="shared" si="10"/>
        <v>51.39</v>
      </c>
      <c r="CO6" s="22">
        <f t="shared" si="10"/>
        <v>49.52</v>
      </c>
      <c r="CP6" s="22">
        <f t="shared" si="10"/>
        <v>49.52</v>
      </c>
      <c r="CQ6" s="22">
        <f t="shared" si="10"/>
        <v>48.26</v>
      </c>
      <c r="CR6" s="22">
        <f t="shared" si="10"/>
        <v>48.01</v>
      </c>
      <c r="CS6" s="22">
        <f t="shared" si="10"/>
        <v>49.08</v>
      </c>
      <c r="CT6" s="22">
        <f t="shared" si="10"/>
        <v>51.46</v>
      </c>
      <c r="CU6" s="22">
        <f t="shared" si="10"/>
        <v>51.84</v>
      </c>
      <c r="CV6" s="21" t="str">
        <f>IF(CV7="","",IF(CV7="-","【-】","【"&amp;SUBSTITUTE(TEXT(CV7,"#,##0.00"),"-","△")&amp;"】"))</f>
        <v>【56.15】</v>
      </c>
      <c r="CW6" s="22">
        <f>IF(CW7="",NA(),CW7)</f>
        <v>89.81</v>
      </c>
      <c r="CX6" s="22">
        <f t="shared" ref="CX6:DF6" si="11">IF(CX7="",NA(),CX7)</f>
        <v>88.17</v>
      </c>
      <c r="CY6" s="22">
        <f t="shared" si="11"/>
        <v>86.1</v>
      </c>
      <c r="CZ6" s="22">
        <f t="shared" si="11"/>
        <v>88.75</v>
      </c>
      <c r="DA6" s="22">
        <f t="shared" si="11"/>
        <v>87.98</v>
      </c>
      <c r="DB6" s="22">
        <f t="shared" si="11"/>
        <v>72.72</v>
      </c>
      <c r="DC6" s="22">
        <f t="shared" si="11"/>
        <v>72.75</v>
      </c>
      <c r="DD6" s="22">
        <f t="shared" si="11"/>
        <v>71.27</v>
      </c>
      <c r="DE6" s="22">
        <f t="shared" si="11"/>
        <v>68.58</v>
      </c>
      <c r="DF6" s="22">
        <f t="shared" si="11"/>
        <v>67.94</v>
      </c>
      <c r="DG6" s="21" t="str">
        <f>IF(DG7="","",IF(DG7="-","【-】","【"&amp;SUBSTITUTE(TEXT(DG7,"#,##0.00"),"-","△")&amp;"】"))</f>
        <v>【70.01】</v>
      </c>
      <c r="DH6" s="21" t="e">
        <f>IF(DH7="",NA(),DH7)</f>
        <v>#N/A</v>
      </c>
      <c r="DI6" s="21" t="e">
        <f t="shared" ref="DI6:DQ6" si="12">IF(DI7="",NA(),DI7)</f>
        <v>#N/A</v>
      </c>
      <c r="DJ6" s="21" t="e">
        <f t="shared" si="12"/>
        <v>#N/A</v>
      </c>
      <c r="DK6" s="21" t="e">
        <f t="shared" si="12"/>
        <v>#N/A</v>
      </c>
      <c r="DL6" s="21" t="e">
        <f t="shared" si="12"/>
        <v>#N/A</v>
      </c>
      <c r="DM6" s="21" t="e">
        <f t="shared" si="12"/>
        <v>#N/A</v>
      </c>
      <c r="DN6" s="21" t="e">
        <f t="shared" si="12"/>
        <v>#N/A</v>
      </c>
      <c r="DO6" s="21" t="e">
        <f t="shared" si="12"/>
        <v>#N/A</v>
      </c>
      <c r="DP6" s="21" t="e">
        <f t="shared" si="12"/>
        <v>#N/A</v>
      </c>
      <c r="DQ6" s="21" t="e">
        <f t="shared" si="12"/>
        <v>#N/A</v>
      </c>
      <c r="DR6" s="21" t="str">
        <f>IF(DR7="","",IF(DR7="-","【-】","【"&amp;SUBSTITUTE(TEXT(DR7,"#,##0.00"),"-","△")&amp;"】"))</f>
        <v/>
      </c>
      <c r="DS6" s="21" t="e">
        <f>IF(DS7="",NA(),DS7)</f>
        <v>#N/A</v>
      </c>
      <c r="DT6" s="21" t="e">
        <f t="shared" ref="DT6:EB6" si="13">IF(DT7="",NA(),DT7)</f>
        <v>#N/A</v>
      </c>
      <c r="DU6" s="21" t="e">
        <f t="shared" si="13"/>
        <v>#N/A</v>
      </c>
      <c r="DV6" s="21" t="e">
        <f t="shared" si="13"/>
        <v>#N/A</v>
      </c>
      <c r="DW6" s="21" t="e">
        <f t="shared" si="13"/>
        <v>#N/A</v>
      </c>
      <c r="DX6" s="21" t="e">
        <f t="shared" si="13"/>
        <v>#N/A</v>
      </c>
      <c r="DY6" s="21" t="e">
        <f t="shared" si="13"/>
        <v>#N/A</v>
      </c>
      <c r="DZ6" s="21" t="e">
        <f t="shared" si="13"/>
        <v>#N/A</v>
      </c>
      <c r="EA6" s="21" t="e">
        <f t="shared" si="13"/>
        <v>#N/A</v>
      </c>
      <c r="EB6" s="21" t="e">
        <f t="shared" si="13"/>
        <v>#N/A</v>
      </c>
      <c r="EC6" s="21" t="str">
        <f>IF(EC7="","",IF(EC7="-","【-】","【"&amp;SUBSTITUTE(TEXT(EC7,"#,##0.00"),"-","△")&amp;"】"))</f>
        <v/>
      </c>
      <c r="ED6" s="22">
        <f>IF(ED7="",NA(),ED7)</f>
        <v>1.68</v>
      </c>
      <c r="EE6" s="21">
        <f t="shared" ref="EE6:EM6" si="14">IF(EE7="",NA(),EE7)</f>
        <v>0</v>
      </c>
      <c r="EF6" s="21">
        <f t="shared" si="14"/>
        <v>0</v>
      </c>
      <c r="EG6" s="21">
        <f t="shared" si="14"/>
        <v>0</v>
      </c>
      <c r="EH6" s="21">
        <f t="shared" si="14"/>
        <v>0</v>
      </c>
      <c r="EI6" s="22">
        <f t="shared" si="14"/>
        <v>0.62</v>
      </c>
      <c r="EJ6" s="22">
        <f t="shared" si="14"/>
        <v>0.39</v>
      </c>
      <c r="EK6" s="22">
        <f t="shared" si="14"/>
        <v>0.61</v>
      </c>
      <c r="EL6" s="22">
        <f t="shared" si="14"/>
        <v>0.4</v>
      </c>
      <c r="EM6" s="22">
        <f t="shared" si="14"/>
        <v>0.59</v>
      </c>
      <c r="EN6" s="21" t="str">
        <f>IF(EN7="","",IF(EN7="-","【-】","【"&amp;SUBSTITUTE(TEXT(EN7,"#,##0.00"),"-","△")&amp;"】"))</f>
        <v>【0.52】</v>
      </c>
    </row>
    <row r="7" spans="1:144" s="23" customFormat="1" x14ac:dyDescent="0.2">
      <c r="A7" s="15"/>
      <c r="B7" s="24">
        <v>2022</v>
      </c>
      <c r="C7" s="24">
        <v>133825</v>
      </c>
      <c r="D7" s="24">
        <v>47</v>
      </c>
      <c r="E7" s="24">
        <v>1</v>
      </c>
      <c r="F7" s="24">
        <v>0</v>
      </c>
      <c r="G7" s="24">
        <v>0</v>
      </c>
      <c r="H7" s="24" t="s">
        <v>97</v>
      </c>
      <c r="I7" s="24" t="s">
        <v>98</v>
      </c>
      <c r="J7" s="24" t="s">
        <v>99</v>
      </c>
      <c r="K7" s="24" t="s">
        <v>100</v>
      </c>
      <c r="L7" s="24" t="s">
        <v>101</v>
      </c>
      <c r="M7" s="24" t="s">
        <v>102</v>
      </c>
      <c r="N7" s="25" t="s">
        <v>103</v>
      </c>
      <c r="O7" s="25" t="s">
        <v>104</v>
      </c>
      <c r="P7" s="25">
        <v>100</v>
      </c>
      <c r="Q7" s="25">
        <v>1253</v>
      </c>
      <c r="R7" s="25">
        <v>292</v>
      </c>
      <c r="S7" s="25">
        <v>20.39</v>
      </c>
      <c r="T7" s="25">
        <v>14.32</v>
      </c>
      <c r="U7" s="25">
        <v>290</v>
      </c>
      <c r="V7" s="25">
        <v>0.19</v>
      </c>
      <c r="W7" s="25">
        <v>1526.32</v>
      </c>
      <c r="X7" s="25">
        <v>70.459999999999994</v>
      </c>
      <c r="Y7" s="25">
        <v>54.12</v>
      </c>
      <c r="Z7" s="25">
        <v>65.239999999999995</v>
      </c>
      <c r="AA7" s="25">
        <v>63.29</v>
      </c>
      <c r="AB7" s="25">
        <v>63.99</v>
      </c>
      <c r="AC7" s="25">
        <v>73.25</v>
      </c>
      <c r="AD7" s="25">
        <v>75.06</v>
      </c>
      <c r="AE7" s="25">
        <v>73.22</v>
      </c>
      <c r="AF7" s="25">
        <v>69.05</v>
      </c>
      <c r="AG7" s="25">
        <v>67.02</v>
      </c>
      <c r="AH7" s="25">
        <v>73</v>
      </c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>
        <v>808.74</v>
      </c>
      <c r="BF7" s="25">
        <v>709.52</v>
      </c>
      <c r="BG7" s="25">
        <v>623.5</v>
      </c>
      <c r="BH7" s="25">
        <v>546.54999999999995</v>
      </c>
      <c r="BI7" s="25">
        <v>492.59</v>
      </c>
      <c r="BJ7" s="25">
        <v>1274.21</v>
      </c>
      <c r="BK7" s="25">
        <v>1183.92</v>
      </c>
      <c r="BL7" s="25">
        <v>1128.72</v>
      </c>
      <c r="BM7" s="25">
        <v>1125.25</v>
      </c>
      <c r="BN7" s="25">
        <v>1157.05</v>
      </c>
      <c r="BO7" s="25">
        <v>982.48</v>
      </c>
      <c r="BP7" s="25">
        <v>28.89</v>
      </c>
      <c r="BQ7" s="25">
        <v>45.09</v>
      </c>
      <c r="BR7" s="25">
        <v>54.95</v>
      </c>
      <c r="BS7" s="25">
        <v>53.62</v>
      </c>
      <c r="BT7" s="25">
        <v>54.57</v>
      </c>
      <c r="BU7" s="25">
        <v>41.25</v>
      </c>
      <c r="BV7" s="25">
        <v>42.5</v>
      </c>
      <c r="BW7" s="25">
        <v>41.84</v>
      </c>
      <c r="BX7" s="25">
        <v>41.44</v>
      </c>
      <c r="BY7" s="25">
        <v>37.65</v>
      </c>
      <c r="BZ7" s="25">
        <v>50.61</v>
      </c>
      <c r="CA7" s="25">
        <v>278.75</v>
      </c>
      <c r="CB7" s="25">
        <v>178.6</v>
      </c>
      <c r="CC7" s="25">
        <v>148.9</v>
      </c>
      <c r="CD7" s="25">
        <v>153.56</v>
      </c>
      <c r="CE7" s="25">
        <v>150.88999999999999</v>
      </c>
      <c r="CF7" s="25">
        <v>383.25</v>
      </c>
      <c r="CG7" s="25">
        <v>377.72</v>
      </c>
      <c r="CH7" s="25">
        <v>390.47</v>
      </c>
      <c r="CI7" s="25">
        <v>403.61</v>
      </c>
      <c r="CJ7" s="25">
        <v>442.82</v>
      </c>
      <c r="CK7" s="25">
        <v>320.83</v>
      </c>
      <c r="CL7" s="25">
        <v>48.56</v>
      </c>
      <c r="CM7" s="25">
        <v>50.13</v>
      </c>
      <c r="CN7" s="25">
        <v>51.39</v>
      </c>
      <c r="CO7" s="25">
        <v>49.52</v>
      </c>
      <c r="CP7" s="25">
        <v>49.52</v>
      </c>
      <c r="CQ7" s="25">
        <v>48.26</v>
      </c>
      <c r="CR7" s="25">
        <v>48.01</v>
      </c>
      <c r="CS7" s="25">
        <v>49.08</v>
      </c>
      <c r="CT7" s="25">
        <v>51.46</v>
      </c>
      <c r="CU7" s="25">
        <v>51.84</v>
      </c>
      <c r="CV7" s="25">
        <v>56.15</v>
      </c>
      <c r="CW7" s="25">
        <v>89.81</v>
      </c>
      <c r="CX7" s="25">
        <v>88.17</v>
      </c>
      <c r="CY7" s="25">
        <v>86.1</v>
      </c>
      <c r="CZ7" s="25">
        <v>88.75</v>
      </c>
      <c r="DA7" s="25">
        <v>87.98</v>
      </c>
      <c r="DB7" s="25">
        <v>72.72</v>
      </c>
      <c r="DC7" s="25">
        <v>72.75</v>
      </c>
      <c r="DD7" s="25">
        <v>71.27</v>
      </c>
      <c r="DE7" s="25">
        <v>68.58</v>
      </c>
      <c r="DF7" s="25">
        <v>67.94</v>
      </c>
      <c r="DG7" s="25">
        <v>70.010000000000005</v>
      </c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>
        <v>1.68</v>
      </c>
      <c r="EE7" s="25">
        <v>0</v>
      </c>
      <c r="EF7" s="25">
        <v>0</v>
      </c>
      <c r="EG7" s="25">
        <v>0</v>
      </c>
      <c r="EH7" s="25">
        <v>0</v>
      </c>
      <c r="EI7" s="25">
        <v>0.62</v>
      </c>
      <c r="EJ7" s="25">
        <v>0.39</v>
      </c>
      <c r="EK7" s="25">
        <v>0.61</v>
      </c>
      <c r="EL7" s="25">
        <v>0.4</v>
      </c>
      <c r="EM7" s="25">
        <v>0.59</v>
      </c>
      <c r="EN7" s="25">
        <v>0.52</v>
      </c>
    </row>
    <row r="8" spans="1:144" x14ac:dyDescent="0.2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</row>
    <row r="9" spans="1:144" x14ac:dyDescent="0.2">
      <c r="A9" s="27"/>
      <c r="B9" s="27" t="s">
        <v>105</v>
      </c>
      <c r="C9" s="27" t="s">
        <v>106</v>
      </c>
      <c r="D9" s="27" t="s">
        <v>107</v>
      </c>
      <c r="E9" s="27" t="s">
        <v>108</v>
      </c>
      <c r="F9" s="27" t="s">
        <v>109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2">
      <c r="A10" s="27" t="s">
        <v>47</v>
      </c>
      <c r="B10" s="28">
        <f t="shared" ref="B10:C10" si="15">DATEVALUE($B7+12-B11&amp;"/1/"&amp;B12)</f>
        <v>47484</v>
      </c>
      <c r="C10" s="29">
        <f t="shared" si="15"/>
        <v>47849</v>
      </c>
      <c r="D10" s="29">
        <f>DATEVALUE($B7+12-D11&amp;"/1/"&amp;D12)</f>
        <v>48215</v>
      </c>
      <c r="E10" s="29">
        <f>DATEVALUE($B7+12-E11&amp;"/1/"&amp;E12)</f>
        <v>48582</v>
      </c>
      <c r="F10" s="29">
        <f>DATEVALUE($B7+12-F11&amp;"/1/"&amp;F12)</f>
        <v>48948</v>
      </c>
    </row>
    <row r="11" spans="1:144" x14ac:dyDescent="0.2">
      <c r="B11">
        <v>4</v>
      </c>
      <c r="C11">
        <v>3</v>
      </c>
      <c r="D11">
        <v>2</v>
      </c>
      <c r="E11">
        <v>1</v>
      </c>
      <c r="F11">
        <v>0</v>
      </c>
      <c r="G11" t="s">
        <v>110</v>
      </c>
    </row>
    <row r="12" spans="1:144" x14ac:dyDescent="0.2">
      <c r="B12">
        <v>1</v>
      </c>
      <c r="C12">
        <v>1</v>
      </c>
      <c r="D12">
        <v>2</v>
      </c>
      <c r="E12">
        <v>3</v>
      </c>
      <c r="F12">
        <v>4</v>
      </c>
      <c r="G12" t="s">
        <v>111</v>
      </c>
    </row>
    <row r="13" spans="1:144" x14ac:dyDescent="0.2">
      <c r="B13" t="s">
        <v>112</v>
      </c>
      <c r="C13" t="s">
        <v>113</v>
      </c>
      <c r="D13" t="s">
        <v>113</v>
      </c>
      <c r="E13" t="s">
        <v>113</v>
      </c>
      <c r="F13" t="s">
        <v>113</v>
      </c>
      <c r="G13" t="s">
        <v>114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千田 一義</cp:lastModifiedBy>
  <cp:lastPrinted>2024-02-01T05:36:52Z</cp:lastPrinted>
  <dcterms:created xsi:type="dcterms:W3CDTF">2023-12-05T01:05:29Z</dcterms:created>
  <dcterms:modified xsi:type="dcterms:W3CDTF">2024-02-01T05:45:25Z</dcterms:modified>
  <cp:category/>
</cp:coreProperties>
</file>