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<sst xmlns="http://schemas.openxmlformats.org/spreadsheetml/2006/main" count="1187" uniqueCount="607">
  <si>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</si>
  <si>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</si>
  <si>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</si>
  <si>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</si>
  <si>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</si>
  <si>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</si>
  <si>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</si>
  <si>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</si>
  <si>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</si>
  <si>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</si>
  <si>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</si>
  <si>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</si>
  <si>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</si>
  <si>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</si>
  <si>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</si>
  <si>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</si>
  <si>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</si>
  <si>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</si>
  <si>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</si>
  <si>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</si>
  <si>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</si>
  <si>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</si>
  <si>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</si>
  <si>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</si>
  <si>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</si>
  <si>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</si>
  <si>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</si>
  <si>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</si>
  <si>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</si>
  <si>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</si>
  <si>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</si>
  <si>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</si>
  <si>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</si>
  <si>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</si>
  <si>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</si>
  <si>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</si>
  <si>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</si>
  <si>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</si>
  <si>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</si>
  <si>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</si>
  <si>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</si>
  <si>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</si>
  <si>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</si>
  <si>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</si>
  <si>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</si>
  <si>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</si>
  <si>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</si>
  <si>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</si>
  <si>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</si>
  <si>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</si>
  <si>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</si>
  <si>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</si>
  <si>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</si>
  <si>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</si>
  <si>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</si>
  <si>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</si>
  <si>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</si>
  <si>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</si>
  <si>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</si>
  <si>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</si>
  <si>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</si>
  <si>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</si>
  <si>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</si>
  <si>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</si>
  <si>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</si>
  <si>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</si>
  <si>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</si>
  <si>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</si>
  <si>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</si>
  <si>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</si>
  <si>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</si>
  <si>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</si>
  <si>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</si>
  <si>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</si>
  <si>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</si>
  <si>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</si>
  <si>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</si>
  <si>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</si>
  <si>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</si>
  <si>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</si>
  <si>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</si>
  <si>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</si>
  <si>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</si>
  <si>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</si>
  <si>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</si>
  <si>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</si>
  <si>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</si>
  <si>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</si>
  <si>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</si>
  <si>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</si>
  <si>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</si>
  <si>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</si>
  <si>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</si>
  <si>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</si>
  <si>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</si>
  <si>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</si>
  <si>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</si>
  <si>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</si>
  <si>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</si>
  <si>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</si>
  <si>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</si>
  <si>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</si>
  <si>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</si>
  <si>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</si>
  <si>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</si>
  <si>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</si>
  <si>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</si>
  <si>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</si>
  <si>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</si>
  <si>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</si>
  <si>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</si>
  <si>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</si>
  <si>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</si>
  <si>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</si>
  <si>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</si>
  <si>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</si>
  <si>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</si>
  <si>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</si>
  <si>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</si>
  <si>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</si>
  <si>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</si>
  <si>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</si>
  <si>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</si>
  <si>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</si>
  <si>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</si>
  <si>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</si>
  <si>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</si>
  <si>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</si>
  <si>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</si>
  <si>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</si>
  <si>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</si>
  <si>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</si>
  <si>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</si>
  <si>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</si>
  <si>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</si>
  <si>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</si>
  <si>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</si>
  <si>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</si>
  <si>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</si>
  <si>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</si>
  <si>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</si>
  <si>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</si>
  <si>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</si>
  <si>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</si>
  <si>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</si>
  <si>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</si>
  <si>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</si>
  <si>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</si>
  <si>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</si>
  <si>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</si>
  <si>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</si>
  <si>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</si>
  <si>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</si>
  <si>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</si>
  <si>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</si>
  <si>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</si>
  <si>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</si>
  <si>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</si>
  <si>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</si>
  <si>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</si>
  <si>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</si>
  <si>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</si>
  <si>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</si>
  <si>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</si>
  <si>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</si>
  <si>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</si>
  <si>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</si>
  <si>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</si>
  <si>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</si>
  <si>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</si>
  <si>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</si>
  <si>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</si>
  <si>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</si>
  <si>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</si>
  <si>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</si>
  <si>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</si>
  <si>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</si>
  <si>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</si>
  <si>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</si>
  <si>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</si>
  <si>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</si>
  <si>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</si>
  <si>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</si>
  <si>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</si>
  <si>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</si>
  <si>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</si>
  <si>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</si>
  <si>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</si>
  <si>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</si>
  <si>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</si>
  <si>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</si>
  <si>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</si>
  <si>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</si>
  <si>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</si>
  <si>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</si>
  <si>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</si>
  <si>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</si>
  <si>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</si>
  <si>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</si>
  <si>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</si>
  <si>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</si>
  <si>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</si>
  <si>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</si>
  <si>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</si>
  <si>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</si>
  <si>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</si>
  <si>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</si>
  <si>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</si>
  <si>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</si>
  <si>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</si>
  <si>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</si>
  <si>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東京都御蔵島村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</si>
  <si>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</si>
  <si>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</si>
  <si>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</si>
  <si>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</si>
  <si>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</si>
  <si>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</si>
  <si>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</si>
  <si>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</si>
  <si>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</si>
  <si>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</si>
  <si>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</si>
  <si>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</si>
  <si>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</si>
  <si>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</si>
  <si>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</si>
  <si>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</si>
  <si>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</si>
  <si>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</si>
  <si>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</si>
  <si>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</si>
  <si>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</si>
  <si>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</si>
  <si>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</si>
  <si>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</si>
  <si>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</si>
  <si>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</si>
  <si>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</si>
  <si>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</si>
  <si>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</si>
  <si>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</si>
  <si>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</si>
  <si>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</si>
  <si>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</si>
  <si>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</si>
  <si>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</si>
  <si>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</si>
  <si>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</si>
  <si>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</si>
  <si>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</si>
  <si>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</si>
  <si>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</si>
  <si>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</si>
  <si>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</si>
  <si>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</si>
  <si>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</si>
  <si>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</si>
  <si>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</si>
  <si>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</si>
  <si>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</si>
  <si>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</si>
  <si>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</si>
  <si>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</si>
  <si>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</si>
  <si>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</si>
  <si>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</si>
  <si>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</si>
  <si>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</si>
  <si>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</si>
  <si>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</si>
  <si>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</si>
  <si>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</si>
  <si>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</si>
  <si>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</si>
  <si>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</si>
  <si>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</si>
  <si>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</si>
  <si>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</si>
  <si>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</si>
  <si>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</si>
  <si>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</si>
  <si>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</si>
  <si>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</si>
  <si>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</si>
  <si>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</si>
  <si>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</si>
  <si>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</si>
  <si>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</si>
  <si>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</si>
  <si>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</si>
  <si>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</si>
  <si>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</si>
  <si>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</si>
  <si>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</si>
  <si>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</si>
  <si>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</si>
  <si>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</si>
  <si>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</si>
  <si>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</si>
  <si>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</si>
  <si>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</si>
  <si>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</si>
  <si>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</si>
  <si>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</si>
  <si>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</si>
  <si>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</si>
  <si>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</si>
  <si>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</si>
  <si>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</si>
  <si>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</si>
  <si>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</si>
  <si>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</si>
  <si>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</si>
  <si>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</si>
  <si>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</si>
  <si>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</si>
  <si>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</si>
  <si>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</si>
  <si>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</si>
  <si>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</si>
  <si>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</si>
  <si>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</si>
  <si>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</si>
  <si>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</si>
  <si>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</si>
  <si>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</si>
  <si>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</si>
  <si>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</si>
  <si>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</si>
  <si>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</si>
  <si>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</si>
  <si>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</si>
  <si>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</si>
  <si>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</si>
  <si>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</si>
  <si>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</si>
  <si>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</si>
  <si>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</si>
  <si>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</si>
  <si>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</si>
  <si>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</si>
  <si>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</si>
  <si>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</si>
  <si>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</si>
  <si>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</si>
  <si>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</si>
  <si>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</si>
  <si>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</si>
  <si>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</si>
  <si>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</si>
  <si>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</si>
  <si>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</si>
  <si>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</si>
  <si>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</si>
  <si>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</si>
  <si>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</si>
  <si>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</si>
  <si>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</si>
  <si>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</si>
  <si>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東京都御蔵島村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</si>
  <si>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</si>
  <si>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</si>
  <si>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</si>
  <si>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</si>
  <si>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</si>
  <si>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</si>
  <si>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</si>
  <si>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</si>
  <si>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</si>
  <si>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</si>
  <si>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</si>
  <si>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</si>
  <si>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</si>
  <si>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</si>
  <si>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</si>
  <si>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</si>
  <si>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</si>
  <si>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</si>
  <si>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</si>
  <si>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</si>
  <si>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</si>
  <si>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</si>
  <si>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</si>
  <si>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</si>
  <si>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</si>
  <si>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</si>
  <si>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</si>
  <si>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</si>
  <si>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</si>
  <si>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</si>
  <si>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</si>
  <si>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</si>
  <si>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</si>
  <si>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</si>
  <si>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</si>
  <si>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</si>
  <si>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</si>
  <si>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</si>
  <si>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</si>
  <si>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</si>
  <si>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</si>
  <si>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</si>
  <si>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</si>
  <si>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</si>
  <si>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</si>
  <si>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</si>
  <si>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</si>
  <si>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</si>
  <si>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</si>
  <si>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</si>
  <si>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</si>
  <si>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</si>
  <si>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</si>
  <si>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</si>
  <si>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</si>
  <si>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</si>
  <si>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</si>
  <si>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</si>
  <si>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</si>
  <si>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</si>
  <si>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</si>
  <si>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</si>
  <si>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</si>
  <si>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</si>
  <si>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</si>
  <si>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</si>
  <si>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</si>
  <si>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</si>
  <si>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</si>
  <si>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</si>
  <si>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</si>
  <si>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</si>
  <si>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</si>
  <si>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</si>
  <si>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</si>
  <si>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</si>
  <si>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</si>
  <si>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</si>
  <si>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</si>
  <si>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</si>
  <si>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</si>
  <si>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</si>
  <si>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</si>
  <si>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</si>
  <si>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</si>
  <si>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</si>
  <si>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</si>
  <si>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</si>
  <si>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</si>
  <si>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</si>
  <si>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</si>
  <si>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</si>
  <si>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</si>
  <si>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</si>
  <si>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</si>
  <si>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</si>
  <si>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</si>
  <si>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</si>
  <si>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</si>
  <si>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</si>
  <si>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</si>
  <si>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</si>
  <si>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</si>
  <si>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</si>
  <si>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</si>
  <si>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</si>
  <si>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観光施設事業会計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</si>
  <si>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</si>
  <si>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</si>
  <si>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</si>
  <si>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</si>
  <si>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</si>
  <si>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</si>
  <si>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</si>
  <si>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</si>
  <si>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</si>
  <si>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</si>
  <si>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</si>
  <si>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</si>
  <si>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</si>
  <si>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</si>
  <si>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</si>
  <si>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</si>
  <si>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</si>
  <si>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</si>
  <si>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</si>
  <si>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</si>
  <si>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</si>
  <si>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</si>
  <si>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</si>
  <si>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</si>
  <si>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</si>
  <si>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</si>
  <si>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</si>
  <si>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</si>
  <si>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</si>
  <si>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</si>
  <si>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</si>
  <si>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</si>
  <si>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</si>
  <si>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</si>
  <si>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</si>
  <si>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</si>
  <si>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</si>
  <si>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</si>
  <si>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</si>
  <si>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</si>
  <si>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</si>
  <si>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</si>
  <si>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</si>
  <si>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</si>
  <si>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</si>
  <si>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</si>
  <si>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</si>
  <si>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</si>
  <si>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</si>
  <si>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</si>
  <si>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</si>
  <si>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</si>
  <si>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</si>
  <si>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</si>
  <si>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</si>
  <si>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</si>
  <si>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</si>
  <si>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</si>
  <si>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</si>
  <si>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</si>
  <si>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</si>
  <si>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</si>
  <si>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</si>
  <si>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</si>
  <si>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</si>
  <si>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</si>
  <si>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</si>
  <si>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</si>
  <si>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</si>
  <si>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</si>
  <si>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</si>
  <si>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</si>
  <si>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</si>
  <si>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</si>
  <si>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</si>
  <si>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</si>
  <si>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</si>
  <si>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</si>
  <si>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</si>
  <si>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</si>
  <si>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</si>
  <si>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</si>
  <si>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</si>
  <si>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</si>
  <si>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</si>
  <si>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</si>
  <si>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</si>
  <si>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</si>
  <si>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</si>
  <si>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0.05</t>
  </si>
  <si>
    <t>▲ 0.93</t>
  </si>
  <si>
    <t>一般会計</t>
  </si>
  <si>
    <t>国民健康保険運営事業会計</t>
  </si>
  <si>
    <t>介護保険事業会計</t>
  </si>
  <si>
    <t>観光施設事業会計</t>
  </si>
  <si>
    <t>簡易水道事業会計</t>
  </si>
  <si>
    <t>航路事業会計</t>
  </si>
  <si>
    <t>産業センター運営事業会計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</si>
  <si>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</si>
  <si>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</si>
  <si>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</si>
  <si>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</si>
  <si>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</si>
  <si>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</si>
  <si>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</si>
  <si>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</si>
  <si>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</si>
  <si>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</si>
  <si>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</si>
  <si>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公共施設準備基金</t>
    <rPh sb="0" eb="2">
      <t>コウキョウ</t>
    </rPh>
    <rPh sb="2" eb="4">
      <t>シセツ</t>
    </rPh>
    <rPh sb="4" eb="6">
      <t>ジュンビ</t>
    </rPh>
    <rPh sb="6" eb="8">
      <t>キキン</t>
    </rPh>
    <phoneticPr fontId="2"/>
  </si>
  <si>
    <t>ふるさと基金</t>
    <rPh sb="4" eb="6">
      <t>キキン</t>
    </rPh>
    <phoneticPr fontId="2"/>
  </si>
  <si>
    <t>地域福祉基金</t>
    <rPh sb="0" eb="2">
      <t>チイキ</t>
    </rPh>
    <rPh sb="2" eb="4">
      <t>フクシ</t>
    </rPh>
    <rPh sb="4" eb="6">
      <t>キキン</t>
    </rPh>
    <phoneticPr fontId="2"/>
  </si>
  <si>
    <t>育英基金</t>
    <rPh sb="0" eb="2">
      <t>イクエイ</t>
    </rPh>
    <rPh sb="2" eb="4">
      <t>キキン</t>
    </rPh>
    <phoneticPr fontId="2"/>
  </si>
  <si>
    <t>土地開発基金</t>
    <rPh sb="0" eb="2">
      <t>トチ</t>
    </rPh>
    <rPh sb="2" eb="4">
      <t>カイハツ</t>
    </rPh>
    <rPh sb="4" eb="6">
      <t>キキン</t>
    </rPh>
    <phoneticPr fontId="2"/>
  </si>
  <si>
    <t>-</t>
    <phoneticPr fontId="2"/>
  </si>
  <si>
    <t>-</t>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</si>
  <si>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</si>
  <si>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</si>
  <si>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phoneticPr fontId="2"/>
  </si>
  <si>
    <t>東京都後期高齢者医療広域連合（一般会計）</t>
    <rPh sb="0" eb="2">
      <t>トウキョウ</t>
    </rPh>
    <rPh sb="2" eb="3">
      <t>ト</t>
    </rPh>
    <rPh sb="3" eb="8">
      <t>コウキコウレイシャ</t>
    </rPh>
    <rPh sb="8" eb="10">
      <t>イリョウ</t>
    </rPh>
    <rPh sb="10" eb="12">
      <t>コウイキ</t>
    </rPh>
    <rPh sb="12" eb="14">
      <t>レンゴウ</t>
    </rPh>
    <rPh sb="15" eb="17">
      <t>イッパン</t>
    </rPh>
    <rPh sb="17" eb="19">
      <t>カイケイ</t>
    </rPh>
    <phoneticPr fontId="2"/>
  </si>
  <si>
    <t>東京都後期高齢者医療広域連合（特別会計）</t>
    <rPh sb="0" eb="2">
      <t>トウキョウ</t>
    </rPh>
    <rPh sb="2" eb="3">
      <t>ト</t>
    </rPh>
    <rPh sb="3" eb="8">
      <t>コウキコウレイシャ</t>
    </rPh>
    <rPh sb="8" eb="10">
      <t>イリョウ</t>
    </rPh>
    <rPh sb="10" eb="12">
      <t>コウイキ</t>
    </rPh>
    <rPh sb="12" eb="14">
      <t>レンゴウ</t>
    </rPh>
    <rPh sb="15" eb="17">
      <t>トクベツ</t>
    </rPh>
    <rPh sb="17" eb="19">
      <t>カイケイ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</si>
  <si>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</si>
  <si>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</si>
  <si>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</si>
  <si>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</si>
  <si>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</si>
  <si>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</si>
  <si>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</si>
  <si>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</si>
  <si>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公共施設等総合管理計画を整え、整備計画による公共施設の更新、維持を適切に進めていく。</t>
    <rPh sb="3" eb="5">
      <t>コウキョウ</t>
    </rPh>
    <rPh sb="5" eb="7">
      <t>シセツ</t>
    </rPh>
    <rPh sb="7" eb="8">
      <t>トウ</t>
    </rPh>
    <rPh sb="8" eb="10">
      <t>ソウゴウ</t>
    </rPh>
    <rPh sb="10" eb="12">
      <t>カンリ</t>
    </rPh>
    <rPh sb="12" eb="14">
      <t>ケイカク</t>
    </rPh>
    <rPh sb="15" eb="16">
      <t>トトノ</t>
    </rPh>
    <rPh sb="18" eb="20">
      <t>セイビ</t>
    </rPh>
    <rPh sb="20" eb="22">
      <t>ケイカク</t>
    </rPh>
    <rPh sb="25" eb="27">
      <t>コウキョウ</t>
    </rPh>
    <rPh sb="27" eb="29">
      <t>シセツ</t>
    </rPh>
    <rPh sb="30" eb="32">
      <t>コウシン</t>
    </rPh>
    <rPh sb="33" eb="35">
      <t>イジ</t>
    </rPh>
    <rPh sb="36" eb="38">
      <t>テキセツ</t>
    </rPh>
    <rPh sb="39" eb="40">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</si>
  <si>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</si>
  <si>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</si>
  <si>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</si>
  <si>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</si>
  <si>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</si>
  <si>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</si>
  <si>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今後も将来負担比率は、発生しない見込みとなっている。実績公債費率は、現在低い比率で推移しているが、ヘリポート建設事業費充当起債の返還が開始する
令和元年～令和４年までは３％となる見込み。</t>
    <rPh sb="2" eb="4">
      <t>コンゴ</t>
    </rPh>
    <rPh sb="5" eb="7">
      <t>ショウライ</t>
    </rPh>
    <rPh sb="7" eb="9">
      <t>フタン</t>
    </rPh>
    <rPh sb="9" eb="11">
      <t>ヒリツ</t>
    </rPh>
    <rPh sb="13" eb="15">
      <t>ハッセイ</t>
    </rPh>
    <rPh sb="18" eb="20">
      <t>ミコ</t>
    </rPh>
    <rPh sb="28" eb="30">
      <t>ジッセキ</t>
    </rPh>
    <rPh sb="30" eb="33">
      <t>コウサイヒ</t>
    </rPh>
    <rPh sb="33" eb="34">
      <t>リツ</t>
    </rPh>
    <rPh sb="36" eb="38">
      <t>ゲンザイ</t>
    </rPh>
    <rPh sb="38" eb="39">
      <t>ヒク</t>
    </rPh>
    <rPh sb="40" eb="42">
      <t>ヒリツ</t>
    </rPh>
    <rPh sb="43" eb="45">
      <t>スイイ</t>
    </rPh>
    <rPh sb="56" eb="58">
      <t>ケンセツ</t>
    </rPh>
    <rPh sb="58" eb="60">
      <t>ジギョウ</t>
    </rPh>
    <rPh sb="60" eb="61">
      <t>ヒ</t>
    </rPh>
    <rPh sb="61" eb="63">
      <t>ジュウトウ</t>
    </rPh>
    <rPh sb="63" eb="65">
      <t>キサイ</t>
    </rPh>
    <rPh sb="66" eb="68">
      <t>ヘンカン</t>
    </rPh>
    <rPh sb="69" eb="71">
      <t>カイシ</t>
    </rPh>
    <rPh sb="74" eb="76">
      <t>レイワ</t>
    </rPh>
    <rPh sb="76" eb="77">
      <t>ガン</t>
    </rPh>
    <rPh sb="77" eb="78">
      <t>ネン</t>
    </rPh>
    <rPh sb="79" eb="81">
      <t>レイワ</t>
    </rPh>
    <rPh sb="82" eb="83">
      <t>ネン</t>
    </rPh>
    <rPh sb="91" eb="93">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</si>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</sst>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8093-4B44-8361-51C1563C85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661419</c:v>
                </c:pt>
                <c:pt idx="1">
                  <c:v>1245236</c:v>
                </c:pt>
                <c:pt idx="2">
                  <c:v>2939964</c:v>
                </c:pt>
                <c:pt idx="3">
                  <c:v>1216706</c:v>
                </c:pt>
                <c:pt idx="4">
                  <c:v>1218681</c:v>
                </c:pt>
              </c:numCache>
            </c:numRef>
          </c:val>
          <c:smooth val="0"/>
          <c:extLst>
            <c:ext xmlns:c16="http://schemas.microsoft.com/office/drawing/2014/chart" uri="{C3380CC4-5D6E-409C-BE32-E72D297353CC}">
              <c16:uniqueId val="{00000001-8093-4B44-8361-51C1563C85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6.89</c:v>
                </c:pt>
                <c:pt idx="2">
                  <c:v>11.02</c:v>
                </c:pt>
                <c:pt idx="3">
                  <c:v>9.07</c:v>
                </c:pt>
                <c:pt idx="4">
                  <c:v>10.83</c:v>
                </c:pt>
              </c:numCache>
            </c:numRef>
          </c:val>
          <c:extLst>
            <c:ext xmlns:c16="http://schemas.microsoft.com/office/drawing/2014/chart" uri="{C3380CC4-5D6E-409C-BE32-E72D297353CC}">
              <c16:uniqueId val="{00000000-7BBE-42DB-8731-F5C7C18CFF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227.23</c:v>
                </c:pt>
                <c:pt idx="1">
                  <c:v>223.19</c:v>
                </c:pt>
                <c:pt idx="2">
                  <c:v>246.82</c:v>
                </c:pt>
                <c:pt idx="3">
                  <c:v>263.92</c:v>
                </c:pt>
                <c:pt idx="4">
                  <c:v>327.52</c:v>
                </c:pt>
              </c:numCache>
            </c:numRef>
          </c:val>
          <c:extLst>
            <c:ext xmlns:c16="http://schemas.microsoft.com/office/drawing/2014/chart" uri="{C3380CC4-5D6E-409C-BE32-E72D297353CC}">
              <c16:uniqueId val="{00000001-7BBE-42DB-8731-F5C7C18CFF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8.77</c:v>
                </c:pt>
                <c:pt idx="2">
                  <c:v>19.059999999999999</c:v>
                </c:pt>
                <c:pt idx="3">
                  <c:v>-0.93</c:v>
                </c:pt>
                <c:pt idx="4">
                  <c:v>44.35</c:v>
                </c:pt>
              </c:numCache>
            </c:numRef>
          </c:val>
          <c:smooth val="0"/>
          <c:extLst>
            <c:ext xmlns:c16="http://schemas.microsoft.com/office/drawing/2014/chart" uri="{C3380CC4-5D6E-409C-BE32-E72D297353CC}">
              <c16:uniqueId val="{00000002-7BBE-42DB-8731-F5C7C18CFF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520A-4A3C-9C53-47C784F2B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0A-4A3C-9C53-47C784F2B09A}"/>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0.1</c:v>
                </c:pt>
                <c:pt idx="4">
                  <c:v>#N/A</c:v>
                </c:pt>
                <c:pt idx="5">
                  <c:v>0.02</c:v>
                </c:pt>
                <c:pt idx="6">
                  <c:v>#N/A</c:v>
                </c:pt>
                <c:pt idx="7">
                  <c:v>0.01</c:v>
                </c:pt>
                <c:pt idx="8">
                  <c:v>#N/A</c:v>
                </c:pt>
                <c:pt idx="9">
                  <c:v>0.08</c:v>
                </c:pt>
              </c:numCache>
            </c:numRef>
          </c:val>
          <c:extLst>
            <c:ext xmlns:c16="http://schemas.microsoft.com/office/drawing/2014/chart" uri="{C3380CC4-5D6E-409C-BE32-E72D297353CC}">
              <c16:uniqueId val="{00000002-520A-4A3C-9C53-47C784F2B09A}"/>
            </c:ext>
          </c:extLst>
        </c:ser>
        <c:ser>
          <c:idx val="3"/>
          <c:order val="3"/>
          <c:tx>
            <c:strRef>
              <c:f>データシート!$A$30</c:f>
              <c:strCache>
                <c:ptCount val="1"/>
                <c:pt idx="0">
                  <c:v>産業センター運営事業会計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0.42</c:v>
                </c:pt>
                <c:pt idx="4">
                  <c:v>#N/A</c:v>
                </c:pt>
                <c:pt idx="5">
                  <c:v>0.22</c:v>
                </c:pt>
                <c:pt idx="6">
                  <c:v>#N/A</c:v>
                </c:pt>
                <c:pt idx="7">
                  <c:v>0.11</c:v>
                </c:pt>
                <c:pt idx="8">
                  <c:v>#N/A</c:v>
                </c:pt>
                <c:pt idx="9">
                  <c:v>0.08</c:v>
                </c:pt>
              </c:numCache>
            </c:numRef>
          </c:val>
          <c:extLst>
            <c:ext xmlns:c16="http://schemas.microsoft.com/office/drawing/2014/chart" uri="{C3380CC4-5D6E-409C-BE32-E72D297353CC}">
              <c16:uniqueId val="{00000003-520A-4A3C-9C53-47C784F2B09A}"/>
            </c:ext>
          </c:extLst>
        </c:ser>
        <c:ser>
          <c:idx val="4"/>
          <c:order val="4"/>
          <c:tx>
            <c:strRef>
              <c:f>データシート!$A$31</c:f>
              <c:strCache>
                <c:ptCount val="1"/>
                <c:pt idx="0">
                  <c:v>航路事業会計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0.73</c:v>
                </c:pt>
                <c:pt idx="2">
                  <c:v>#N/A</c:v>
                </c:pt>
                <c:pt idx="3">
                  <c:v>0.51</c:v>
                </c:pt>
                <c:pt idx="4">
                  <c:v>#N/A</c:v>
                </c:pt>
                <c:pt idx="5">
                  <c:v>0</c:v>
                </c:pt>
                <c:pt idx="6">
                  <c:v>#N/A</c:v>
                </c:pt>
                <c:pt idx="7">
                  <c:v>0.14000000000000001</c:v>
                </c:pt>
                <c:pt idx="8">
                  <c:v>#N/A</c:v>
                </c:pt>
                <c:pt idx="9">
                  <c:v>0.11</c:v>
                </c:pt>
              </c:numCache>
            </c:numRef>
          </c:val>
          <c:extLst>
            <c:ext xmlns:c16="http://schemas.microsoft.com/office/drawing/2014/chart" uri="{C3380CC4-5D6E-409C-BE32-E72D297353CC}">
              <c16:uniqueId val="{00000004-520A-4A3C-9C53-47C784F2B09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c:v>
                </c:pt>
                <c:pt idx="4">
                  <c:v>#N/A</c:v>
                </c:pt>
                <c:pt idx="5">
                  <c:v>0.15</c:v>
                </c:pt>
                <c:pt idx="6">
                  <c:v>#N/A</c:v>
                </c:pt>
                <c:pt idx="7">
                  <c:v>0.03</c:v>
                </c:pt>
                <c:pt idx="8">
                  <c:v>#N/A</c:v>
                </c:pt>
                <c:pt idx="9">
                  <c:v>0.13</c:v>
                </c:pt>
              </c:numCache>
            </c:numRef>
          </c:val>
          <c:extLst>
            <c:ext xmlns:c16="http://schemas.microsoft.com/office/drawing/2014/chart" uri="{C3380CC4-5D6E-409C-BE32-E72D297353CC}">
              <c16:uniqueId val="{00000005-520A-4A3C-9C53-47C784F2B09A}"/>
            </c:ext>
          </c:extLst>
        </c:ser>
        <c:ser>
          <c:idx val="6"/>
          <c:order val="6"/>
          <c:tx>
            <c:strRef>
              <c:f>データシート!$A$33</c:f>
              <c:strCache>
                <c:ptCount val="1"/>
                <c:pt idx="0">
                  <c:v>観光施設事業会計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0.4</c:v>
                </c:pt>
                <c:pt idx="4">
                  <c:v>#N/A</c:v>
                </c:pt>
                <c:pt idx="5">
                  <c:v>0.31</c:v>
                </c:pt>
                <c:pt idx="6">
                  <c:v>#N/A</c:v>
                </c:pt>
                <c:pt idx="7">
                  <c:v>0.49</c:v>
                </c:pt>
                <c:pt idx="8">
                  <c:v>#N/A</c:v>
                </c:pt>
                <c:pt idx="9">
                  <c:v>0.56999999999999995</c:v>
                </c:pt>
              </c:numCache>
            </c:numRef>
          </c:val>
          <c:extLst>
            <c:ext xmlns:c16="http://schemas.microsoft.com/office/drawing/2014/chart" uri="{C3380CC4-5D6E-409C-BE32-E72D297353CC}">
              <c16:uniqueId val="{00000006-520A-4A3C-9C53-47C784F2B09A}"/>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1.41</c:v>
                </c:pt>
                <c:pt idx="2">
                  <c:v>#N/A</c:v>
                </c:pt>
                <c:pt idx="3">
                  <c:v>1.24</c:v>
                </c:pt>
                <c:pt idx="4">
                  <c:v>#N/A</c:v>
                </c:pt>
                <c:pt idx="5">
                  <c:v>0.19</c:v>
                </c:pt>
                <c:pt idx="6">
                  <c:v>#N/A</c:v>
                </c:pt>
                <c:pt idx="7">
                  <c:v>0.66</c:v>
                </c:pt>
                <c:pt idx="8">
                  <c:v>#N/A</c:v>
                </c:pt>
                <c:pt idx="9">
                  <c:v>1.41</c:v>
                </c:pt>
              </c:numCache>
            </c:numRef>
          </c:val>
          <c:extLst>
            <c:ext xmlns:c16="http://schemas.microsoft.com/office/drawing/2014/chart" uri="{C3380CC4-5D6E-409C-BE32-E72D297353CC}">
              <c16:uniqueId val="{00000007-520A-4A3C-9C53-47C784F2B09A}"/>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3.17</c:v>
                </c:pt>
                <c:pt idx="2">
                  <c:v>#N/A</c:v>
                </c:pt>
                <c:pt idx="3">
                  <c:v>1.66</c:v>
                </c:pt>
                <c:pt idx="4">
                  <c:v>#N/A</c:v>
                </c:pt>
                <c:pt idx="5">
                  <c:v>4.29</c:v>
                </c:pt>
                <c:pt idx="6">
                  <c:v>#N/A</c:v>
                </c:pt>
                <c:pt idx="7">
                  <c:v>5.09</c:v>
                </c:pt>
                <c:pt idx="8">
                  <c:v>#N/A</c:v>
                </c:pt>
                <c:pt idx="9">
                  <c:v>3.87</c:v>
                </c:pt>
              </c:numCache>
            </c:numRef>
          </c:val>
          <c:extLst>
            <c:ext xmlns:c16="http://schemas.microsoft.com/office/drawing/2014/chart" uri="{C3380CC4-5D6E-409C-BE32-E72D297353CC}">
              <c16:uniqueId val="{00000008-520A-4A3C-9C53-47C784F2B0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2.79</c:v>
                </c:pt>
                <c:pt idx="2">
                  <c:v>#N/A</c:v>
                </c:pt>
                <c:pt idx="3">
                  <c:v>5.94</c:v>
                </c:pt>
                <c:pt idx="4">
                  <c:v>#N/A</c:v>
                </c:pt>
                <c:pt idx="5">
                  <c:v>10.78</c:v>
                </c:pt>
                <c:pt idx="6">
                  <c:v>#N/A</c:v>
                </c:pt>
                <c:pt idx="7">
                  <c:v>8.81</c:v>
                </c:pt>
                <c:pt idx="8">
                  <c:v>#N/A</c:v>
                </c:pt>
                <c:pt idx="9">
                  <c:v>10.63</c:v>
                </c:pt>
              </c:numCache>
            </c:numRef>
          </c:val>
          <c:extLst>
            <c:ext xmlns:c16="http://schemas.microsoft.com/office/drawing/2014/chart" uri="{C3380CC4-5D6E-409C-BE32-E72D297353CC}">
              <c16:uniqueId val="{00000009-520A-4A3C-9C53-47C784F2B0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c:v>
                </c:pt>
                <c:pt idx="5">
                  <c:v>49</c:v>
                </c:pt>
                <c:pt idx="8">
                  <c:v>52</c:v>
                </c:pt>
                <c:pt idx="11">
                  <c:v>50</c:v>
                </c:pt>
                <c:pt idx="14">
                  <c:v>47</c:v>
                </c:pt>
              </c:numCache>
            </c:numRef>
          </c:val>
          <c:extLst>
            <c:ext xmlns:c16="http://schemas.microsoft.com/office/drawing/2014/chart" uri="{C3380CC4-5D6E-409C-BE32-E72D297353CC}">
              <c16:uniqueId val="{00000000-51C3-45D0-8BEC-26577FCF77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C3-45D0-8BEC-26577FCF77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C3-45D0-8BEC-26577FCF77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6</c:v>
                </c:pt>
                <c:pt idx="6">
                  <c:v>7</c:v>
                </c:pt>
                <c:pt idx="9">
                  <c:v>7</c:v>
                </c:pt>
                <c:pt idx="12">
                  <c:v>7</c:v>
                </c:pt>
              </c:numCache>
            </c:numRef>
          </c:val>
          <c:extLst>
            <c:ext xmlns:c16="http://schemas.microsoft.com/office/drawing/2014/chart" uri="{C3380CC4-5D6E-409C-BE32-E72D297353CC}">
              <c16:uniqueId val="{00000003-51C3-45D0-8BEC-26577FCF77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c:v>
                </c:pt>
                <c:pt idx="3">
                  <c:v>5</c:v>
                </c:pt>
                <c:pt idx="6">
                  <c:v>2</c:v>
                </c:pt>
                <c:pt idx="9">
                  <c:v>3</c:v>
                </c:pt>
                <c:pt idx="12">
                  <c:v>3</c:v>
                </c:pt>
              </c:numCache>
            </c:numRef>
          </c:val>
          <c:extLst>
            <c:ext xmlns:c16="http://schemas.microsoft.com/office/drawing/2014/chart" uri="{C3380CC4-5D6E-409C-BE32-E72D297353CC}">
              <c16:uniqueId val="{00000004-51C3-45D0-8BEC-26577FCF77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C3-45D0-8BEC-26577FCF77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C3-45D0-8BEC-26577FCF77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c:v>
                </c:pt>
                <c:pt idx="3">
                  <c:v>48</c:v>
                </c:pt>
                <c:pt idx="6">
                  <c:v>49</c:v>
                </c:pt>
                <c:pt idx="9">
                  <c:v>49</c:v>
                </c:pt>
                <c:pt idx="12">
                  <c:v>47</c:v>
                </c:pt>
              </c:numCache>
            </c:numRef>
          </c:val>
          <c:extLst>
            <c:ext xmlns:c16="http://schemas.microsoft.com/office/drawing/2014/chart" uri="{C3380CC4-5D6E-409C-BE32-E72D297353CC}">
              <c16:uniqueId val="{00000007-51C3-45D0-8BEC-26577FCF77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c:v>
                </c:pt>
                <c:pt idx="2">
                  <c:v>#N/A</c:v>
                </c:pt>
                <c:pt idx="3">
                  <c:v>#N/A</c:v>
                </c:pt>
                <c:pt idx="4">
                  <c:v>10</c:v>
                </c:pt>
                <c:pt idx="5">
                  <c:v>#N/A</c:v>
                </c:pt>
                <c:pt idx="6">
                  <c:v>#N/A</c:v>
                </c:pt>
                <c:pt idx="7">
                  <c:v>6</c:v>
                </c:pt>
                <c:pt idx="8">
                  <c:v>#N/A</c:v>
                </c:pt>
                <c:pt idx="9">
                  <c:v>#N/A</c:v>
                </c:pt>
                <c:pt idx="10">
                  <c:v>9</c:v>
                </c:pt>
                <c:pt idx="11">
                  <c:v>#N/A</c:v>
                </c:pt>
                <c:pt idx="12">
                  <c:v>#N/A</c:v>
                </c:pt>
                <c:pt idx="13">
                  <c:v>10</c:v>
                </c:pt>
                <c:pt idx="14">
                  <c:v>#N/A</c:v>
                </c:pt>
              </c:numCache>
            </c:numRef>
          </c:val>
          <c:smooth val="0"/>
          <c:extLst>
            <c:ext xmlns:c16="http://schemas.microsoft.com/office/drawing/2014/chart" uri="{C3380CC4-5D6E-409C-BE32-E72D297353CC}">
              <c16:uniqueId val="{00000008-51C3-45D0-8BEC-26577FCF77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450</c:v>
                </c:pt>
                <c:pt idx="5">
                  <c:v>541</c:v>
                </c:pt>
                <c:pt idx="8">
                  <c:v>621</c:v>
                </c:pt>
                <c:pt idx="11">
                  <c:v>595</c:v>
                </c:pt>
                <c:pt idx="14">
                  <c:v>568</c:v>
                </c:pt>
              </c:numCache>
            </c:numRef>
          </c:val>
          <c:extLst>
            <c:ext xmlns:c16="http://schemas.microsoft.com/office/drawing/2014/chart" uri="{C3380CC4-5D6E-409C-BE32-E72D297353CC}">
              <c16:uniqueId val="{00000000-8764-4DE3-96B3-EB461EA416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c:v>
                </c:pt>
                <c:pt idx="5">
                  <c:v>26</c:v>
                </c:pt>
                <c:pt idx="8">
                  <c:v>20</c:v>
                </c:pt>
                <c:pt idx="11">
                  <c:v>15</c:v>
                </c:pt>
                <c:pt idx="14">
                  <c:v>13</c:v>
                </c:pt>
              </c:numCache>
            </c:numRef>
          </c:val>
          <c:extLst>
            <c:ext xmlns:c16="http://schemas.microsoft.com/office/drawing/2014/chart" uri="{C3380CC4-5D6E-409C-BE32-E72D297353CC}">
              <c16:uniqueId val="{00000001-8764-4DE3-96B3-EB461EA416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2097</c:v>
                </c:pt>
                <c:pt idx="5">
                  <c:v>2081</c:v>
                </c:pt>
                <c:pt idx="8">
                  <c:v>2054</c:v>
                </c:pt>
                <c:pt idx="11">
                  <c:v>2096</c:v>
                </c:pt>
                <c:pt idx="14">
                  <c:v>2253</c:v>
                </c:pt>
              </c:numCache>
            </c:numRef>
          </c:val>
          <c:extLst>
            <c:ext xmlns:c16="http://schemas.microsoft.com/office/drawing/2014/chart" uri="{C3380CC4-5D6E-409C-BE32-E72D297353CC}">
              <c16:uniqueId val="{00000002-8764-4DE3-96B3-EB461EA416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64-4DE3-96B3-EB461EA416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64-4DE3-96B3-EB461EA416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64-4DE3-96B3-EB461EA416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c:v>
                </c:pt>
                <c:pt idx="3">
                  <c:v>6</c:v>
                </c:pt>
                <c:pt idx="6">
                  <c:v>0</c:v>
                </c:pt>
                <c:pt idx="9">
                  <c:v>0</c:v>
                </c:pt>
                <c:pt idx="12">
                  <c:v>0</c:v>
                </c:pt>
              </c:numCache>
            </c:numRef>
          </c:val>
          <c:extLst>
            <c:ext xmlns:c16="http://schemas.microsoft.com/office/drawing/2014/chart" uri="{C3380CC4-5D6E-409C-BE32-E72D297353CC}">
              <c16:uniqueId val="{00000006-8764-4DE3-96B3-EB461EA416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c:v>
                </c:pt>
                <c:pt idx="3">
                  <c:v>56</c:v>
                </c:pt>
                <c:pt idx="6">
                  <c:v>50</c:v>
                </c:pt>
                <c:pt idx="9">
                  <c:v>43</c:v>
                </c:pt>
                <c:pt idx="12">
                  <c:v>37</c:v>
                </c:pt>
              </c:numCache>
            </c:numRef>
          </c:val>
          <c:extLst>
            <c:ext xmlns:c16="http://schemas.microsoft.com/office/drawing/2014/chart" uri="{C3380CC4-5D6E-409C-BE32-E72D297353CC}">
              <c16:uniqueId val="{00000007-8764-4DE3-96B3-EB461EA416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c:v>
                </c:pt>
                <c:pt idx="3">
                  <c:v>30</c:v>
                </c:pt>
                <c:pt idx="6">
                  <c:v>31</c:v>
                </c:pt>
                <c:pt idx="9">
                  <c:v>28</c:v>
                </c:pt>
                <c:pt idx="12">
                  <c:v>22</c:v>
                </c:pt>
              </c:numCache>
            </c:numRef>
          </c:val>
          <c:extLst>
            <c:ext xmlns:c16="http://schemas.microsoft.com/office/drawing/2014/chart" uri="{C3380CC4-5D6E-409C-BE32-E72D297353CC}">
              <c16:uniqueId val="{00000008-8764-4DE3-96B3-EB461EA416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64-4DE3-96B3-EB461EA416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515</c:v>
                </c:pt>
                <c:pt idx="3">
                  <c:v>647</c:v>
                </c:pt>
                <c:pt idx="6">
                  <c:v>769</c:v>
                </c:pt>
                <c:pt idx="9">
                  <c:v>738</c:v>
                </c:pt>
                <c:pt idx="12">
                  <c:v>708</c:v>
                </c:pt>
              </c:numCache>
            </c:numRef>
          </c:val>
          <c:extLst>
            <c:ext xmlns:c16="http://schemas.microsoft.com/office/drawing/2014/chart" uri="{C3380CC4-5D6E-409C-BE32-E72D297353CC}">
              <c16:uniqueId val="{0000000A-8764-4DE3-96B3-EB461EA416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64-4DE3-96B3-EB461EA416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1017</c:v>
                </c:pt>
                <c:pt idx="1">
                  <c:v>1024</c:v>
                </c:pt>
                <c:pt idx="2">
                  <c:v>1179</c:v>
                </c:pt>
              </c:numCache>
            </c:numRef>
          </c:val>
          <c:extLst>
            <c:ext xmlns:c16="http://schemas.microsoft.com/office/drawing/2014/chart" uri="{C3380CC4-5D6E-409C-BE32-E72D297353CC}">
              <c16:uniqueId val="{00000000-B6EB-4E4E-97C2-BAB2DB53A2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B6EB-4E4E-97C2-BAB2DB53A2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1017</c:v>
                </c:pt>
                <c:pt idx="1">
                  <c:v>1052</c:v>
                </c:pt>
                <c:pt idx="2">
                  <c:v>1053</c:v>
                </c:pt>
              </c:numCache>
            </c:numRef>
          </c:val>
          <c:extLst>
            <c:ext xmlns:c16="http://schemas.microsoft.com/office/drawing/2014/chart" uri="{C3380CC4-5D6E-409C-BE32-E72D297353CC}">
              <c16:uniqueId val="{00000002-B6EB-4E4E-97C2-BAB2DB53A2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{81375079-C57D-49FE-8B70-DFD41F81E431}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8B4-4148-91B9-C9F93E9D10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{62CC6C98-A936-49B3-88EA-1BB38737799C}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B4-4148-91B9-C9F93E9D10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{5A3BBFD3-FE8D-4E6D-AB3C-602C69E97B7E}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B4-4148-91B9-C9F93E9D10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{CDD4575E-3181-401E-BCE9-C1565A8D6CFD}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B4-4148-91B9-C9F93E9D10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{22542A1D-5BB2-4D83-8B57-55244AB3B423}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B4-4148-91B9-C9F93E9D10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{F4A13562-438C-429F-89E8-EF606EE555B3}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8B4-4148-91B9-C9F93E9D10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{4FA62B12-6784-447D-A367-EF902D51D16A}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8B4-4148-91B9-C9F93E9D10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{69AC8BAC-349C-4661-9501-6887E8491ED0}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8B4-4148-91B9-C9F93E9D10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{485C40FF-87F4-4746-9885-9E9EA4F6908B}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8B4-4148-91B9-C9F93E9D10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44.2</c:v>
                </c:pt>
                <c:pt idx="24">
                  <c:v>46.1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B4-4148-91B9-C9F93E9D10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{B0F58D11-A20E-4129-9FCC-29A0F709F63A}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8B4-4148-91B9-C9F93E9D10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{01233D86-B14C-4D9E-8F65-D5C5D5597CD3}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B4-4148-91B9-C9F93E9D10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{B3AE6EDD-259E-4EF4-948B-4D8F649A5BA1}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B4-4148-91B9-C9F93E9D10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{F3587340-834A-4E98-A01E-4AA1662053C7}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B4-4148-91B9-C9F93E9D10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{7024D26E-63BD-4EC5-8BFB-BED36E6D6CF8}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B4-4148-91B9-C9F93E9D10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{51010336-5BA5-413A-9CF0-812252AA65B9}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8B4-4148-91B9-C9F93E9D10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{92E3812B-9CE4-4A86-A431-50F1F7CA840B}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8B4-4148-91B9-C9F93E9D10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{62C7D5F7-AD68-49C9-9CA5-946E1EBC4C9B}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8B4-4148-91B9-C9F93E9D10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{C3D8C396-AEF1-4304-8DBF-C2EFDD635C53}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8B4-4148-91B9-C9F93E9D10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A8B4-4148-91B9-C9F93E9D105C}"/>
            </c:ext>
          </c:extLst>
        </c:ser>
        <c:dLbls>
          <c:showLegendKey val="0"/>
          <c:showVal val="1"/>
          <c:showCatName val="0"/>
          <c:showSerName val="0"/>
          <c:showPercent val="0"/>
          <c:showBubbleSize val="0"/>
        </c:dLbls>
        <c:axId val="46179840"/>
        <c:axId val="46181760"/>
      </c:scatterChart>
      <c:valAx>
        <c:axId val="46179840"/>
        <c:scaling>
          <c:orientation val="minMax"/>
          <c:max val="58.3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{204EFA77-89BD-425A-98D5-1D840C9D8B32}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8A3-41C6-86B8-849EE64657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{CD33D52C-6F6B-4539-BDAC-B57A1B061104}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3-41C6-86B8-849EE64657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{EB89B0D5-F18E-4930-80FC-903401322162}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3-41C6-86B8-849EE64657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{1A109FA9-7C84-4E37-B875-98B8D89B13ED}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3-41C6-86B8-849EE64657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{B43A2730-F78E-4193-B590-8A0B01BBF87D}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3-41C6-86B8-849EE64657E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{97E03B75-57AE-4DEC-A9F3-94242DAD0664}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8A3-41C6-86B8-849EE64657E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{C446E947-387E-499E-88E4-04B984349C0C}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8A3-41C6-86B8-849EE64657E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{D1B1846B-B209-4A5E-A31A-5145853BCD44}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8A3-41C6-86B8-849EE64657E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{B5BD2B53-5B86-404B-BE3B-8EFE9F2BF07A}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8A3-41C6-86B8-849EE64657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1.6</c:v>
                </c:pt>
                <c:pt idx="16">
                  <c:v>1.8</c:v>
                </c:pt>
                <c:pt idx="24">
                  <c:v>2.2000000000000002</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A3-41C6-86B8-849EE64657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{6744FF6F-8734-46AA-90F4-C746374DD414}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8A3-41C6-86B8-849EE64657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{CDD934C6-E7E0-4631-8F96-A2CCE9EFBBF1}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3-41C6-86B8-849EE64657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{E09BC1E9-7F72-45D4-8A0C-63B3B3E5167D}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3-41C6-86B8-849EE64657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{FED04B87-0380-41F1-81B6-C63C49B21F65}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3-41C6-86B8-849EE64657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{11E43833-0C74-46BC-8B58-C3AE9450A0B3}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3-41C6-86B8-849EE64657E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{40491EE9-10A2-4D02-8C3F-3AFD03670406}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8A3-41C6-86B8-849EE64657E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{36CC531F-4F4F-4A4F-A39E-24E80494BC29}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8A3-41C6-86B8-849EE64657E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{2EA5F892-52FE-4CEC-8926-7695CE791947}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8A3-41C6-86B8-849EE64657E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{86E25016-E65A-4C17-A003-B3B39CB4210D}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8A3-41C6-86B8-849EE64657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A3-41C6-86B8-849EE64657EA}"/>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前年度とほぼ同水準で依然類似団体平均を下回っている。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ヘリポート整備事業を始め当村にとっては大規模な普通建設事業の執行により国・都補助金が大きく増収（３億１，２２６万円）したことで、前々年度並みに柔軟化した。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64</xdr:row>
      <xdr:rowOff>61489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14025"/>
          <a:ext cx="838200" cy="4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169651</xdr:rowOff>
    </xdr:from>
    <xdr:to>
      <xdr:col>19</xdr:col>
      <xdr:colOff>133350</xdr:colOff>
      <xdr:row>64</xdr:row>
      <xdr:rowOff>61489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28101"/>
          <a:ext cx="889000" cy="40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169651</xdr:rowOff>
    </xdr:from>
    <xdr:to>
      <xdr:col>15</xdr:col>
      <xdr:colOff>82550</xdr:colOff>
      <xdr:row>62</xdr:row>
      <xdr:rowOff>18309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281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18309</xdr:rowOff>
    </xdr:from>
    <xdr:to>
      <xdr:col>11</xdr:col>
      <xdr:colOff>31750</xdr:colOff>
      <xdr:row>64</xdr:row>
      <xdr:rowOff>79587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48209"/>
          <a:ext cx="8890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10689</xdr:rowOff>
    </xdr:from>
    <xdr:to>
      <xdr:col>19</xdr:col>
      <xdr:colOff>184150</xdr:colOff>
      <xdr:row>64</xdr:row>
      <xdr:rowOff>112289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97066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118851</xdr:rowOff>
    </xdr:from>
    <xdr:to>
      <xdr:col>15</xdr:col>
      <xdr:colOff>133350</xdr:colOff>
      <xdr:row>62</xdr:row>
      <xdr:rowOff>49001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59178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138959</xdr:rowOff>
    </xdr:from>
    <xdr:to>
      <xdr:col>11</xdr:col>
      <xdr:colOff>82550</xdr:colOff>
      <xdr:row>62</xdr:row>
      <xdr:rowOff>69109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79286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[1,753,609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前年度とほぼ同額であるものの、引き続き定員管理の適正化を継続するとともに、物件費の縮減に努める必要がある。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117294</xdr:rowOff>
    </xdr:from>
    <xdr:to>
      <xdr:col>23</xdr:col>
      <xdr:colOff>133350</xdr:colOff>
      <xdr:row>83</xdr:row>
      <xdr:rowOff>117359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47644"/>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117294</xdr:rowOff>
    </xdr:from>
    <xdr:to>
      <xdr:col>19</xdr:col>
      <xdr:colOff>133350</xdr:colOff>
      <xdr:row>84</xdr:row>
      <xdr:rowOff>6860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47644"/>
          <a:ext cx="889000" cy="6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6860</xdr:rowOff>
    </xdr:from>
    <xdr:to>
      <xdr:col>15</xdr:col>
      <xdr:colOff>82550</xdr:colOff>
      <xdr:row>84</xdr:row>
      <xdr:rowOff>8663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08660"/>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8663</xdr:rowOff>
    </xdr:from>
    <xdr:to>
      <xdr:col>11</xdr:col>
      <xdr:colOff>31750</xdr:colOff>
      <xdr:row>84</xdr:row>
      <xdr:rowOff>42354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10463"/>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66559</xdr:rowOff>
    </xdr:from>
    <xdr:to>
      <xdr:col>23</xdr:col>
      <xdr:colOff>184150</xdr:colOff>
      <xdr:row>83</xdr:row>
      <xdr:rowOff>168159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38636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66494</xdr:rowOff>
    </xdr:from>
    <xdr:to>
      <xdr:col>19</xdr:col>
      <xdr:colOff>184150</xdr:colOff>
      <xdr:row>83</xdr:row>
      <xdr:rowOff>168094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152871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8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127510</xdr:rowOff>
    </xdr:from>
    <xdr:to>
      <xdr:col>15</xdr:col>
      <xdr:colOff>133350</xdr:colOff>
      <xdr:row>84</xdr:row>
      <xdr:rowOff>57660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42437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129313</xdr:rowOff>
    </xdr:from>
    <xdr:to>
      <xdr:col>11</xdr:col>
      <xdr:colOff>82550</xdr:colOff>
      <xdr:row>84</xdr:row>
      <xdr:rowOff>59463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44240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163004</xdr:rowOff>
    </xdr:from>
    <xdr:to>
      <xdr:col>7</xdr:col>
      <xdr:colOff>31750</xdr:colOff>
      <xdr:row>84</xdr:row>
      <xdr:rowOff>93154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7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人件費における経常収支比率は上昇傾向にあり引き続き定員管理の適正化を推進するとともに、人事評価の実施により適正化の維持に努める。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83</xdr:row>
      <xdr:rowOff>636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074139"/>
          <a:ext cx="8382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636</xdr:rowOff>
    </xdr:from>
    <xdr:to>
      <xdr:col>77</xdr:col>
      <xdr:colOff>44450</xdr:colOff>
      <xdr:row>83</xdr:row>
      <xdr:rowOff>103188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309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83</xdr:row>
      <xdr:rowOff>169545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335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84</xdr:row>
      <xdr:rowOff>167005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9989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57166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121286</xdr:rowOff>
    </xdr:from>
    <xdr:to>
      <xdr:col>77</xdr:col>
      <xdr:colOff>95250</xdr:colOff>
      <xdr:row>83</xdr:row>
      <xdr:rowOff>51436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61613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4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118745</xdr:rowOff>
    </xdr:from>
    <xdr:to>
      <xdr:col>68</xdr:col>
      <xdr:colOff>203200</xdr:colOff>
      <xdr:row>84</xdr:row>
      <xdr:rowOff>48895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59072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116205</xdr:rowOff>
    </xdr:from>
    <xdr:to>
      <xdr:col>64</xdr:col>
      <xdr:colOff>152400</xdr:colOff>
      <xdr:row>85</xdr:row>
      <xdr:rowOff>46355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56532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小離島であるがゆえ依然高い数値を示している。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職員の削減は行政サービスの維持を困難にするため、業務・事務の外部委託を積極的に推進することで適正な定員管理を実現する。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127194</xdr:rowOff>
    </xdr:from>
    <xdr:to>
      <xdr:col>81</xdr:col>
      <xdr:colOff>44450</xdr:colOff>
      <xdr:row>62</xdr:row>
      <xdr:rowOff>57434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585644"/>
          <a:ext cx="8382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57434</xdr:rowOff>
    </xdr:from>
    <xdr:to>
      <xdr:col>77</xdr:col>
      <xdr:colOff>44450</xdr:colOff>
      <xdr:row>63</xdr:row>
      <xdr:rowOff>4106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687334"/>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4106</xdr:rowOff>
    </xdr:from>
    <xdr:to>
      <xdr:col>72</xdr:col>
      <xdr:colOff>203200</xdr:colOff>
      <xdr:row>63</xdr:row>
      <xdr:rowOff>46736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80545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46736</xdr:rowOff>
    </xdr:from>
    <xdr:to>
      <xdr:col>68</xdr:col>
      <xdr:colOff>152400</xdr:colOff>
      <xdr:row>63</xdr:row>
      <xdr:rowOff>57307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848086"/>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76394</xdr:rowOff>
    </xdr:from>
    <xdr:to>
      <xdr:col>81</xdr:col>
      <xdr:colOff>95250</xdr:colOff>
      <xdr:row>62</xdr:row>
      <xdr:rowOff>6544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48471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6634</xdr:rowOff>
    </xdr:from>
    <xdr:to>
      <xdr:col>77</xdr:col>
      <xdr:colOff>95250</xdr:colOff>
      <xdr:row>62</xdr:row>
      <xdr:rowOff>108234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93011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2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124756</xdr:rowOff>
    </xdr:from>
    <xdr:to>
      <xdr:col>73</xdr:col>
      <xdr:colOff>44450</xdr:colOff>
      <xdr:row>63</xdr:row>
      <xdr:rowOff>54906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39683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167386</xdr:rowOff>
    </xdr:from>
    <xdr:to>
      <xdr:col>68</xdr:col>
      <xdr:colOff>203200</xdr:colOff>
      <xdr:row>63</xdr:row>
      <xdr:rowOff>97536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82313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6507</xdr:rowOff>
    </xdr:from>
    <xdr:to>
      <xdr:col>64</xdr:col>
      <xdr:colOff>152400</xdr:colOff>
      <xdr:row>63</xdr:row>
      <xdr:rowOff>108107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92884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9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従来から事業債の起債凍結により類似団体平均を大きく下回ってるものの、令元年度以降、緊急防災・減災事業債の元金償還を控えており今後上昇が見込まれる。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1524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498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144018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119888</xdr:rowOff>
    </xdr:from>
    <xdr:to>
      <xdr:col>68</xdr:col>
      <xdr:colOff>152400</xdr:colOff>
      <xdr:row>39</xdr:row>
      <xdr:rowOff>134366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064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69088</xdr:rowOff>
    </xdr:from>
    <xdr:to>
      <xdr:col>64</xdr:col>
      <xdr:colOff>152400</xdr:colOff>
      <xdr:row>39</xdr:row>
      <xdr:rowOff>170688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従来から事業債において起債調整を行っており地方債現在高が減少している一方で基金の積立により「－」を堅持している。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小離島の特殊事情により財政規模に対する職員数の割合が高くなっているが、経常収支比率も硬直化しており類似団体と比し下回っている。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27940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8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27940</xdr:rowOff>
    </xdr:from>
    <xdr:to>
      <xdr:col>15</xdr:col>
      <xdr:colOff>98425</xdr:colOff>
      <xdr:row>35</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8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148590</xdr:rowOff>
    </xdr:from>
    <xdr:to>
      <xdr:col>15</xdr:col>
      <xdr:colOff>149225</xdr:colOff>
      <xdr:row>35</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物件費の総額は前年度とほぼ同額であるが、都補助金の増収により大きく柔軟化した。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152146</xdr:rowOff>
    </xdr:from>
    <xdr:to>
      <xdr:col>82</xdr:col>
      <xdr:colOff>107950</xdr:colOff>
      <xdr:row>21</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380996"/>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21</xdr:row>
      <xdr:rowOff>152146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3080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82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20</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8216"/>
          <a:ext cx="8890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101346</xdr:rowOff>
    </xdr:from>
    <xdr:to>
      <xdr:col>82</xdr:col>
      <xdr:colOff>158750</xdr:colOff>
      <xdr:row>14</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2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101346</xdr:rowOff>
    </xdr:from>
    <xdr:to>
      <xdr:col>78</xdr:col>
      <xdr:colOff>120650</xdr:colOff>
      <xdr:row>22</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16273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7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108204</xdr:rowOff>
    </xdr:from>
    <xdr:to>
      <xdr:col>65</xdr:col>
      <xdr:colOff>53975</xdr:colOff>
      <xdr:row>21</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23131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前年度とほぼ同水準であり社会福祉費、老人福祉費、児童福祉費ともに対象者数、支給額について大きな変動はない。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公共施設の経年劣化により維持補修費の縮減が図られていないが、計画的かつ年度間均衡のとれた施設の延命化・更新を図る必要がある。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57</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6533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64135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13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121285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2820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156210</xdr:rowOff>
    </xdr:from>
    <xdr:to>
      <xdr:col>82</xdr:col>
      <xdr:colOff>158750</xdr:colOff>
      <xdr:row>57</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ほぼ前年度並みの水準となっている。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村内各団体への固定化傾向にある補助金につき引き続き検証を行う。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24130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2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35</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610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従来からの事業債凍結により類似団体を大きく下回っているものの、ヘリポート整備事業に係る緊急防災・減債事業債の元金償還が令和元年度より始まるため、今後、公債費の割合は高くなる見込み。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32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73660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71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71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総体的に国・都補助金の増収に伴い大きく柔軟化しているが、小規模団体ゆえ変動要因に鑑みた財政運営に努める。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29029</xdr:rowOff>
    </xdr:from>
    <xdr:to>
      <xdr:col>82</xdr:col>
      <xdr:colOff>107950</xdr:colOff>
      <xdr:row>80</xdr:row>
      <xdr:rowOff>71482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59229"/>
          <a:ext cx="838200" cy="72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80</xdr:row>
      <xdr:rowOff>71482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53934"/>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77</xdr:row>
      <xdr:rowOff>11068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539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80</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12718"/>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166205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20682</xdr:rowOff>
    </xdr:from>
    <xdr:to>
      <xdr:col>78</xdr:col>
      <xdr:colOff>120650</xdr:colOff>
      <xdr:row>80</xdr:row>
      <xdr:rowOff>122282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107059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72044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129700</xdr:rowOff>
    </xdr:from>
    <xdr:to>
      <xdr:col>29</xdr:col>
      <xdr:colOff>127000</xdr:colOff>
      <xdr:row>14</xdr:row>
      <xdr:rowOff>167682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577625"/>
          <a:ext cx="6477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99347</xdr:rowOff>
    </xdr:from>
    <xdr:to>
      <xdr:col>26</xdr:col>
      <xdr:colOff>50800</xdr:colOff>
      <xdr:row>14</xdr:row>
      <xdr:rowOff>129700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375822"/>
          <a:ext cx="698500" cy="20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99347</xdr:rowOff>
    </xdr:from>
    <xdr:to>
      <xdr:col>22</xdr:col>
      <xdr:colOff>114300</xdr:colOff>
      <xdr:row>14</xdr:row>
      <xdr:rowOff>41750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75822"/>
          <a:ext cx="698500" cy="1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41750</xdr:rowOff>
    </xdr:from>
    <xdr:to>
      <xdr:col>18</xdr:col>
      <xdr:colOff>177800</xdr:colOff>
      <xdr:row>14</xdr:row>
      <xdr:rowOff>61453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489675"/>
          <a:ext cx="698500" cy="1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116882</xdr:rowOff>
    </xdr:from>
    <xdr:to>
      <xdr:col>29</xdr:col>
      <xdr:colOff>177800</xdr:colOff>
      <xdr:row>15</xdr:row>
      <xdr:rowOff>47032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133409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0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78900</xdr:rowOff>
    </xdr:from>
    <xdr:to>
      <xdr:col>26</xdr:col>
      <xdr:colOff>101600</xdr:colOff>
      <xdr:row>15</xdr:row>
      <xdr:rowOff>9050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19227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29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48547</xdr:rowOff>
    </xdr:from>
    <xdr:to>
      <xdr:col>22</xdr:col>
      <xdr:colOff>165100</xdr:colOff>
      <xdr:row>13</xdr:row>
      <xdr:rowOff>150147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2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160324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162400</xdr:rowOff>
    </xdr:from>
    <xdr:to>
      <xdr:col>19</xdr:col>
      <xdr:colOff>38100</xdr:colOff>
      <xdr:row>14</xdr:row>
      <xdr:rowOff>92550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102727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10653</xdr:rowOff>
    </xdr:from>
    <xdr:to>
      <xdr:col>15</xdr:col>
      <xdr:colOff>101600</xdr:colOff>
      <xdr:row>14</xdr:row>
      <xdr:rowOff>112253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5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122430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2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124695</xdr:rowOff>
    </xdr:from>
    <xdr:to>
      <xdr:col>29</xdr:col>
      <xdr:colOff>127000</xdr:colOff>
      <xdr:row>36</xdr:row>
      <xdr:rowOff>163471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77945"/>
          <a:ext cx="647700" cy="3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163471</xdr:rowOff>
    </xdr:from>
    <xdr:to>
      <xdr:col>26</xdr:col>
      <xdr:colOff>50800</xdr:colOff>
      <xdr:row>37</xdr:row>
      <xdr:rowOff>10747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6721"/>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125367</xdr:rowOff>
    </xdr:from>
    <xdr:to>
      <xdr:col>22</xdr:col>
      <xdr:colOff>114300</xdr:colOff>
      <xdr:row>37</xdr:row>
      <xdr:rowOff>10747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78617"/>
          <a:ext cx="698500" cy="5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125367</xdr:rowOff>
    </xdr:from>
    <xdr:to>
      <xdr:col>18</xdr:col>
      <xdr:colOff>177800</xdr:colOff>
      <xdr:row>37</xdr:row>
      <xdr:rowOff>63946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8617"/>
          <a:ext cx="698500" cy="110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73895</xdr:rowOff>
    </xdr:from>
    <xdr:to>
      <xdr:col>29</xdr:col>
      <xdr:colOff>177800</xdr:colOff>
      <xdr:row>37</xdr:row>
      <xdr:rowOff>4045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45972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112671</xdr:rowOff>
    </xdr:from>
    <xdr:to>
      <xdr:col>26</xdr:col>
      <xdr:colOff>101600</xdr:colOff>
      <xdr:row>37</xdr:row>
      <xdr:rowOff>42821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27598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131397</xdr:rowOff>
    </xdr:from>
    <xdr:to>
      <xdr:col>22</xdr:col>
      <xdr:colOff>165100</xdr:colOff>
      <xdr:row>37</xdr:row>
      <xdr:rowOff>61547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8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74567</xdr:rowOff>
    </xdr:from>
    <xdr:to>
      <xdr:col>19</xdr:col>
      <xdr:colOff>38100</xdr:colOff>
      <xdr:row>37</xdr:row>
      <xdr:rowOff>4717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160944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13146</xdr:rowOff>
    </xdr:from>
    <xdr:to>
      <xdr:col>15</xdr:col>
      <xdr:colOff>101600</xdr:colOff>
      <xdr:row>37</xdr:row>
      <xdr:rowOff>114746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3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99523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2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40084</xdr:rowOff>
    </xdr:from>
    <xdr:to>
      <xdr:col>24</xdr:col>
      <xdr:colOff>63500</xdr:colOff>
      <xdr:row>35</xdr:row>
      <xdr:rowOff>56942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40834"/>
          <a:ext cx="8382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130130</xdr:rowOff>
    </xdr:from>
    <xdr:to>
      <xdr:col>19</xdr:col>
      <xdr:colOff>177800</xdr:colOff>
      <xdr:row>35</xdr:row>
      <xdr:rowOff>40084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59430"/>
          <a:ext cx="889000" cy="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124569</xdr:rowOff>
    </xdr:from>
    <xdr:to>
      <xdr:col>15</xdr:col>
      <xdr:colOff>50800</xdr:colOff>
      <xdr:row>34</xdr:row>
      <xdr:rowOff>130130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53869"/>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112101</xdr:rowOff>
    </xdr:from>
    <xdr:to>
      <xdr:col>10</xdr:col>
      <xdr:colOff>114300</xdr:colOff>
      <xdr:row>34</xdr:row>
      <xdr:rowOff>124569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41401"/>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6142</xdr:rowOff>
    </xdr:from>
    <xdr:to>
      <xdr:col>24</xdr:col>
      <xdr:colOff>114300</xdr:colOff>
      <xdr:row>35</xdr:row>
      <xdr:rowOff>107742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29019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160734</xdr:rowOff>
    </xdr:from>
    <xdr:to>
      <xdr:col>20</xdr:col>
      <xdr:colOff>38100</xdr:colOff>
      <xdr:row>35</xdr:row>
      <xdr:rowOff>90884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107411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79330</xdr:rowOff>
    </xdr:from>
    <xdr:to>
      <xdr:col>15</xdr:col>
      <xdr:colOff>101600</xdr:colOff>
      <xdr:row>35</xdr:row>
      <xdr:rowOff>9480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26007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8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73769</xdr:rowOff>
    </xdr:from>
    <xdr:to>
      <xdr:col>10</xdr:col>
      <xdr:colOff>165100</xdr:colOff>
      <xdr:row>35</xdr:row>
      <xdr:rowOff>3919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20446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7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61301</xdr:rowOff>
    </xdr:from>
    <xdr:to>
      <xdr:col>6</xdr:col>
      <xdr:colOff>38100</xdr:colOff>
      <xdr:row>34</xdr:row>
      <xdr:rowOff>162901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150864</xdr:rowOff>
    </xdr:from>
    <xdr:to>
      <xdr:col>24</xdr:col>
      <xdr:colOff>63500</xdr:colOff>
      <xdr:row>56</xdr:row>
      <xdr:rowOff>152672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2064"/>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129508</xdr:rowOff>
    </xdr:from>
    <xdr:to>
      <xdr:col>19</xdr:col>
      <xdr:colOff>177800</xdr:colOff>
      <xdr:row>56</xdr:row>
      <xdr:rowOff>152672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30708"/>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129508</xdr:rowOff>
    </xdr:from>
    <xdr:to>
      <xdr:col>15</xdr:col>
      <xdr:colOff>50800</xdr:colOff>
      <xdr:row>56</xdr:row>
      <xdr:rowOff>151387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0708"/>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151387</xdr:rowOff>
    </xdr:from>
    <xdr:to>
      <xdr:col>10</xdr:col>
      <xdr:colOff>114300</xdr:colOff>
      <xdr:row>56</xdr:row>
      <xdr:rowOff>156881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2587"/>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100064</xdr:rowOff>
    </xdr:from>
    <xdr:to>
      <xdr:col>24</xdr:col>
      <xdr:colOff>114300</xdr:colOff>
      <xdr:row>57</xdr:row>
      <xdr:rowOff>30214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122941</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2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101872</xdr:rowOff>
    </xdr:from>
    <xdr:to>
      <xdr:col>20</xdr:col>
      <xdr:colOff>38100</xdr:colOff>
      <xdr:row>57</xdr:row>
      <xdr:rowOff>32022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48549</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9478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78708</xdr:rowOff>
    </xdr:from>
    <xdr:to>
      <xdr:col>15</xdr:col>
      <xdr:colOff>101600</xdr:colOff>
      <xdr:row>57</xdr:row>
      <xdr:rowOff>8858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25385</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63205" y="94551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100587</xdr:rowOff>
    </xdr:from>
    <xdr:to>
      <xdr:col>10</xdr:col>
      <xdr:colOff>165100</xdr:colOff>
      <xdr:row>57</xdr:row>
      <xdr:rowOff>30737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47264</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74205" y="9477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106081</xdr:rowOff>
    </xdr:from>
    <xdr:to>
      <xdr:col>6</xdr:col>
      <xdr:colOff>38100</xdr:colOff>
      <xdr:row>57</xdr:row>
      <xdr:rowOff>36231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52758</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94825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xdr:rowOff>
    </xdr:from>
    <xdr:to>
      <xdr:col>24</xdr:col>
      <xdr:colOff>63500</xdr:colOff>
      <xdr:row>76</xdr:row>
      <xdr:rowOff>19720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30240"/>
          <a:ext cx="8382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19720</xdr:rowOff>
    </xdr:from>
    <xdr:to>
      <xdr:col>19</xdr:col>
      <xdr:colOff>177800</xdr:colOff>
      <xdr:row>76</xdr:row>
      <xdr:rowOff>52699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49920"/>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52242</xdr:rowOff>
    </xdr:from>
    <xdr:to>
      <xdr:col>15</xdr:col>
      <xdr:colOff>50800</xdr:colOff>
      <xdr:row>76</xdr:row>
      <xdr:rowOff>52699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568092"/>
          <a:ext cx="889000" cy="5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147781</xdr:rowOff>
    </xdr:from>
    <xdr:to>
      <xdr:col>10</xdr:col>
      <xdr:colOff>114300</xdr:colOff>
      <xdr:row>73</xdr:row>
      <xdr:rowOff>52242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149281"/>
          <a:ext cx="889000" cy="4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120690</xdr:rowOff>
    </xdr:from>
    <xdr:to>
      <xdr:col>24</xdr:col>
      <xdr:colOff>114300</xdr:colOff>
      <xdr:row>76</xdr:row>
      <xdr:rowOff>50840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143567</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140369</xdr:rowOff>
    </xdr:from>
    <xdr:to>
      <xdr:col>20</xdr:col>
      <xdr:colOff>38100</xdr:colOff>
      <xdr:row>76</xdr:row>
      <xdr:rowOff>70520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991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87046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7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1899</xdr:rowOff>
    </xdr:from>
    <xdr:to>
      <xdr:col>15</xdr:col>
      <xdr:colOff>101600</xdr:colOff>
      <xdr:row>76</xdr:row>
      <xdr:rowOff>103499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120025</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8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1442</xdr:rowOff>
    </xdr:from>
    <xdr:to>
      <xdr:col>10</xdr:col>
      <xdr:colOff>165100</xdr:colOff>
      <xdr:row>73</xdr:row>
      <xdr:rowOff>103042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5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119569</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29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96981</xdr:rowOff>
    </xdr:from>
    <xdr:to>
      <xdr:col>6</xdr:col>
      <xdr:colOff>38100</xdr:colOff>
      <xdr:row>71</xdr:row>
      <xdr:rowOff>27131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0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43658</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18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70695</xdr:rowOff>
    </xdr:from>
    <xdr:to>
      <xdr:col>24</xdr:col>
      <xdr:colOff>63500</xdr:colOff>
      <xdr:row>96</xdr:row>
      <xdr:rowOff>97148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989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156366</xdr:rowOff>
    </xdr:from>
    <xdr:to>
      <xdr:col>19</xdr:col>
      <xdr:colOff>177800</xdr:colOff>
      <xdr:row>96</xdr:row>
      <xdr:rowOff>97148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44116"/>
          <a:ext cx="889000" cy="1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156366</xdr:rowOff>
    </xdr:from>
    <xdr:to>
      <xdr:col>15</xdr:col>
      <xdr:colOff>50800</xdr:colOff>
      <xdr:row>96</xdr:row>
      <xdr:rowOff>25846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44116"/>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20143</xdr:rowOff>
    </xdr:from>
    <xdr:to>
      <xdr:col>10</xdr:col>
      <xdr:colOff>114300</xdr:colOff>
      <xdr:row>96</xdr:row>
      <xdr:rowOff>25846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79343"/>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19895</xdr:rowOff>
    </xdr:from>
    <xdr:to>
      <xdr:col>24</xdr:col>
      <xdr:colOff>114300</xdr:colOff>
      <xdr:row>96</xdr:row>
      <xdr:rowOff>121495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169772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46348</xdr:rowOff>
    </xdr:from>
    <xdr:to>
      <xdr:col>20</xdr:col>
      <xdr:colOff>38100</xdr:colOff>
      <xdr:row>96</xdr:row>
      <xdr:rowOff>147948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105566</xdr:rowOff>
    </xdr:from>
    <xdr:to>
      <xdr:col>15</xdr:col>
      <xdr:colOff>101600</xdr:colOff>
      <xdr:row>96</xdr:row>
      <xdr:rowOff>35716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26843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146496</xdr:rowOff>
    </xdr:from>
    <xdr:to>
      <xdr:col>10</xdr:col>
      <xdr:colOff>165100</xdr:colOff>
      <xdr:row>96</xdr:row>
      <xdr:rowOff>76646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67773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140793</xdr:rowOff>
    </xdr:from>
    <xdr:to>
      <xdr:col>6</xdr:col>
      <xdr:colOff>38100</xdr:colOff>
      <xdr:row>96</xdr:row>
      <xdr:rowOff>70943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62070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57052</xdr:rowOff>
    </xdr:from>
    <xdr:to>
      <xdr:col>55</xdr:col>
      <xdr:colOff>0</xdr:colOff>
      <xdr:row>36</xdr:row>
      <xdr:rowOff>109060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9252"/>
          <a:ext cx="8382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109060</xdr:rowOff>
    </xdr:from>
    <xdr:to>
      <xdr:col>50</xdr:col>
      <xdr:colOff>114300</xdr:colOff>
      <xdr:row>36</xdr:row>
      <xdr:rowOff>113125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126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122652</xdr:rowOff>
    </xdr:from>
    <xdr:to>
      <xdr:col>45</xdr:col>
      <xdr:colOff>177800</xdr:colOff>
      <xdr:row>36</xdr:row>
      <xdr:rowOff>113125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23402"/>
          <a:ext cx="889000" cy="1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122652</xdr:rowOff>
    </xdr:from>
    <xdr:to>
      <xdr:col>41</xdr:col>
      <xdr:colOff>50800</xdr:colOff>
      <xdr:row>36</xdr:row>
      <xdr:rowOff>97169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23402"/>
          <a:ext cx="889000" cy="1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6252</xdr:rowOff>
    </xdr:from>
    <xdr:to>
      <xdr:col>55</xdr:col>
      <xdr:colOff>50800</xdr:colOff>
      <xdr:row>36</xdr:row>
      <xdr:rowOff>107852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29129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58260</xdr:rowOff>
    </xdr:from>
    <xdr:to>
      <xdr:col>50</xdr:col>
      <xdr:colOff>165100</xdr:colOff>
      <xdr:row>36</xdr:row>
      <xdr:rowOff>159860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62325</xdr:rowOff>
    </xdr:from>
    <xdr:to>
      <xdr:col>46</xdr:col>
      <xdr:colOff>38100</xdr:colOff>
      <xdr:row>36</xdr:row>
      <xdr:rowOff>163925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71852</xdr:rowOff>
    </xdr:from>
    <xdr:to>
      <xdr:col>41</xdr:col>
      <xdr:colOff>101600</xdr:colOff>
      <xdr:row>36</xdr:row>
      <xdr:rowOff>2002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18529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46369</xdr:rowOff>
    </xdr:from>
    <xdr:to>
      <xdr:col>36</xdr:col>
      <xdr:colOff>165100</xdr:colOff>
      <xdr:row>36</xdr:row>
      <xdr:rowOff>147969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164496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94483</xdr:rowOff>
    </xdr:from>
    <xdr:to>
      <xdr:col>55</xdr:col>
      <xdr:colOff>0</xdr:colOff>
      <xdr:row>56</xdr:row>
      <xdr:rowOff>95235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95683"/>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124474</xdr:rowOff>
    </xdr:from>
    <xdr:to>
      <xdr:col>50</xdr:col>
      <xdr:colOff>114300</xdr:colOff>
      <xdr:row>56</xdr:row>
      <xdr:rowOff>95235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039874"/>
          <a:ext cx="889000" cy="6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124474</xdr:rowOff>
    </xdr:from>
    <xdr:to>
      <xdr:col>45</xdr:col>
      <xdr:colOff>177800</xdr:colOff>
      <xdr:row>56</xdr:row>
      <xdr:rowOff>84365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039874"/>
          <a:ext cx="889000" cy="64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84365</xdr:rowOff>
    </xdr:from>
    <xdr:to>
      <xdr:col>41</xdr:col>
      <xdr:colOff>50800</xdr:colOff>
      <xdr:row>57</xdr:row>
      <xdr:rowOff>135349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85565"/>
          <a:ext cx="889000" cy="2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43683</xdr:rowOff>
    </xdr:from>
    <xdr:to>
      <xdr:col>55</xdr:col>
      <xdr:colOff>50800</xdr:colOff>
      <xdr:row>56</xdr:row>
      <xdr:rowOff>145283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66560</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963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44435</xdr:rowOff>
    </xdr:from>
    <xdr:to>
      <xdr:col>50</xdr:col>
      <xdr:colOff>165100</xdr:colOff>
      <xdr:row>56</xdr:row>
      <xdr:rowOff>146035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162562</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42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73674</xdr:rowOff>
    </xdr:from>
    <xdr:to>
      <xdr:col>46</xdr:col>
      <xdr:colOff>38100</xdr:colOff>
      <xdr:row>53</xdr:row>
      <xdr:rowOff>3824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9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20351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8764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33565</xdr:rowOff>
    </xdr:from>
    <xdr:to>
      <xdr:col>41</xdr:col>
      <xdr:colOff>101600</xdr:colOff>
      <xdr:row>56</xdr:row>
      <xdr:rowOff>135165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151692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40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84549</xdr:rowOff>
    </xdr:from>
    <xdr:to>
      <xdr:col>36</xdr:col>
      <xdr:colOff>165100</xdr:colOff>
      <xdr:row>58</xdr:row>
      <xdr:rowOff>14699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31226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148593</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835893"/>
          <a:ext cx="1270" cy="676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95270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611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148593</xdr:rowOff>
    </xdr:from>
    <xdr:to>
      <xdr:col>55</xdr:col>
      <xdr:colOff>88900</xdr:colOff>
      <xdr:row>74</xdr:row>
      <xdr:rowOff>148593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83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148247</xdr:rowOff>
    </xdr:from>
    <xdr:to>
      <xdr:col>55</xdr:col>
      <xdr:colOff>0</xdr:colOff>
      <xdr:row>76</xdr:row>
      <xdr:rowOff>5020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006997"/>
          <a:ext cx="8382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15722</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8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37295</xdr:rowOff>
    </xdr:from>
    <xdr:to>
      <xdr:col>55</xdr:col>
      <xdr:colOff>50800</xdr:colOff>
      <xdr:row>78</xdr:row>
      <xdr:rowOff>138895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78508</xdr:rowOff>
    </xdr:from>
    <xdr:to>
      <xdr:col>50</xdr:col>
      <xdr:colOff>114300</xdr:colOff>
      <xdr:row>75</xdr:row>
      <xdr:rowOff>148247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251458"/>
          <a:ext cx="8890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32593</xdr:rowOff>
    </xdr:from>
    <xdr:to>
      <xdr:col>50</xdr:col>
      <xdr:colOff>165100</xdr:colOff>
      <xdr:row>78</xdr:row>
      <xdr:rowOff>134193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125320</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78508</xdr:rowOff>
    </xdr:from>
    <xdr:to>
      <xdr:col>45</xdr:col>
      <xdr:colOff>177800</xdr:colOff>
      <xdr:row>75</xdr:row>
      <xdr:rowOff>115947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251458"/>
          <a:ext cx="889000" cy="7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34170</xdr:rowOff>
    </xdr:from>
    <xdr:to>
      <xdr:col>46</xdr:col>
      <xdr:colOff>38100</xdr:colOff>
      <xdr:row>78</xdr:row>
      <xdr:rowOff>135770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126897</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115947</xdr:rowOff>
    </xdr:from>
    <xdr:to>
      <xdr:col>41</xdr:col>
      <xdr:colOff>50800</xdr:colOff>
      <xdr:row>77</xdr:row>
      <xdr:rowOff>59950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74697"/>
          <a:ext cx="889000" cy="28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32522</xdr:rowOff>
    </xdr:from>
    <xdr:to>
      <xdr:col>41</xdr:col>
      <xdr:colOff>101600</xdr:colOff>
      <xdr:row>78</xdr:row>
      <xdr:rowOff>134122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125249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30586</xdr:rowOff>
    </xdr:from>
    <xdr:to>
      <xdr:col>36</xdr:col>
      <xdr:colOff>165100</xdr:colOff>
      <xdr:row>78</xdr:row>
      <xdr:rowOff>132186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123313</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125669</xdr:rowOff>
    </xdr:from>
    <xdr:to>
      <xdr:col>55</xdr:col>
      <xdr:colOff>50800</xdr:colOff>
      <xdr:row>76</xdr:row>
      <xdr:rowOff>55820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148546</xdr:rowOff>
    </xdr:from>
    <xdr:ext cx="69018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835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97447</xdr:rowOff>
    </xdr:from>
    <xdr:to>
      <xdr:col>50</xdr:col>
      <xdr:colOff>165100</xdr:colOff>
      <xdr:row>76</xdr:row>
      <xdr:rowOff>27597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44124</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94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27708</xdr:rowOff>
    </xdr:from>
    <xdr:to>
      <xdr:col>46</xdr:col>
      <xdr:colOff>38100</xdr:colOff>
      <xdr:row>71</xdr:row>
      <xdr:rowOff>129308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2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145835</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05205" y="1197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65147</xdr:rowOff>
    </xdr:from>
    <xdr:to>
      <xdr:col>41</xdr:col>
      <xdr:colOff>101600</xdr:colOff>
      <xdr:row>75</xdr:row>
      <xdr:rowOff>166746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923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11824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6205" y="12699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9150</xdr:rowOff>
    </xdr:from>
    <xdr:to>
      <xdr:col>36</xdr:col>
      <xdr:colOff>165100</xdr:colOff>
      <xdr:row>77</xdr:row>
      <xdr:rowOff>110750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127277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67207</xdr:rowOff>
    </xdr:from>
    <xdr:to>
      <xdr:col>55</xdr:col>
      <xdr:colOff>0</xdr:colOff>
      <xdr:row>98</xdr:row>
      <xdr:rowOff>94642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69307"/>
          <a:ext cx="8382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71287</xdr:rowOff>
    </xdr:from>
    <xdr:to>
      <xdr:col>50</xdr:col>
      <xdr:colOff>114300</xdr:colOff>
      <xdr:row>98</xdr:row>
      <xdr:rowOff>94642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338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71287</xdr:rowOff>
    </xdr:from>
    <xdr:to>
      <xdr:col>45</xdr:col>
      <xdr:colOff>177800</xdr:colOff>
      <xdr:row>98</xdr:row>
      <xdr:rowOff>139700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3387"/>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88498</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0598"/>
          <a:ext cx="889000" cy="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16407</xdr:rowOff>
    </xdr:from>
    <xdr:to>
      <xdr:col>55</xdr:col>
      <xdr:colOff>50800</xdr:colOff>
      <xdr:row>98</xdr:row>
      <xdr:rowOff>118007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147234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0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43842</xdr:rowOff>
    </xdr:from>
    <xdr:to>
      <xdr:col>50</xdr:col>
      <xdr:colOff>165100</xdr:colOff>
      <xdr:row>98</xdr:row>
      <xdr:rowOff>145442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20487</xdr:rowOff>
    </xdr:from>
    <xdr:to>
      <xdr:col>46</xdr:col>
      <xdr:colOff>38100</xdr:colOff>
      <xdr:row>98</xdr:row>
      <xdr:rowOff>122087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113214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37698</xdr:rowOff>
    </xdr:from>
    <xdr:to>
      <xdr:col>36</xdr:col>
      <xdr:colOff>165100</xdr:colOff>
      <xdr:row>98</xdr:row>
      <xdr:rowOff>139298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130425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95431</xdr:rowOff>
    </xdr:from>
    <xdr:to>
      <xdr:col>85</xdr:col>
      <xdr:colOff>127000</xdr:colOff>
      <xdr:row>77</xdr:row>
      <xdr:rowOff>105608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97081"/>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78243</xdr:rowOff>
    </xdr:from>
    <xdr:to>
      <xdr:col>81</xdr:col>
      <xdr:colOff>50800</xdr:colOff>
      <xdr:row>77</xdr:row>
      <xdr:rowOff>95431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79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78243</xdr:rowOff>
    </xdr:from>
    <xdr:to>
      <xdr:col>76</xdr:col>
      <xdr:colOff>114300</xdr:colOff>
      <xdr:row>77</xdr:row>
      <xdr:rowOff>98597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79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92873</xdr:rowOff>
    </xdr:from>
    <xdr:to>
      <xdr:col>71</xdr:col>
      <xdr:colOff>177800</xdr:colOff>
      <xdr:row>77</xdr:row>
      <xdr:rowOff>98597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94523"/>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54808</xdr:rowOff>
    </xdr:from>
    <xdr:to>
      <xdr:col>85</xdr:col>
      <xdr:colOff>177800</xdr:colOff>
      <xdr:row>77</xdr:row>
      <xdr:rowOff>156408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33235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44631</xdr:rowOff>
    </xdr:from>
    <xdr:to>
      <xdr:col>81</xdr:col>
      <xdr:colOff>101600</xdr:colOff>
      <xdr:row>77</xdr:row>
      <xdr:rowOff>146231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137358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27443</xdr:rowOff>
    </xdr:from>
    <xdr:to>
      <xdr:col>76</xdr:col>
      <xdr:colOff>165100</xdr:colOff>
      <xdr:row>77</xdr:row>
      <xdr:rowOff>129043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145570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47797</xdr:rowOff>
    </xdr:from>
    <xdr:to>
      <xdr:col>72</xdr:col>
      <xdr:colOff>38100</xdr:colOff>
      <xdr:row>77</xdr:row>
      <xdr:rowOff>149397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165924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42073</xdr:rowOff>
    </xdr:from>
    <xdr:to>
      <xdr:col>67</xdr:col>
      <xdr:colOff>101600</xdr:colOff>
      <xdr:row>77</xdr:row>
      <xdr:rowOff>143673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160200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1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27865</xdr:rowOff>
    </xdr:from>
    <xdr:to>
      <xdr:col>85</xdr:col>
      <xdr:colOff>127000</xdr:colOff>
      <xdr:row>96</xdr:row>
      <xdr:rowOff>142742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315615"/>
          <a:ext cx="838200" cy="28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144720</xdr:rowOff>
    </xdr:from>
    <xdr:to>
      <xdr:col>81</xdr:col>
      <xdr:colOff>50800</xdr:colOff>
      <xdr:row>96</xdr:row>
      <xdr:rowOff>142742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432470"/>
          <a:ext cx="889000" cy="1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144720</xdr:rowOff>
    </xdr:from>
    <xdr:to>
      <xdr:col>76</xdr:col>
      <xdr:colOff>114300</xdr:colOff>
      <xdr:row>97</xdr:row>
      <xdr:rowOff>43233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432470"/>
          <a:ext cx="889000" cy="2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28057</xdr:rowOff>
    </xdr:from>
    <xdr:to>
      <xdr:col>71</xdr:col>
      <xdr:colOff>177800</xdr:colOff>
      <xdr:row>97</xdr:row>
      <xdr:rowOff>43233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58707"/>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148515</xdr:rowOff>
    </xdr:from>
    <xdr:to>
      <xdr:col>85</xdr:col>
      <xdr:colOff>177800</xdr:colOff>
      <xdr:row>95</xdr:row>
      <xdr:rowOff>78665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2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171392</xdr:rowOff>
    </xdr:from>
    <xdr:ext cx="690189"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116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91942</xdr:rowOff>
    </xdr:from>
    <xdr:to>
      <xdr:col>81</xdr:col>
      <xdr:colOff>101600</xdr:colOff>
      <xdr:row>97</xdr:row>
      <xdr:rowOff>22092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5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38619</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3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93920</xdr:rowOff>
    </xdr:from>
    <xdr:to>
      <xdr:col>76</xdr:col>
      <xdr:colOff>165100</xdr:colOff>
      <xdr:row>96</xdr:row>
      <xdr:rowOff>24070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94</xdr:row>
      <xdr:rowOff>40597</xdr:rowOff>
    </xdr:from>
    <xdr:ext cx="69018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47205" y="16156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163883</xdr:rowOff>
    </xdr:from>
    <xdr:to>
      <xdr:col>72</xdr:col>
      <xdr:colOff>38100</xdr:colOff>
      <xdr:row>97</xdr:row>
      <xdr:rowOff>94033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110560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39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148707</xdr:rowOff>
    </xdr:from>
    <xdr:to>
      <xdr:col>67</xdr:col>
      <xdr:colOff>101600</xdr:colOff>
      <xdr:row>97</xdr:row>
      <xdr:rowOff>78857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95384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3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36830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9809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31069</xdr:rowOff>
    </xdr:from>
    <xdr:to>
      <xdr:col>111</xdr:col>
      <xdr:colOff>177800</xdr:colOff>
      <xdr:row>58</xdr:row>
      <xdr:rowOff>36830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975169"/>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31069</xdr:rowOff>
    </xdr:from>
    <xdr:to>
      <xdr:col>107</xdr:col>
      <xdr:colOff>50800</xdr:colOff>
      <xdr:row>58</xdr:row>
      <xdr:rowOff>87305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9975169"/>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87305</xdr:rowOff>
    </xdr:from>
    <xdr:to>
      <xdr:col>102</xdr:col>
      <xdr:colOff>114300</xdr:colOff>
      <xdr:row>58</xdr:row>
      <xdr:rowOff>102895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31405"/>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157480</xdr:rowOff>
    </xdr:from>
    <xdr:to>
      <xdr:col>112</xdr:col>
      <xdr:colOff>38100</xdr:colOff>
      <xdr:row>58</xdr:row>
      <xdr:rowOff>87630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78757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151719</xdr:rowOff>
    </xdr:from>
    <xdr:to>
      <xdr:col>107</xdr:col>
      <xdr:colOff>101600</xdr:colOff>
      <xdr:row>58</xdr:row>
      <xdr:rowOff>81869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72996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36505</xdr:rowOff>
    </xdr:from>
    <xdr:to>
      <xdr:col>102</xdr:col>
      <xdr:colOff>165100</xdr:colOff>
      <xdr:row>58</xdr:row>
      <xdr:rowOff>138105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129232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7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52095</xdr:rowOff>
    </xdr:from>
    <xdr:to>
      <xdr:col>98</xdr:col>
      <xdr:colOff>38100</xdr:colOff>
      <xdr:row>58</xdr:row>
      <xdr:rowOff>153695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144822</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08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110959</xdr:rowOff>
    </xdr:from>
    <xdr:to>
      <xdr:col>116</xdr:col>
      <xdr:colOff>63500</xdr:colOff>
      <xdr:row>77</xdr:row>
      <xdr:rowOff>78660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41159"/>
          <a:ext cx="838200" cy="1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78660</xdr:rowOff>
    </xdr:from>
    <xdr:to>
      <xdr:col>111</xdr:col>
      <xdr:colOff>177800</xdr:colOff>
      <xdr:row>77</xdr:row>
      <xdr:rowOff>129563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80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58713</xdr:rowOff>
    </xdr:from>
    <xdr:to>
      <xdr:col>107</xdr:col>
      <xdr:colOff>50800</xdr:colOff>
      <xdr:row>77</xdr:row>
      <xdr:rowOff>129563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17463"/>
          <a:ext cx="889000" cy="4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58713</xdr:rowOff>
    </xdr:from>
    <xdr:to>
      <xdr:col>102</xdr:col>
      <xdr:colOff>114300</xdr:colOff>
      <xdr:row>77</xdr:row>
      <xdr:rowOff>15920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17463"/>
          <a:ext cx="889000" cy="3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60159</xdr:rowOff>
    </xdr:from>
    <xdr:to>
      <xdr:col>116</xdr:col>
      <xdr:colOff>114300</xdr:colOff>
      <xdr:row>76</xdr:row>
      <xdr:rowOff>161759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83035</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4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27860</xdr:rowOff>
    </xdr:from>
    <xdr:to>
      <xdr:col>112</xdr:col>
      <xdr:colOff>38100</xdr:colOff>
      <xdr:row>77</xdr:row>
      <xdr:rowOff>129460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120587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3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78763</xdr:rowOff>
    </xdr:from>
    <xdr:to>
      <xdr:col>107</xdr:col>
      <xdr:colOff>101600</xdr:colOff>
      <xdr:row>78</xdr:row>
      <xdr:rowOff>8913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7913</xdr:rowOff>
    </xdr:from>
    <xdr:to>
      <xdr:col>102</xdr:col>
      <xdr:colOff>165100</xdr:colOff>
      <xdr:row>75</xdr:row>
      <xdr:rowOff>109513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126040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6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136570</xdr:rowOff>
    </xdr:from>
    <xdr:to>
      <xdr:col>98</xdr:col>
      <xdr:colOff>38100</xdr:colOff>
      <xdr:row>77</xdr:row>
      <xdr:rowOff>66720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83247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4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当村のような小離島（</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現在人口</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人）においては、多少の人口の増減によっても大きく変動する要因があるが、人件費・物件費の割合が類似団体平均を大きく上回っている。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また、老朽化が進む公共施設につき維持補修費の割合も高いところであるが、今後維持補修費および更新に伴う普通建設事業費の増加が見込まれる。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131763</xdr:rowOff>
    </xdr:from>
    <xdr:to>
      <xdr:col>24</xdr:col>
      <xdr:colOff>63500</xdr:colOff>
      <xdr:row>35</xdr:row>
      <xdr:rowOff>171094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32513"/>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92151</xdr:rowOff>
    </xdr:from>
    <xdr:to>
      <xdr:col>19</xdr:col>
      <xdr:colOff>177800</xdr:colOff>
      <xdr:row>35</xdr:row>
      <xdr:rowOff>131763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92901"/>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1257</xdr:rowOff>
    </xdr:from>
    <xdr:to>
      <xdr:col>15</xdr:col>
      <xdr:colOff>50800</xdr:colOff>
      <xdr:row>35</xdr:row>
      <xdr:rowOff>92151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02007"/>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1257</xdr:rowOff>
    </xdr:from>
    <xdr:to>
      <xdr:col>10</xdr:col>
      <xdr:colOff>114300</xdr:colOff>
      <xdr:row>35</xdr:row>
      <xdr:rowOff>96355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02007"/>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120294</xdr:rowOff>
    </xdr:from>
    <xdr:to>
      <xdr:col>24</xdr:col>
      <xdr:colOff>114300</xdr:colOff>
      <xdr:row>36</xdr:row>
      <xdr:rowOff>50444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143171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80963</xdr:rowOff>
    </xdr:from>
    <xdr:to>
      <xdr:col>20</xdr:col>
      <xdr:colOff>38100</xdr:colOff>
      <xdr:row>36</xdr:row>
      <xdr:rowOff>11113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27640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41351</xdr:rowOff>
    </xdr:from>
    <xdr:to>
      <xdr:col>15</xdr:col>
      <xdr:colOff>101600</xdr:colOff>
      <xdr:row>35</xdr:row>
      <xdr:rowOff>142951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159478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121907</xdr:rowOff>
    </xdr:from>
    <xdr:to>
      <xdr:col>10</xdr:col>
      <xdr:colOff>165100</xdr:colOff>
      <xdr:row>35</xdr:row>
      <xdr:rowOff>52057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68584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45555</xdr:rowOff>
    </xdr:from>
    <xdr:to>
      <xdr:col>6</xdr:col>
      <xdr:colOff>38100</xdr:colOff>
      <xdr:row>35</xdr:row>
      <xdr:rowOff>147155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163682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135119</xdr:rowOff>
    </xdr:from>
    <xdr:to>
      <xdr:col>24</xdr:col>
      <xdr:colOff>63500</xdr:colOff>
      <xdr:row>56</xdr:row>
      <xdr:rowOff>91423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4869"/>
          <a:ext cx="838200" cy="1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62092</xdr:rowOff>
    </xdr:from>
    <xdr:to>
      <xdr:col>19</xdr:col>
      <xdr:colOff>177800</xdr:colOff>
      <xdr:row>56</xdr:row>
      <xdr:rowOff>91423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320392"/>
          <a:ext cx="889000" cy="37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62092</xdr:rowOff>
    </xdr:from>
    <xdr:to>
      <xdr:col>15</xdr:col>
      <xdr:colOff>50800</xdr:colOff>
      <xdr:row>56</xdr:row>
      <xdr:rowOff>127874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20392"/>
          <a:ext cx="889000" cy="4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127874</xdr:rowOff>
    </xdr:from>
    <xdr:to>
      <xdr:col>10</xdr:col>
      <xdr:colOff>114300</xdr:colOff>
      <xdr:row>57</xdr:row>
      <xdr:rowOff>52106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29074"/>
          <a:ext cx="889000" cy="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84319</xdr:rowOff>
    </xdr:from>
    <xdr:to>
      <xdr:col>24</xdr:col>
      <xdr:colOff>114300</xdr:colOff>
      <xdr:row>56</xdr:row>
      <xdr:rowOff>14469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107196</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65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40623</xdr:rowOff>
    </xdr:from>
    <xdr:to>
      <xdr:col>20</xdr:col>
      <xdr:colOff>38100</xdr:colOff>
      <xdr:row>56</xdr:row>
      <xdr:rowOff>142223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158750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41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11292</xdr:rowOff>
    </xdr:from>
    <xdr:to>
      <xdr:col>15</xdr:col>
      <xdr:colOff>101600</xdr:colOff>
      <xdr:row>54</xdr:row>
      <xdr:rowOff>112892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129419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044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77074</xdr:rowOff>
    </xdr:from>
    <xdr:to>
      <xdr:col>10</xdr:col>
      <xdr:colOff>165100</xdr:colOff>
      <xdr:row>57</xdr:row>
      <xdr:rowOff>7224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23751</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9453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xdr:rowOff>
    </xdr:from>
    <xdr:to>
      <xdr:col>6</xdr:col>
      <xdr:colOff>38100</xdr:colOff>
      <xdr:row>57</xdr:row>
      <xdr:rowOff>102906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119433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549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8057</xdr:rowOff>
    </xdr:from>
    <xdr:to>
      <xdr:col>24</xdr:col>
      <xdr:colOff>63500</xdr:colOff>
      <xdr:row>76</xdr:row>
      <xdr:rowOff>55987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8257"/>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92829</xdr:rowOff>
    </xdr:from>
    <xdr:to>
      <xdr:col>19</xdr:col>
      <xdr:colOff>177800</xdr:colOff>
      <xdr:row>76</xdr:row>
      <xdr:rowOff>55987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1579"/>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92829</xdr:rowOff>
    </xdr:from>
    <xdr:to>
      <xdr:col>15</xdr:col>
      <xdr:colOff>50800</xdr:colOff>
      <xdr:row>75</xdr:row>
      <xdr:rowOff>151385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1579"/>
          <a:ext cx="889000" cy="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48452</xdr:rowOff>
    </xdr:from>
    <xdr:to>
      <xdr:col>10</xdr:col>
      <xdr:colOff>114300</xdr:colOff>
      <xdr:row>75</xdr:row>
      <xdr:rowOff>151385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7202"/>
          <a:ext cx="889000" cy="1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128707</xdr:rowOff>
    </xdr:from>
    <xdr:to>
      <xdr:col>24</xdr:col>
      <xdr:colOff>114300</xdr:colOff>
      <xdr:row>76</xdr:row>
      <xdr:rowOff>58857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151584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5187</xdr:rowOff>
    </xdr:from>
    <xdr:to>
      <xdr:col>20</xdr:col>
      <xdr:colOff>38100</xdr:colOff>
      <xdr:row>76</xdr:row>
      <xdr:rowOff>106787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123314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42029</xdr:rowOff>
    </xdr:from>
    <xdr:to>
      <xdr:col>15</xdr:col>
      <xdr:colOff>101600</xdr:colOff>
      <xdr:row>75</xdr:row>
      <xdr:rowOff>143629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160156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100585</xdr:rowOff>
    </xdr:from>
    <xdr:to>
      <xdr:col>10</xdr:col>
      <xdr:colOff>165100</xdr:colOff>
      <xdr:row>76</xdr:row>
      <xdr:rowOff>30736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9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47262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169102</xdr:rowOff>
    </xdr:from>
    <xdr:to>
      <xdr:col>6</xdr:col>
      <xdr:colOff>38100</xdr:colOff>
      <xdr:row>75</xdr:row>
      <xdr:rowOff>99252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115779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88765</xdr:rowOff>
    </xdr:from>
    <xdr:to>
      <xdr:col>24</xdr:col>
      <xdr:colOff>63500</xdr:colOff>
      <xdr:row>97</xdr:row>
      <xdr:rowOff>95926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19415"/>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20529</xdr:rowOff>
    </xdr:from>
    <xdr:to>
      <xdr:col>19</xdr:col>
      <xdr:colOff>177800</xdr:colOff>
      <xdr:row>97</xdr:row>
      <xdr:rowOff>88765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9729"/>
          <a:ext cx="889000" cy="2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20529</xdr:rowOff>
    </xdr:from>
    <xdr:to>
      <xdr:col>15</xdr:col>
      <xdr:colOff>50800</xdr:colOff>
      <xdr:row>96</xdr:row>
      <xdr:rowOff>110596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9729"/>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110596</xdr:rowOff>
    </xdr:from>
    <xdr:to>
      <xdr:col>10</xdr:col>
      <xdr:colOff>114300</xdr:colOff>
      <xdr:row>97</xdr:row>
      <xdr:rowOff>111821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69796"/>
          <a:ext cx="889000" cy="17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45126</xdr:rowOff>
    </xdr:from>
    <xdr:to>
      <xdr:col>24</xdr:col>
      <xdr:colOff>114300</xdr:colOff>
      <xdr:row>97</xdr:row>
      <xdr:rowOff>146726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68003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37965</xdr:rowOff>
    </xdr:from>
    <xdr:to>
      <xdr:col>20</xdr:col>
      <xdr:colOff>38100</xdr:colOff>
      <xdr:row>97</xdr:row>
      <xdr:rowOff>139565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156092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44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141179</xdr:rowOff>
    </xdr:from>
    <xdr:to>
      <xdr:col>15</xdr:col>
      <xdr:colOff>101600</xdr:colOff>
      <xdr:row>96</xdr:row>
      <xdr:rowOff>71329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87856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0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59796</xdr:rowOff>
    </xdr:from>
    <xdr:to>
      <xdr:col>10</xdr:col>
      <xdr:colOff>165100</xdr:colOff>
      <xdr:row>96</xdr:row>
      <xdr:rowOff>161396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6473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9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61021</xdr:rowOff>
    </xdr:from>
    <xdr:to>
      <xdr:col>6</xdr:col>
      <xdr:colOff>38100</xdr:colOff>
      <xdr:row>97</xdr:row>
      <xdr:rowOff>162621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7698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46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119364</xdr:rowOff>
    </xdr:from>
    <xdr:to>
      <xdr:col>55</xdr:col>
      <xdr:colOff>0</xdr:colOff>
      <xdr:row>56</xdr:row>
      <xdr:rowOff>125063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0564"/>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125063</xdr:rowOff>
    </xdr:from>
    <xdr:to>
      <xdr:col>50</xdr:col>
      <xdr:colOff>114300</xdr:colOff>
      <xdr:row>56</xdr:row>
      <xdr:rowOff>132669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26263"/>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79260</xdr:rowOff>
    </xdr:from>
    <xdr:to>
      <xdr:col>45</xdr:col>
      <xdr:colOff>177800</xdr:colOff>
      <xdr:row>56</xdr:row>
      <xdr:rowOff>132669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80460"/>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135059</xdr:rowOff>
    </xdr:from>
    <xdr:to>
      <xdr:col>41</xdr:col>
      <xdr:colOff>50800</xdr:colOff>
      <xdr:row>56</xdr:row>
      <xdr:rowOff>79260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64809"/>
          <a:ext cx="889000" cy="1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68564</xdr:rowOff>
    </xdr:from>
    <xdr:to>
      <xdr:col>55</xdr:col>
      <xdr:colOff>50800</xdr:colOff>
      <xdr:row>56</xdr:row>
      <xdr:rowOff>170164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91441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74263</xdr:rowOff>
    </xdr:from>
    <xdr:to>
      <xdr:col>50</xdr:col>
      <xdr:colOff>165100</xdr:colOff>
      <xdr:row>57</xdr:row>
      <xdr:rowOff>4413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20940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81869</xdr:rowOff>
    </xdr:from>
    <xdr:to>
      <xdr:col>46</xdr:col>
      <xdr:colOff>38100</xdr:colOff>
      <xdr:row>57</xdr:row>
      <xdr:rowOff>12019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28546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5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28460</xdr:rowOff>
    </xdr:from>
    <xdr:to>
      <xdr:col>41</xdr:col>
      <xdr:colOff>101600</xdr:colOff>
      <xdr:row>56</xdr:row>
      <xdr:rowOff>130060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146587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0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84259</xdr:rowOff>
    </xdr:from>
    <xdr:to>
      <xdr:col>36</xdr:col>
      <xdr:colOff>165100</xdr:colOff>
      <xdr:row>56</xdr:row>
      <xdr:rowOff>14409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30936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28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49864</xdr:rowOff>
    </xdr:from>
    <xdr:to>
      <xdr:col>55</xdr:col>
      <xdr:colOff>0</xdr:colOff>
      <xdr:row>78</xdr:row>
      <xdr:rowOff>88159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2964"/>
          <a:ext cx="8382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88159</xdr:rowOff>
    </xdr:from>
    <xdr:to>
      <xdr:col>50</xdr:col>
      <xdr:colOff>114300</xdr:colOff>
      <xdr:row>78</xdr:row>
      <xdr:rowOff>100812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61259"/>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109823</xdr:rowOff>
    </xdr:from>
    <xdr:to>
      <xdr:col>45</xdr:col>
      <xdr:colOff>177800</xdr:colOff>
      <xdr:row>78</xdr:row>
      <xdr:rowOff>100812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11473"/>
          <a:ext cx="8890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109823</xdr:rowOff>
    </xdr:from>
    <xdr:to>
      <xdr:col>41</xdr:col>
      <xdr:colOff>50800</xdr:colOff>
      <xdr:row>78</xdr:row>
      <xdr:rowOff>111003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11473"/>
          <a:ext cx="889000" cy="1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170514</xdr:rowOff>
    </xdr:from>
    <xdr:to>
      <xdr:col>55</xdr:col>
      <xdr:colOff>50800</xdr:colOff>
      <xdr:row>78</xdr:row>
      <xdr:rowOff>100664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21941</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37359</xdr:rowOff>
    </xdr:from>
    <xdr:to>
      <xdr:col>50</xdr:col>
      <xdr:colOff>165100</xdr:colOff>
      <xdr:row>78</xdr:row>
      <xdr:rowOff>138959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155486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1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50012</xdr:rowOff>
    </xdr:from>
    <xdr:to>
      <xdr:col>46</xdr:col>
      <xdr:colOff>38100</xdr:colOff>
      <xdr:row>78</xdr:row>
      <xdr:rowOff>151612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168139</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1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59023</xdr:rowOff>
    </xdr:from>
    <xdr:to>
      <xdr:col>41</xdr:col>
      <xdr:colOff>101600</xdr:colOff>
      <xdr:row>77</xdr:row>
      <xdr:rowOff>160623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5700</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30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60203</xdr:rowOff>
    </xdr:from>
    <xdr:to>
      <xdr:col>36</xdr:col>
      <xdr:colOff>165100</xdr:colOff>
      <xdr:row>78</xdr:row>
      <xdr:rowOff>161803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6880</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0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58468</xdr:rowOff>
    </xdr:from>
    <xdr:to>
      <xdr:col>55</xdr:col>
      <xdr:colOff>0</xdr:colOff>
      <xdr:row>97</xdr:row>
      <xdr:rowOff>73310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9118"/>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73310</xdr:rowOff>
    </xdr:from>
    <xdr:to>
      <xdr:col>50</xdr:col>
      <xdr:colOff>114300</xdr:colOff>
      <xdr:row>97</xdr:row>
      <xdr:rowOff>103167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3960"/>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162830</xdr:rowOff>
    </xdr:from>
    <xdr:to>
      <xdr:col>45</xdr:col>
      <xdr:colOff>177800</xdr:colOff>
      <xdr:row>97</xdr:row>
      <xdr:rowOff>103167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22030"/>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96214</xdr:rowOff>
    </xdr:from>
    <xdr:to>
      <xdr:col>41</xdr:col>
      <xdr:colOff>50800</xdr:colOff>
      <xdr:row>96</xdr:row>
      <xdr:rowOff>162830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55414"/>
          <a:ext cx="88900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7668</xdr:rowOff>
    </xdr:from>
    <xdr:to>
      <xdr:col>55</xdr:col>
      <xdr:colOff>50800</xdr:colOff>
      <xdr:row>97</xdr:row>
      <xdr:rowOff>109268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30545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8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22510</xdr:rowOff>
    </xdr:from>
    <xdr:to>
      <xdr:col>50</xdr:col>
      <xdr:colOff>165100</xdr:colOff>
      <xdr:row>97</xdr:row>
      <xdr:rowOff>124110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140637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42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52367</xdr:rowOff>
    </xdr:from>
    <xdr:to>
      <xdr:col>46</xdr:col>
      <xdr:colOff>38100</xdr:colOff>
      <xdr:row>97</xdr:row>
      <xdr:rowOff>153967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170494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4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112030</xdr:rowOff>
    </xdr:from>
    <xdr:to>
      <xdr:col>41</xdr:col>
      <xdr:colOff>101600</xdr:colOff>
      <xdr:row>97</xdr:row>
      <xdr:rowOff>42180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58707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34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45414</xdr:rowOff>
    </xdr:from>
    <xdr:to>
      <xdr:col>36</xdr:col>
      <xdr:colOff>165100</xdr:colOff>
      <xdr:row>96</xdr:row>
      <xdr:rowOff>147014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163541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71650</xdr:rowOff>
    </xdr:from>
    <xdr:to>
      <xdr:col>85</xdr:col>
      <xdr:colOff>127000</xdr:colOff>
      <xdr:row>39</xdr:row>
      <xdr:rowOff>5935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86750"/>
          <a:ext cx="838200" cy="10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71650</xdr:rowOff>
    </xdr:from>
    <xdr:to>
      <xdr:col>81</xdr:col>
      <xdr:colOff>50800</xdr:colOff>
      <xdr:row>38</xdr:row>
      <xdr:rowOff>152016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86750"/>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80523</xdr:rowOff>
    </xdr:from>
    <xdr:to>
      <xdr:col>76</xdr:col>
      <xdr:colOff>114300</xdr:colOff>
      <xdr:row>38</xdr:row>
      <xdr:rowOff>152016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95623"/>
          <a:ext cx="889000" cy="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80523</xdr:rowOff>
    </xdr:from>
    <xdr:to>
      <xdr:col>71</xdr:col>
      <xdr:colOff>177800</xdr:colOff>
      <xdr:row>38</xdr:row>
      <xdr:rowOff>153776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95623"/>
          <a:ext cx="8890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126585</xdr:rowOff>
    </xdr:from>
    <xdr:to>
      <xdr:col>85</xdr:col>
      <xdr:colOff>177800</xdr:colOff>
      <xdr:row>39</xdr:row>
      <xdr:rowOff>56735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41512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20850</xdr:rowOff>
    </xdr:from>
    <xdr:to>
      <xdr:col>81</xdr:col>
      <xdr:colOff>101600</xdr:colOff>
      <xdr:row>38</xdr:row>
      <xdr:rowOff>122450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138977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101216</xdr:rowOff>
    </xdr:from>
    <xdr:to>
      <xdr:col>76</xdr:col>
      <xdr:colOff>165100</xdr:colOff>
      <xdr:row>39</xdr:row>
      <xdr:rowOff>31366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29723</xdr:rowOff>
    </xdr:from>
    <xdr:to>
      <xdr:col>72</xdr:col>
      <xdr:colOff>38100</xdr:colOff>
      <xdr:row>38</xdr:row>
      <xdr:rowOff>131323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147850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102976</xdr:rowOff>
    </xdr:from>
    <xdr:to>
      <xdr:col>67</xdr:col>
      <xdr:colOff>101600</xdr:colOff>
      <xdr:row>39</xdr:row>
      <xdr:rowOff>33126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24253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163246</xdr:rowOff>
    </xdr:from>
    <xdr:to>
      <xdr:col>85</xdr:col>
      <xdr:colOff>127000</xdr:colOff>
      <xdr:row>56</xdr:row>
      <xdr:rowOff>8275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92996"/>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62527</xdr:rowOff>
    </xdr:from>
    <xdr:to>
      <xdr:col>81</xdr:col>
      <xdr:colOff>50800</xdr:colOff>
      <xdr:row>56</xdr:row>
      <xdr:rowOff>8275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92277"/>
          <a:ext cx="889000" cy="1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62527</xdr:rowOff>
    </xdr:from>
    <xdr:to>
      <xdr:col>76</xdr:col>
      <xdr:colOff>114300</xdr:colOff>
      <xdr:row>55</xdr:row>
      <xdr:rowOff>152047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92277"/>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15481</xdr:rowOff>
    </xdr:from>
    <xdr:to>
      <xdr:col>71</xdr:col>
      <xdr:colOff>177800</xdr:colOff>
      <xdr:row>55</xdr:row>
      <xdr:rowOff>152047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45231"/>
          <a:ext cx="889000" cy="1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112446</xdr:rowOff>
    </xdr:from>
    <xdr:to>
      <xdr:col>85</xdr:col>
      <xdr:colOff>177800</xdr:colOff>
      <xdr:row>56</xdr:row>
      <xdr:rowOff>42596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135323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128925</xdr:rowOff>
    </xdr:from>
    <xdr:to>
      <xdr:col>81</xdr:col>
      <xdr:colOff>101600</xdr:colOff>
      <xdr:row>56</xdr:row>
      <xdr:rowOff>59075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75602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11727</xdr:rowOff>
    </xdr:from>
    <xdr:to>
      <xdr:col>76</xdr:col>
      <xdr:colOff>165100</xdr:colOff>
      <xdr:row>55</xdr:row>
      <xdr:rowOff>113327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129854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101247</xdr:rowOff>
    </xdr:from>
    <xdr:to>
      <xdr:col>72</xdr:col>
      <xdr:colOff>38100</xdr:colOff>
      <xdr:row>56</xdr:row>
      <xdr:rowOff>31397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47924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30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136131</xdr:rowOff>
    </xdr:from>
    <xdr:to>
      <xdr:col>67</xdr:col>
      <xdr:colOff>101600</xdr:colOff>
      <xdr:row>55</xdr:row>
      <xdr:rowOff>66281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82808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1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95431</xdr:rowOff>
    </xdr:from>
    <xdr:to>
      <xdr:col>85</xdr:col>
      <xdr:colOff>127000</xdr:colOff>
      <xdr:row>97</xdr:row>
      <xdr:rowOff>105608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26081"/>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78243</xdr:rowOff>
    </xdr:from>
    <xdr:to>
      <xdr:col>81</xdr:col>
      <xdr:colOff>50800</xdr:colOff>
      <xdr:row>97</xdr:row>
      <xdr:rowOff>95431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08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78243</xdr:rowOff>
    </xdr:from>
    <xdr:to>
      <xdr:col>76</xdr:col>
      <xdr:colOff>114300</xdr:colOff>
      <xdr:row>97</xdr:row>
      <xdr:rowOff>98597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708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92873</xdr:rowOff>
    </xdr:from>
    <xdr:to>
      <xdr:col>71</xdr:col>
      <xdr:colOff>177800</xdr:colOff>
      <xdr:row>97</xdr:row>
      <xdr:rowOff>98597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23523"/>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54808</xdr:rowOff>
    </xdr:from>
    <xdr:to>
      <xdr:col>85</xdr:col>
      <xdr:colOff>177800</xdr:colOff>
      <xdr:row>97</xdr:row>
      <xdr:rowOff>156408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33235</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44631</xdr:rowOff>
    </xdr:from>
    <xdr:to>
      <xdr:col>81</xdr:col>
      <xdr:colOff>101600</xdr:colOff>
      <xdr:row>97</xdr:row>
      <xdr:rowOff>146231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137358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27443</xdr:rowOff>
    </xdr:from>
    <xdr:to>
      <xdr:col>76</xdr:col>
      <xdr:colOff>165100</xdr:colOff>
      <xdr:row>97</xdr:row>
      <xdr:rowOff>129043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145570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47797</xdr:rowOff>
    </xdr:from>
    <xdr:to>
      <xdr:col>72</xdr:col>
      <xdr:colOff>38100</xdr:colOff>
      <xdr:row>97</xdr:row>
      <xdr:rowOff>149397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165924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5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42073</xdr:rowOff>
    </xdr:from>
    <xdr:to>
      <xdr:col>67</xdr:col>
      <xdr:colOff>101600</xdr:colOff>
      <xdr:row>97</xdr:row>
      <xdr:rowOff>143673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160200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4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構造上の大きな変化は見られないが、依然　総務費の割合が高い。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財政調整交付金の残額が、標準財政規模比</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％と高い割合に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なっているが、老朽化が進む公共施設の維持補修および更新に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係る普通建設事業費が大きな負担となり、減少が見込まれる。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実績赤字はないため、今後も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実質公債費率は、低い水準で推移している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ものの、ヘリポート整備事業に係る事業債の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元金償還が始まる令和元年度から令和４年度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までは、約３％となる見込み。また今後、公</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共施設の普通建設事業費が増加することによ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り元利償還金の増加が見込まれる。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充当可能財源が減少となる見込み。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１５，７００万円増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平成３０年度ヘリポート整備事業に係る財源確保のため積立を行ったため。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老朽化が進む公共施設更新に伴い、基金の効果的な活用を図る。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➁ふるさと基金・・・・・地域振興（地域づくり）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③地域福祉基金・・・・・主に高齢者福祉振興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④育英資金・・・・・・・住民の子弟に対しての奨学金貸付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⑤土地開発基金・・・・・公共施設整備に係る用地取得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①１百万円増・・・・・・住宅整備事業を見据えての増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①塵芥処理施設更新（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年度まで取崩額１億円）　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➁南郷地区開発（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温泉利活用事業（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１５５，０００万円増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余剰金の積み立てによる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年度間平均を図るとともに、後年後の財政負担に影響及ぼさないよう有効活用することにより、防災機能を有する庁舎建設に係る財源を確保する。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今後、公共施設の老朽化が進み一斉に更新時期を迎えるため。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早急に公共施設等総合管理計画を整える。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1" name="直線コネクタ 70"/>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2"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3" name="直線コネクタ 72"/>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6"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7" name="フローチャート: 判断 76"/>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9" name="フローチャート: 判断 78"/>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0" name="フローチャート: 判断 79"/>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52493</xdr:rowOff>
    </xdr:from>
    <xdr:to>
      <xdr:col>19</xdr:col>
      <xdr:colOff>187325</xdr:colOff>
      <xdr:row>33</xdr:row>
      <xdr:rowOff>154093</xdr:rowOff>
    </xdr:to>
    <xdr:sp macro="" textlink="">
      <xdr:nvSpPr>
        <xdr:cNvPr id="86" name="楕円 85"/>
        <xdr:cNvSpPr/>
      </xdr:nvSpPr>
      <xdr:spPr>
        <a:xfrm>
          <a:off x="4000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120862</xdr:rowOff>
    </xdr:from>
    <xdr:to>
      <xdr:col>15</xdr:col>
      <xdr:colOff>187325</xdr:colOff>
      <xdr:row>34</xdr:row>
      <xdr:rowOff>51012</xdr:rowOff>
    </xdr:to>
    <xdr:sp macro="" textlink="">
      <xdr:nvSpPr>
        <xdr:cNvPr id="87" name="楕円 86"/>
        <xdr:cNvSpPr/>
      </xdr:nvSpPr>
      <xdr:spPr>
        <a:xfrm>
          <a:off x="3238500" y="65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103294</xdr:rowOff>
    </xdr:from>
    <xdr:to>
      <xdr:col>19</xdr:col>
      <xdr:colOff>136525</xdr:colOff>
      <xdr:row>34</xdr:row>
      <xdr:rowOff>212</xdr:rowOff>
    </xdr:to>
    <xdr:cxnSp macro="">
      <xdr:nvCxnSpPr>
        <xdr:cNvPr id="88" name="直線コネクタ 87"/>
        <xdr:cNvCxnSpPr/>
      </xdr:nvCxnSpPr>
      <xdr:spPr>
        <a:xfrm flipV="1">
          <a:off x="3289300" y="6532669"/>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9"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0"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1"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145221</xdr:rowOff>
    </xdr:from>
    <xdr:ext cx="405111" cy="259045"/>
    <xdr:sp macro="" textlink="">
      <xdr:nvSpPr>
        <xdr:cNvPr id="92" name="n_1mainValue有形固定資産減価償却率"/>
        <xdr:cNvSpPr txBox="1"/>
      </xdr:nvSpPr>
      <xdr:spPr>
        <a:xfrm>
          <a:off x="38360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42139</xdr:rowOff>
    </xdr:from>
    <xdr:ext cx="405111" cy="259045"/>
    <xdr:sp macro="" textlink="">
      <xdr:nvSpPr>
        <xdr:cNvPr id="93" name="n_2mainValue有形固定資産減価償却率"/>
        <xdr:cNvSpPr txBox="1"/>
      </xdr:nvSpPr>
      <xdr:spPr>
        <a:xfrm>
          <a:off x="3086744" y="66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新たな起債の返還が発生しなかったため。</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2" name="直線コネクタ 121"/>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5"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6" name="直線コネクタ 125"/>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7"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8" name="フローチャート: 判断 127"/>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9" name="フローチャート: 判断 128"/>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5"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160274</xdr:rowOff>
    </xdr:from>
    <xdr:to>
      <xdr:col>20</xdr:col>
      <xdr:colOff>38100</xdr:colOff>
      <xdr:row>40</xdr:row>
      <xdr:rowOff>90424</xdr:rowOff>
    </xdr:to>
    <xdr:sp macro="" textlink="">
      <xdr:nvSpPr>
        <xdr:cNvPr id="69" name="楕円 68"/>
        <xdr:cNvSpPr/>
      </xdr:nvSpPr>
      <xdr:spPr>
        <a:xfrm>
          <a:off x="3746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109982</xdr:rowOff>
    </xdr:from>
    <xdr:to>
      <xdr:col>15</xdr:col>
      <xdr:colOff>101600</xdr:colOff>
      <xdr:row>41</xdr:row>
      <xdr:rowOff>40132</xdr:rowOff>
    </xdr:to>
    <xdr:sp macro="" textlink="">
      <xdr:nvSpPr>
        <xdr:cNvPr id="70" name="楕円 69"/>
        <xdr:cNvSpPr/>
      </xdr:nvSpPr>
      <xdr:spPr>
        <a:xfrm>
          <a:off x="2857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39624</xdr:rowOff>
    </xdr:from>
    <xdr:to>
      <xdr:col>19</xdr:col>
      <xdr:colOff>177800</xdr:colOff>
      <xdr:row>40</xdr:row>
      <xdr:rowOff>160782</xdr:rowOff>
    </xdr:to>
    <xdr:cxnSp macro="">
      <xdr:nvCxnSpPr>
        <xdr:cNvPr id="71" name="直線コネクタ 70"/>
        <xdr:cNvCxnSpPr/>
      </xdr:nvCxnSpPr>
      <xdr:spPr>
        <a:xfrm flipV="1">
          <a:off x="2908300" y="68976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2"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3"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4"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81551</xdr:rowOff>
    </xdr:from>
    <xdr:ext cx="405111" cy="259045"/>
    <xdr:sp macro="" textlink="">
      <xdr:nvSpPr>
        <xdr:cNvPr id="75" name="n_1mainValue【道路】&#10;有形固定資産減価償却率"/>
        <xdr:cNvSpPr txBox="1"/>
      </xdr:nvSpPr>
      <xdr:spPr>
        <a:xfrm>
          <a:off x="3582044"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31259</xdr:rowOff>
    </xdr:from>
    <xdr:ext cx="405111" cy="259045"/>
    <xdr:sp macro="" textlink="">
      <xdr:nvSpPr>
        <xdr:cNvPr id="76" name="n_2mainValue【道路】&#10;有形固定資産減価償却率"/>
        <xdr:cNvSpPr txBox="1"/>
      </xdr:nvSpPr>
      <xdr:spPr>
        <a:xfrm>
          <a:off x="2705744" y="706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37688</xdr:rowOff>
    </xdr:from>
    <xdr:to>
      <xdr:col>50</xdr:col>
      <xdr:colOff>165100</xdr:colOff>
      <xdr:row>41</xdr:row>
      <xdr:rowOff>139288</xdr:rowOff>
    </xdr:to>
    <xdr:sp macro="" textlink="">
      <xdr:nvSpPr>
        <xdr:cNvPr id="113" name="楕円 112"/>
        <xdr:cNvSpPr/>
      </xdr:nvSpPr>
      <xdr:spPr>
        <a:xfrm>
          <a:off x="9588500" y="70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35171</xdr:rowOff>
    </xdr:from>
    <xdr:to>
      <xdr:col>46</xdr:col>
      <xdr:colOff>38100</xdr:colOff>
      <xdr:row>41</xdr:row>
      <xdr:rowOff>136771</xdr:rowOff>
    </xdr:to>
    <xdr:sp macro="" textlink="">
      <xdr:nvSpPr>
        <xdr:cNvPr id="114" name="楕円 113"/>
        <xdr:cNvSpPr/>
      </xdr:nvSpPr>
      <xdr:spPr>
        <a:xfrm>
          <a:off x="8699500" y="70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85971</xdr:rowOff>
    </xdr:from>
    <xdr:to>
      <xdr:col>50</xdr:col>
      <xdr:colOff>114300</xdr:colOff>
      <xdr:row>41</xdr:row>
      <xdr:rowOff>88488</xdr:rowOff>
    </xdr:to>
    <xdr:cxnSp macro="">
      <xdr:nvCxnSpPr>
        <xdr:cNvPr id="115" name="直線コネクタ 114"/>
        <xdr:cNvCxnSpPr/>
      </xdr:nvCxnSpPr>
      <xdr:spPr>
        <a:xfrm>
          <a:off x="8750300" y="7115421"/>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6"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7"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8"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130415</xdr:rowOff>
    </xdr:from>
    <xdr:ext cx="534377" cy="259045"/>
    <xdr:sp macro="" textlink="">
      <xdr:nvSpPr>
        <xdr:cNvPr id="119" name="n_1mainValue【道路】&#10;一人当たり延長"/>
        <xdr:cNvSpPr txBox="1"/>
      </xdr:nvSpPr>
      <xdr:spPr>
        <a:xfrm>
          <a:off x="9359411" y="71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127898</xdr:rowOff>
    </xdr:from>
    <xdr:ext cx="534377" cy="259045"/>
    <xdr:sp macro="" textlink="">
      <xdr:nvSpPr>
        <xdr:cNvPr id="120" name="n_2mainValue【道路】&#10;一人当たり延長"/>
        <xdr:cNvSpPr txBox="1"/>
      </xdr:nvSpPr>
      <xdr:spPr>
        <a:xfrm>
          <a:off x="8483111" y="7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161" name="直線コネクタ 160"/>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162"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163" name="直線コネクタ 162"/>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166"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67" name="フローチャート: 判断 166"/>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168" name="フローチャート: 判断 16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169" name="フローチャート: 判断 168"/>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70" name="フローチャート: 判断 169"/>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176" name="楕円 175"/>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177" name="楕円 176"/>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133350</xdr:rowOff>
    </xdr:to>
    <xdr:cxnSp macro="">
      <xdr:nvCxnSpPr>
        <xdr:cNvPr id="178" name="直線コネクタ 177"/>
        <xdr:cNvCxnSpPr/>
      </xdr:nvCxnSpPr>
      <xdr:spPr>
        <a:xfrm>
          <a:off x="2908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179"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180"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181"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182" name="n_1main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183"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4" name="直線コネクタ 1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5" name="テキスト ボックス 1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6" name="直線コネクタ 1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7" name="テキスト ボックス 1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8" name="直線コネクタ 1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199" name="テキスト ボックス 19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0" name="直線コネクタ 1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01" name="テキスト ボックス 20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2" name="直線コネクタ 2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03" name="テキスト ボックス 20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5" name="テキスト ボックス 2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148895</xdr:rowOff>
    </xdr:from>
    <xdr:to>
      <xdr:col>54</xdr:col>
      <xdr:colOff>189865</xdr:colOff>
      <xdr:row>86</xdr:row>
      <xdr:rowOff>84962</xdr:rowOff>
    </xdr:to>
    <xdr:cxnSp macro="">
      <xdr:nvCxnSpPr>
        <xdr:cNvPr id="207" name="直線コネクタ 206"/>
        <xdr:cNvCxnSpPr/>
      </xdr:nvCxnSpPr>
      <xdr:spPr>
        <a:xfrm flipV="1">
          <a:off x="10476865" y="13864895"/>
          <a:ext cx="0" cy="96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88789</xdr:rowOff>
    </xdr:from>
    <xdr:ext cx="469744" cy="259045"/>
    <xdr:sp macro="" textlink="">
      <xdr:nvSpPr>
        <xdr:cNvPr id="208" name="【公営住宅】&#10;一人当たり面積最小値テキスト"/>
        <xdr:cNvSpPr txBox="1"/>
      </xdr:nvSpPr>
      <xdr:spPr>
        <a:xfrm>
          <a:off x="10515600" y="1483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84962</xdr:rowOff>
    </xdr:from>
    <xdr:to>
      <xdr:col>55</xdr:col>
      <xdr:colOff>88900</xdr:colOff>
      <xdr:row>86</xdr:row>
      <xdr:rowOff>84962</xdr:rowOff>
    </xdr:to>
    <xdr:cxnSp macro="">
      <xdr:nvCxnSpPr>
        <xdr:cNvPr id="209" name="直線コネクタ 208"/>
        <xdr:cNvCxnSpPr/>
      </xdr:nvCxnSpPr>
      <xdr:spPr>
        <a:xfrm>
          <a:off x="10388600" y="1482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95572</xdr:rowOff>
    </xdr:from>
    <xdr:ext cx="534377" cy="259045"/>
    <xdr:sp macro="" textlink="">
      <xdr:nvSpPr>
        <xdr:cNvPr id="210" name="【公営住宅】&#10;一人当たり面積最大値テキスト"/>
        <xdr:cNvSpPr txBox="1"/>
      </xdr:nvSpPr>
      <xdr:spPr>
        <a:xfrm>
          <a:off x="10515600" y="1364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148895</xdr:rowOff>
    </xdr:from>
    <xdr:to>
      <xdr:col>55</xdr:col>
      <xdr:colOff>88900</xdr:colOff>
      <xdr:row>80</xdr:row>
      <xdr:rowOff>148895</xdr:rowOff>
    </xdr:to>
    <xdr:cxnSp macro="">
      <xdr:nvCxnSpPr>
        <xdr:cNvPr id="211" name="直線コネクタ 210"/>
        <xdr:cNvCxnSpPr/>
      </xdr:nvCxnSpPr>
      <xdr:spPr>
        <a:xfrm>
          <a:off x="10388600" y="1386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131920</xdr:rowOff>
    </xdr:from>
    <xdr:ext cx="469744" cy="259045"/>
    <xdr:sp macro="" textlink="">
      <xdr:nvSpPr>
        <xdr:cNvPr id="212" name="【公営住宅】&#10;一人当たり面積平均値テキスト"/>
        <xdr:cNvSpPr txBox="1"/>
      </xdr:nvSpPr>
      <xdr:spPr>
        <a:xfrm>
          <a:off x="10515600" y="14533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153493</xdr:rowOff>
    </xdr:from>
    <xdr:to>
      <xdr:col>55</xdr:col>
      <xdr:colOff>50800</xdr:colOff>
      <xdr:row>85</xdr:row>
      <xdr:rowOff>83643</xdr:rowOff>
    </xdr:to>
    <xdr:sp macro="" textlink="">
      <xdr:nvSpPr>
        <xdr:cNvPr id="213" name="フローチャート: 判断 212"/>
        <xdr:cNvSpPr/>
      </xdr:nvSpPr>
      <xdr:spPr>
        <a:xfrm>
          <a:off x="10426700" y="1455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165912</xdr:rowOff>
    </xdr:from>
    <xdr:to>
      <xdr:col>50</xdr:col>
      <xdr:colOff>165100</xdr:colOff>
      <xdr:row>85</xdr:row>
      <xdr:rowOff>96062</xdr:rowOff>
    </xdr:to>
    <xdr:sp macro="" textlink="">
      <xdr:nvSpPr>
        <xdr:cNvPr id="214" name="フローチャート: 判断 213"/>
        <xdr:cNvSpPr/>
      </xdr:nvSpPr>
      <xdr:spPr>
        <a:xfrm>
          <a:off x="9588500" y="1456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131623</xdr:rowOff>
    </xdr:from>
    <xdr:to>
      <xdr:col>46</xdr:col>
      <xdr:colOff>38100</xdr:colOff>
      <xdr:row>85</xdr:row>
      <xdr:rowOff>61773</xdr:rowOff>
    </xdr:to>
    <xdr:sp macro="" textlink="">
      <xdr:nvSpPr>
        <xdr:cNvPr id="215" name="フローチャート: 判断 214"/>
        <xdr:cNvSpPr/>
      </xdr:nvSpPr>
      <xdr:spPr>
        <a:xfrm>
          <a:off x="8699500" y="14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121717</xdr:rowOff>
    </xdr:from>
    <xdr:to>
      <xdr:col>41</xdr:col>
      <xdr:colOff>101600</xdr:colOff>
      <xdr:row>85</xdr:row>
      <xdr:rowOff>51867</xdr:rowOff>
    </xdr:to>
    <xdr:sp macro="" textlink="">
      <xdr:nvSpPr>
        <xdr:cNvPr id="216" name="フローチャート: 判断 215"/>
        <xdr:cNvSpPr/>
      </xdr:nvSpPr>
      <xdr:spPr>
        <a:xfrm>
          <a:off x="7810500" y="145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7" name="テキスト ボックス 2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100152</xdr:rowOff>
    </xdr:from>
    <xdr:to>
      <xdr:col>50</xdr:col>
      <xdr:colOff>165100</xdr:colOff>
      <xdr:row>84</xdr:row>
      <xdr:rowOff>30302</xdr:rowOff>
    </xdr:to>
    <xdr:sp macro="" textlink="">
      <xdr:nvSpPr>
        <xdr:cNvPr id="222" name="楕円 221"/>
        <xdr:cNvSpPr/>
      </xdr:nvSpPr>
      <xdr:spPr>
        <a:xfrm>
          <a:off x="9588500" y="143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56184</xdr:rowOff>
    </xdr:from>
    <xdr:to>
      <xdr:col>46</xdr:col>
      <xdr:colOff>38100</xdr:colOff>
      <xdr:row>78</xdr:row>
      <xdr:rowOff>157784</xdr:rowOff>
    </xdr:to>
    <xdr:sp macro="" textlink="">
      <xdr:nvSpPr>
        <xdr:cNvPr id="223" name="楕円 222"/>
        <xdr:cNvSpPr/>
      </xdr:nvSpPr>
      <xdr:spPr>
        <a:xfrm>
          <a:off x="8699500" y="13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106984</xdr:rowOff>
    </xdr:from>
    <xdr:to>
      <xdr:col>50</xdr:col>
      <xdr:colOff>114300</xdr:colOff>
      <xdr:row>83</xdr:row>
      <xdr:rowOff>150952</xdr:rowOff>
    </xdr:to>
    <xdr:cxnSp macro="">
      <xdr:nvCxnSpPr>
        <xdr:cNvPr id="224" name="直線コネクタ 223"/>
        <xdr:cNvCxnSpPr/>
      </xdr:nvCxnSpPr>
      <xdr:spPr>
        <a:xfrm>
          <a:off x="8750300" y="13480084"/>
          <a:ext cx="889000" cy="9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87189</xdr:rowOff>
    </xdr:from>
    <xdr:ext cx="469744" cy="259045"/>
    <xdr:sp macro="" textlink="">
      <xdr:nvSpPr>
        <xdr:cNvPr id="225" name="n_1aveValue【公営住宅】&#10;一人当たり面積"/>
        <xdr:cNvSpPr txBox="1"/>
      </xdr:nvSpPr>
      <xdr:spPr>
        <a:xfrm>
          <a:off x="9391727" y="1466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52900</xdr:rowOff>
    </xdr:from>
    <xdr:ext cx="469744" cy="259045"/>
    <xdr:sp macro="" textlink="">
      <xdr:nvSpPr>
        <xdr:cNvPr id="226" name="n_2aveValue【公営住宅】&#10;一人当たり面積"/>
        <xdr:cNvSpPr txBox="1"/>
      </xdr:nvSpPr>
      <xdr:spPr>
        <a:xfrm>
          <a:off x="8515427" y="146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68394</xdr:rowOff>
    </xdr:from>
    <xdr:ext cx="469744" cy="259045"/>
    <xdr:sp macro="" textlink="">
      <xdr:nvSpPr>
        <xdr:cNvPr id="227" name="n_3aveValue【公営住宅】&#10;一人当たり面積"/>
        <xdr:cNvSpPr txBox="1"/>
      </xdr:nvSpPr>
      <xdr:spPr>
        <a:xfrm>
          <a:off x="7626427" y="142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46829</xdr:rowOff>
    </xdr:from>
    <xdr:ext cx="469744" cy="259045"/>
    <xdr:sp macro="" textlink="">
      <xdr:nvSpPr>
        <xdr:cNvPr id="228" name="n_1mainValue【公営住宅】&#10;一人当たり面積"/>
        <xdr:cNvSpPr txBox="1"/>
      </xdr:nvSpPr>
      <xdr:spPr>
        <a:xfrm>
          <a:off x="9391727" y="141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2861</xdr:rowOff>
    </xdr:from>
    <xdr:ext cx="534377" cy="259045"/>
    <xdr:sp macro="" textlink="">
      <xdr:nvSpPr>
        <xdr:cNvPr id="229" name="n_2mainValue【公営住宅】&#10;一人当たり面積"/>
        <xdr:cNvSpPr txBox="1"/>
      </xdr:nvSpPr>
      <xdr:spPr>
        <a:xfrm>
          <a:off x="8483111" y="132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6" name="直線コネクタ 2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7" name="テキスト ボックス 2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8" name="直線コネクタ 2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9" name="テキスト ボックス 2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0" name="直線コネクタ 2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1" name="テキスト ボックス 2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2" name="直線コネクタ 2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3" name="テキスト ボックス 2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4" name="直線コネクタ 2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5" name="テキスト ボックス 2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6" name="直線コネクタ 2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7" name="テキスト ボックス 2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8" name="直線コネクタ 2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9" name="テキスト ボックス 2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271" name="直線コネクタ 270"/>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272"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273" name="直線コネクタ 272"/>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5" name="直線コネクタ 2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276"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277" name="フローチャート: 判断 276"/>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278" name="フローチャート: 判断 277"/>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279" name="フローチャート: 判断 278"/>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280" name="フローチャート: 判断 279"/>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156028</xdr:rowOff>
    </xdr:from>
    <xdr:to>
      <xdr:col>81</xdr:col>
      <xdr:colOff>101600</xdr:colOff>
      <xdr:row>35</xdr:row>
      <xdr:rowOff>86178</xdr:rowOff>
    </xdr:to>
    <xdr:sp macro="" textlink="">
      <xdr:nvSpPr>
        <xdr:cNvPr id="286" name="楕円 285"/>
        <xdr:cNvSpPr/>
      </xdr:nvSpPr>
      <xdr:spPr>
        <a:xfrm>
          <a:off x="15430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20501</xdr:rowOff>
    </xdr:from>
    <xdr:to>
      <xdr:col>76</xdr:col>
      <xdr:colOff>165100</xdr:colOff>
      <xdr:row>35</xdr:row>
      <xdr:rowOff>122101</xdr:rowOff>
    </xdr:to>
    <xdr:sp macro="" textlink="">
      <xdr:nvSpPr>
        <xdr:cNvPr id="287" name="楕円 286"/>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35</xdr:row>
      <xdr:rowOff>71301</xdr:rowOff>
    </xdr:to>
    <xdr:cxnSp macro="">
      <xdr:nvCxnSpPr>
        <xdr:cNvPr id="288" name="直線コネクタ 287"/>
        <xdr:cNvCxnSpPr/>
      </xdr:nvCxnSpPr>
      <xdr:spPr>
        <a:xfrm flipV="1">
          <a:off x="14592300" y="60361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289"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290"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291"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102705</xdr:rowOff>
    </xdr:from>
    <xdr:ext cx="405111" cy="259045"/>
    <xdr:sp macro="" textlink="">
      <xdr:nvSpPr>
        <xdr:cNvPr id="292" name="n_1mainValue【認定こども園・幼稚園・保育所】&#10;有形固定資産減価償却率"/>
        <xdr:cNvSpPr txBox="1"/>
      </xdr:nvSpPr>
      <xdr:spPr>
        <a:xfrm>
          <a:off x="152660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293" name="n_2mainValue【認定こども園・幼稚園・保育所】&#10;有形固定資産減価償却率"/>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4" name="直線コネクタ 3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5" name="テキスト ボックス 30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6" name="直線コネクタ 3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07" name="テキスト ボックス 30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8" name="直線コネクタ 3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9" name="テキスト ボックス 30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0" name="直線コネクタ 3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11" name="テキスト ボックス 31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2" name="直線コネクタ 3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13" name="テキスト ボックス 31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4" name="直線コネクタ 3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5" name="テキスト ボックス 31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6" name="直線コネクタ 3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7" name="テキスト ボックス 3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19" name="直線コネクタ 318"/>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320"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321" name="直線コネクタ 320"/>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322"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323" name="直線コネクタ 322"/>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324"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325" name="フローチャート: 判断 324"/>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326" name="フローチャート: 判断 325"/>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327" name="フローチャート: 判断 326"/>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328" name="フローチャート: 判断 327"/>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114663</xdr:rowOff>
    </xdr:from>
    <xdr:to>
      <xdr:col>112</xdr:col>
      <xdr:colOff>38100</xdr:colOff>
      <xdr:row>39</xdr:row>
      <xdr:rowOff>44813</xdr:rowOff>
    </xdr:to>
    <xdr:sp macro="" textlink="">
      <xdr:nvSpPr>
        <xdr:cNvPr id="334" name="楕円 333"/>
        <xdr:cNvSpPr/>
      </xdr:nvSpPr>
      <xdr:spPr>
        <a:xfrm>
          <a:off x="21272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80917</xdr:rowOff>
    </xdr:from>
    <xdr:to>
      <xdr:col>107</xdr:col>
      <xdr:colOff>101600</xdr:colOff>
      <xdr:row>39</xdr:row>
      <xdr:rowOff>11067</xdr:rowOff>
    </xdr:to>
    <xdr:sp macro="" textlink="">
      <xdr:nvSpPr>
        <xdr:cNvPr id="335" name="楕円 334"/>
        <xdr:cNvSpPr/>
      </xdr:nvSpPr>
      <xdr:spPr>
        <a:xfrm>
          <a:off x="2038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131717</xdr:rowOff>
    </xdr:from>
    <xdr:to>
      <xdr:col>111</xdr:col>
      <xdr:colOff>177800</xdr:colOff>
      <xdr:row>38</xdr:row>
      <xdr:rowOff>165463</xdr:rowOff>
    </xdr:to>
    <xdr:cxnSp macro="">
      <xdr:nvCxnSpPr>
        <xdr:cNvPr id="336" name="直線コネクタ 335"/>
        <xdr:cNvCxnSpPr/>
      </xdr:nvCxnSpPr>
      <xdr:spPr>
        <a:xfrm>
          <a:off x="20434300" y="66468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337"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338"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339"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61340</xdr:rowOff>
    </xdr:from>
    <xdr:ext cx="469744" cy="259045"/>
    <xdr:sp macro="" textlink="">
      <xdr:nvSpPr>
        <xdr:cNvPr id="340" name="n_1mainValue【認定こども園・幼稚園・保育所】&#10;一人当たり面積"/>
        <xdr:cNvSpPr txBox="1"/>
      </xdr:nvSpPr>
      <xdr:spPr>
        <a:xfrm>
          <a:off x="210757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27594</xdr:rowOff>
    </xdr:from>
    <xdr:ext cx="469744" cy="259045"/>
    <xdr:sp macro="" textlink="">
      <xdr:nvSpPr>
        <xdr:cNvPr id="341" name="n_2mainValue【認定こども園・幼稚園・保育所】&#10;一人当たり面積"/>
        <xdr:cNvSpPr txBox="1"/>
      </xdr:nvSpPr>
      <xdr:spPr>
        <a:xfrm>
          <a:off x="20199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366" name="直線コネクタ 365"/>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367"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368" name="直線コネクタ 367"/>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369"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370" name="直線コネクタ 369"/>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71"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72" name="フローチャート: 判断 371"/>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73" name="フローチャート: 判断 37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374" name="フローチャート: 判断 373"/>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75" name="フローチャート: 判断 374"/>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381" name="楕円 380"/>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78740</xdr:rowOff>
    </xdr:from>
    <xdr:to>
      <xdr:col>76</xdr:col>
      <xdr:colOff>165100</xdr:colOff>
      <xdr:row>63</xdr:row>
      <xdr:rowOff>8890</xdr:rowOff>
    </xdr:to>
    <xdr:sp macro="" textlink="">
      <xdr:nvSpPr>
        <xdr:cNvPr id="382" name="楕円 381"/>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0</xdr:rowOff>
    </xdr:to>
    <xdr:cxnSp macro="">
      <xdr:nvCxnSpPr>
        <xdr:cNvPr id="383" name="直線コネクタ 382"/>
        <xdr:cNvCxnSpPr/>
      </xdr:nvCxnSpPr>
      <xdr:spPr>
        <a:xfrm>
          <a:off x="14592300" y="10759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84"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385"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86"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387" name="n_1mainValue【学校施設】&#10;有形固定資産減価償却率"/>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388" name="n_2mainValue【学校施設】&#10;有形固定資産減価償却率"/>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99" name="直線コネクタ 39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00" name="テキスト ボックス 39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1" name="直線コネクタ 4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2" name="テキスト ボックス 40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03" name="直線コネクタ 40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04" name="テキスト ボックス 403"/>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6" name="テキスト ボックス 40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08" name="直線コネクタ 407"/>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09"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10" name="直線コネクタ 409"/>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11"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12" name="直線コネクタ 411"/>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13"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14" name="フローチャート: 判断 413"/>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15" name="フローチャート: 判断 414"/>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16" name="フローチャート: 判断 415"/>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17" name="フローチャート: 判断 416"/>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96362</xdr:rowOff>
    </xdr:from>
    <xdr:to>
      <xdr:col>112</xdr:col>
      <xdr:colOff>38100</xdr:colOff>
      <xdr:row>59</xdr:row>
      <xdr:rowOff>26512</xdr:rowOff>
    </xdr:to>
    <xdr:sp macro="" textlink="">
      <xdr:nvSpPr>
        <xdr:cNvPr id="423" name="楕円 422"/>
        <xdr:cNvSpPr/>
      </xdr:nvSpPr>
      <xdr:spPr>
        <a:xfrm>
          <a:off x="21272500" y="100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29868</xdr:rowOff>
    </xdr:from>
    <xdr:ext cx="469744" cy="259045"/>
    <xdr:sp macro="" textlink="">
      <xdr:nvSpPr>
        <xdr:cNvPr id="424"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25"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26"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43039</xdr:rowOff>
    </xdr:from>
    <xdr:ext cx="534377" cy="259045"/>
    <xdr:sp macro="" textlink="">
      <xdr:nvSpPr>
        <xdr:cNvPr id="427" name="n_1mainValue【学校施設】&#10;一人当たり面積"/>
        <xdr:cNvSpPr txBox="1"/>
      </xdr:nvSpPr>
      <xdr:spPr>
        <a:xfrm>
          <a:off x="21043411" y="98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2" name="正方形/長方形 4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3" name="正方形/長方形 4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4" name="正方形/長方形 4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5" name="正方形/長方形 4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6" name="正方形/長方形 4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7" name="正方形/長方形 4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8" name="正方形/長方形 4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9" name="正方形/長方形 4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60" name="正方形/長方形 4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1" name="正方形/長方形 4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2" name="テキスト ボックス 4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「公営住宅」、「認定こども園・幼稚園・保育所」において、老朽化により更新が必要である。また「学校施設」においては、部分的な補修が必要である。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１日も早い、公共施設等総合管理計画を整え、個別計画を検討していく。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89" name="直線コネクタ 88"/>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90"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91" name="直線コネクタ 9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94"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95" name="フローチャート: 判断 94"/>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96" name="フローチャート: 判断 95"/>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97"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98" name="フローチャート: 判断 97"/>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99"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00" name="フローチャート: 判断 99"/>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01"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65677</xdr:rowOff>
    </xdr:from>
    <xdr:to>
      <xdr:col>15</xdr:col>
      <xdr:colOff>101600</xdr:colOff>
      <xdr:row>84</xdr:row>
      <xdr:rowOff>167277</xdr:rowOff>
    </xdr:to>
    <xdr:sp macro="" textlink="">
      <xdr:nvSpPr>
        <xdr:cNvPr id="107" name="楕円 106"/>
        <xdr:cNvSpPr/>
      </xdr:nvSpPr>
      <xdr:spPr>
        <a:xfrm>
          <a:off x="2857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158404</xdr:rowOff>
    </xdr:from>
    <xdr:ext cx="405111" cy="259045"/>
    <xdr:sp macro="" textlink="">
      <xdr:nvSpPr>
        <xdr:cNvPr id="108" name="n_2mainValue【福祉施設】&#10;有形固定資産減価償却率"/>
        <xdr:cNvSpPr txBox="1"/>
      </xdr:nvSpPr>
      <xdr:spPr>
        <a:xfrm>
          <a:off x="2705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9" name="正方形/長方形 1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0" name="正方形/長方形 1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1" name="正方形/長方形 1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2" name="正方形/長方形 1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3" name="正方形/長方形 1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4" name="正方形/長方形 1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5" name="正方形/長方形 1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6" name="正方形/長方形 1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7" name="正方形/長方形 1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8" name="正方形/長方形 1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19" name="正方形/長方形 1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0" name="正方形/長方形 1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1" name="正方形/長方形 1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2" name="正方形/長方形 1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3" name="正方形/長方形 1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4" name="正方形/長方形 1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25" name="テキスト ボックス 1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26" name="直線コネクタ 1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27" name="直線コネクタ 1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28" name="テキスト ボックス 1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29" name="直線コネクタ 1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30" name="テキスト ボックス 1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31" name="直線コネクタ 1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32" name="テキスト ボックス 1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33" name="直線コネクタ 1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34" name="テキスト ボックス 1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35" name="直線コネクタ 1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36" name="テキスト ボックス 1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37" name="直線コネクタ 1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38" name="テキスト ボックス 1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39" name="直線コネクタ 1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40" name="テキスト ボックス 1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142" name="直線コネクタ 141"/>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43"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44" name="直線コネクタ 143"/>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4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46" name="直線コネクタ 14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147"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148" name="フローチャート: 判断 147"/>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149" name="フローチャート: 判断 148"/>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150" name="n_1ave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151" name="フローチャート: 判断 150"/>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152"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153" name="フローチャート: 判断 152"/>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154"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55" name="テキスト ボックス 1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56" name="テキスト ボックス 1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57" name="テキスト ボックス 1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58" name="テキスト ボックス 1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59" name="テキスト ボックス 1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35198</xdr:rowOff>
    </xdr:from>
    <xdr:to>
      <xdr:col>15</xdr:col>
      <xdr:colOff>101600</xdr:colOff>
      <xdr:row>102</xdr:row>
      <xdr:rowOff>136798</xdr:rowOff>
    </xdr:to>
    <xdr:sp macro="" textlink="">
      <xdr:nvSpPr>
        <xdr:cNvPr id="160" name="楕円 159"/>
        <xdr:cNvSpPr/>
      </xdr:nvSpPr>
      <xdr:spPr>
        <a:xfrm>
          <a:off x="285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153325</xdr:rowOff>
    </xdr:from>
    <xdr:ext cx="405111" cy="259045"/>
    <xdr:sp macro="" textlink="">
      <xdr:nvSpPr>
        <xdr:cNvPr id="161" name="n_2mainValue【市民会館】&#10;有形固定資産減価償却率"/>
        <xdr:cNvSpPr txBox="1"/>
      </xdr:nvSpPr>
      <xdr:spPr>
        <a:xfrm>
          <a:off x="2705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70" name="テキスト ボックス 1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71" name="直線コネクタ 1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172" name="直線コネクタ 1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173" name="テキスト ボックス 1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174" name="直線コネクタ 1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175" name="テキスト ボックス 1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176" name="直線コネクタ 1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177" name="テキスト ボックス 1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178" name="直線コネクタ 1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179" name="テキスト ボックス 1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80" name="直線コネクタ 1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81" name="テキスト ボックス 1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114148</xdr:rowOff>
    </xdr:from>
    <xdr:to>
      <xdr:col>54</xdr:col>
      <xdr:colOff>189865</xdr:colOff>
      <xdr:row>108</xdr:row>
      <xdr:rowOff>9449</xdr:rowOff>
    </xdr:to>
    <xdr:cxnSp macro="">
      <xdr:nvCxnSpPr>
        <xdr:cNvPr id="183" name="直線コネクタ 182"/>
        <xdr:cNvCxnSpPr/>
      </xdr:nvCxnSpPr>
      <xdr:spPr>
        <a:xfrm flipV="1">
          <a:off x="10476865" y="17602048"/>
          <a:ext cx="0" cy="9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13276</xdr:rowOff>
    </xdr:from>
    <xdr:ext cx="469744" cy="259045"/>
    <xdr:sp macro="" textlink="">
      <xdr:nvSpPr>
        <xdr:cNvPr id="184" name="【市民会館】&#10;一人当たり面積最小値テキスト"/>
        <xdr:cNvSpPr txBox="1"/>
      </xdr:nvSpPr>
      <xdr:spPr>
        <a:xfrm>
          <a:off x="10515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9449</xdr:rowOff>
    </xdr:from>
    <xdr:to>
      <xdr:col>55</xdr:col>
      <xdr:colOff>88900</xdr:colOff>
      <xdr:row>108</xdr:row>
      <xdr:rowOff>9449</xdr:rowOff>
    </xdr:to>
    <xdr:cxnSp macro="">
      <xdr:nvCxnSpPr>
        <xdr:cNvPr id="185" name="直線コネクタ 184"/>
        <xdr:cNvCxnSpPr/>
      </xdr:nvCxnSpPr>
      <xdr:spPr>
        <a:xfrm>
          <a:off x="10388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60825</xdr:rowOff>
    </xdr:from>
    <xdr:ext cx="469744" cy="259045"/>
    <xdr:sp macro="" textlink="">
      <xdr:nvSpPr>
        <xdr:cNvPr id="186" name="【市民会館】&#10;一人当たり面積最大値テキスト"/>
        <xdr:cNvSpPr txBox="1"/>
      </xdr:nvSpPr>
      <xdr:spPr>
        <a:xfrm>
          <a:off x="10515600" y="1737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114148</xdr:rowOff>
    </xdr:from>
    <xdr:to>
      <xdr:col>55</xdr:col>
      <xdr:colOff>88900</xdr:colOff>
      <xdr:row>102</xdr:row>
      <xdr:rowOff>114148</xdr:rowOff>
    </xdr:to>
    <xdr:cxnSp macro="">
      <xdr:nvCxnSpPr>
        <xdr:cNvPr id="187" name="直線コネクタ 186"/>
        <xdr:cNvCxnSpPr/>
      </xdr:nvCxnSpPr>
      <xdr:spPr>
        <a:xfrm>
          <a:off x="10388600" y="176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156990</xdr:rowOff>
    </xdr:from>
    <xdr:ext cx="469744" cy="259045"/>
    <xdr:sp macro="" textlink="">
      <xdr:nvSpPr>
        <xdr:cNvPr id="188" name="【市民会館】&#10;一人当たり面積平均値テキスト"/>
        <xdr:cNvSpPr txBox="1"/>
      </xdr:nvSpPr>
      <xdr:spPr>
        <a:xfrm>
          <a:off x="10515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189" name="フローチャート: 判断 188"/>
        <xdr:cNvSpPr/>
      </xdr:nvSpPr>
      <xdr:spPr>
        <a:xfrm>
          <a:off x="10426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15342</xdr:rowOff>
    </xdr:from>
    <xdr:to>
      <xdr:col>50</xdr:col>
      <xdr:colOff>165100</xdr:colOff>
      <xdr:row>106</xdr:row>
      <xdr:rowOff>116942</xdr:rowOff>
    </xdr:to>
    <xdr:sp macro="" textlink="">
      <xdr:nvSpPr>
        <xdr:cNvPr id="190" name="フローチャート: 判断 189"/>
        <xdr:cNvSpPr/>
      </xdr:nvSpPr>
      <xdr:spPr>
        <a:xfrm>
          <a:off x="9588500" y="1818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133469</xdr:rowOff>
    </xdr:from>
    <xdr:ext cx="469744" cy="259045"/>
    <xdr:sp macro="" textlink="">
      <xdr:nvSpPr>
        <xdr:cNvPr id="191" name="n_1aveValue【市民会館】&#10;一人当たり面積"/>
        <xdr:cNvSpPr txBox="1"/>
      </xdr:nvSpPr>
      <xdr:spPr>
        <a:xfrm>
          <a:off x="9391727" y="179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76606</xdr:rowOff>
    </xdr:from>
    <xdr:to>
      <xdr:col>46</xdr:col>
      <xdr:colOff>38100</xdr:colOff>
      <xdr:row>107</xdr:row>
      <xdr:rowOff>6756</xdr:rowOff>
    </xdr:to>
    <xdr:sp macro="" textlink="">
      <xdr:nvSpPr>
        <xdr:cNvPr id="192" name="フローチャート: 判断 191"/>
        <xdr:cNvSpPr/>
      </xdr:nvSpPr>
      <xdr:spPr>
        <a:xfrm>
          <a:off x="8699500" y="182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169333</xdr:rowOff>
    </xdr:from>
    <xdr:ext cx="469744" cy="259045"/>
    <xdr:sp macro="" textlink="">
      <xdr:nvSpPr>
        <xdr:cNvPr id="193" name="n_2aveValue【市民会館】&#10;一人当たり面積"/>
        <xdr:cNvSpPr txBox="1"/>
      </xdr:nvSpPr>
      <xdr:spPr>
        <a:xfrm>
          <a:off x="8515427" y="183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73406</xdr:rowOff>
    </xdr:from>
    <xdr:to>
      <xdr:col>41</xdr:col>
      <xdr:colOff>101600</xdr:colOff>
      <xdr:row>106</xdr:row>
      <xdr:rowOff>3556</xdr:rowOff>
    </xdr:to>
    <xdr:sp macro="" textlink="">
      <xdr:nvSpPr>
        <xdr:cNvPr id="194" name="フローチャート: 判断 193"/>
        <xdr:cNvSpPr/>
      </xdr:nvSpPr>
      <xdr:spPr>
        <a:xfrm>
          <a:off x="7810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20083</xdr:rowOff>
    </xdr:from>
    <xdr:ext cx="469744" cy="259045"/>
    <xdr:sp macro="" textlink="">
      <xdr:nvSpPr>
        <xdr:cNvPr id="195" name="n_3aveValue【市民会館】&#10;一人当たり面積"/>
        <xdr:cNvSpPr txBox="1"/>
      </xdr:nvSpPr>
      <xdr:spPr>
        <a:xfrm>
          <a:off x="7626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96" name="テキスト ボックス 1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97" name="テキスト ボックス 1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98" name="テキスト ボックス 1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99" name="テキスト ボックス 1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00" name="テキスト ボックス 1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170332</xdr:rowOff>
    </xdr:from>
    <xdr:to>
      <xdr:col>46</xdr:col>
      <xdr:colOff>38100</xdr:colOff>
      <xdr:row>101</xdr:row>
      <xdr:rowOff>100482</xdr:rowOff>
    </xdr:to>
    <xdr:sp macro="" textlink="">
      <xdr:nvSpPr>
        <xdr:cNvPr id="201" name="楕円 200"/>
        <xdr:cNvSpPr/>
      </xdr:nvSpPr>
      <xdr:spPr>
        <a:xfrm>
          <a:off x="8699500" y="173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99</xdr:row>
      <xdr:rowOff>117009</xdr:rowOff>
    </xdr:from>
    <xdr:ext cx="469744" cy="259045"/>
    <xdr:sp macro="" textlink="">
      <xdr:nvSpPr>
        <xdr:cNvPr id="202" name="n_2mainValue【市民会館】&#10;一人当たり面積"/>
        <xdr:cNvSpPr txBox="1"/>
      </xdr:nvSpPr>
      <xdr:spPr>
        <a:xfrm>
          <a:off x="8515427" y="170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03" name="正方形/長方形 2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4" name="正方形/長方形 2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5" name="正方形/長方形 2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6" name="正方形/長方形 2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7" name="正方形/長方形 2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8" name="正方形/長方形 2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9" name="正方形/長方形 2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0" name="正方形/長方形 2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11" name="テキスト ボックス 2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12" name="直線コネクタ 2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13" name="直線コネクタ 2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14" name="テキスト ボックス 2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5" name="直線コネクタ 2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6" name="テキスト ボックス 2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7" name="直線コネクタ 2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8" name="テキスト ボックス 2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9" name="直線コネクタ 2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20" name="テキスト ボックス 2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21" name="直線コネクタ 2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2" name="テキスト ボックス 2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3" name="直線コネクタ 2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24" name="テキスト ボックス 2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5" name="直線コネクタ 2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26" name="テキスト ボックス 2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28" name="直線コネクタ 227"/>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29"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30" name="直線コネクタ 229"/>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3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32" name="直線コネクタ 23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33"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34" name="フローチャート: 判断 233"/>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35" name="フローチャート: 判断 234"/>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36"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37" name="フローチャート: 判断 236"/>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38"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39" name="フローチャート: 判断 238"/>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40"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41" name="テキスト ボックス 2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2" name="テキスト ボックス 2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3" name="テキスト ボックス 2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4" name="テキスト ボックス 2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5" name="テキスト ボックス 2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246" name="楕円 245"/>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25054</xdr:rowOff>
    </xdr:from>
    <xdr:ext cx="405111" cy="259045"/>
    <xdr:sp macro="" textlink="">
      <xdr:nvSpPr>
        <xdr:cNvPr id="247" name="n_1mainValue【一般廃棄物処理施設】&#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8" name="正方形/長方形 2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9" name="正方形/長方形 2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0" name="正方形/長方形 2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1" name="正方形/長方形 2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2" name="正方形/長方形 2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3" name="正方形/長方形 2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4" name="正方形/長方形 2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5" name="正方形/長方形 2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6" name="テキスト ボックス 2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7" name="直線コネクタ 2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8" name="直線コネクタ 2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9" name="テキスト ボックス 2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0" name="直線コネクタ 2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1" name="テキスト ボックス 2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2" name="直線コネクタ 2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3" name="テキスト ボックス 2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4" name="直線コネクタ 2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5" name="テキスト ボックス 2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6" name="直線コネクタ 2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7" name="テキスト ボックス 26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8" name="直線コネクタ 2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9" name="テキスト ボックス 26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1" name="テキスト ボックス 2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273" name="直線コネクタ 272"/>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274"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275" name="直線コネクタ 274"/>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276"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277" name="直線コネクタ 276"/>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278" name="【一般廃棄物処理施設】&#10;一人当たり有形固定資産（償却資産）額平均値テキスト"/>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279" name="フローチャート: 判断 278"/>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280" name="フローチャート: 判断 279"/>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281"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282" name="フローチャート: 判断 281"/>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283"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284" name="フローチャート: 判断 283"/>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285"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162016</xdr:rowOff>
    </xdr:from>
    <xdr:to>
      <xdr:col>112</xdr:col>
      <xdr:colOff>38100</xdr:colOff>
      <xdr:row>38</xdr:row>
      <xdr:rowOff>92166</xdr:rowOff>
    </xdr:to>
    <xdr:sp macro="" textlink="">
      <xdr:nvSpPr>
        <xdr:cNvPr id="291" name="楕円 290"/>
        <xdr:cNvSpPr/>
      </xdr:nvSpPr>
      <xdr:spPr>
        <a:xfrm>
          <a:off x="21272500" y="6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108693</xdr:rowOff>
    </xdr:from>
    <xdr:ext cx="599010" cy="259045"/>
    <xdr:sp macro="" textlink="">
      <xdr:nvSpPr>
        <xdr:cNvPr id="292" name="n_1mainValue【一般廃棄物処理施設】&#10;一人当たり有形固定資産（償却資産）額"/>
        <xdr:cNvSpPr txBox="1"/>
      </xdr:nvSpPr>
      <xdr:spPr>
        <a:xfrm>
          <a:off x="210110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9" name="正方形/長方形 3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0" name="正方形/長方形 3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1" name="正方形/長方形 3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2" name="正方形/長方形 3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3" name="正方形/長方形 3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4" name="正方形/長方形 3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5" name="正方形/長方形 3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6" name="正方形/長方形 3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7" name="テキスト ボックス 3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8" name="直線コネクタ 3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19" name="テキスト ボックス 31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0" name="直線コネクタ 3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21" name="テキスト ボックス 32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2" name="直線コネクタ 3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3" name="テキスト ボックス 3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4" name="直線コネクタ 3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5" name="テキスト ボックス 3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6" name="直線コネクタ 3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7" name="テキスト ボックス 3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28" name="直線コネクタ 3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29" name="テキスト ボックス 32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1" name="テキスト ボックス 3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33" name="直線コネクタ 332"/>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3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35" name="直線コネクタ 33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36"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37" name="直線コネクタ 33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38"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39" name="フローチャート: 判断 33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40" name="フローチャート: 判断 33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341"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42" name="フローチャート: 判断 341"/>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343"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44" name="フローチャート: 判断 343"/>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345"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130175</xdr:rowOff>
    </xdr:from>
    <xdr:to>
      <xdr:col>81</xdr:col>
      <xdr:colOff>101600</xdr:colOff>
      <xdr:row>79</xdr:row>
      <xdr:rowOff>60325</xdr:rowOff>
    </xdr:to>
    <xdr:sp macro="" textlink="">
      <xdr:nvSpPr>
        <xdr:cNvPr id="351" name="楕円 350"/>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130175</xdr:rowOff>
    </xdr:from>
    <xdr:to>
      <xdr:col>76</xdr:col>
      <xdr:colOff>165100</xdr:colOff>
      <xdr:row>79</xdr:row>
      <xdr:rowOff>60325</xdr:rowOff>
    </xdr:to>
    <xdr:sp macro="" textlink="">
      <xdr:nvSpPr>
        <xdr:cNvPr id="352" name="楕円 351"/>
        <xdr:cNvSpPr/>
      </xdr:nvSpPr>
      <xdr:spPr>
        <a:xfrm>
          <a:off x="14541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79</xdr:row>
      <xdr:rowOff>9525</xdr:rowOff>
    </xdr:to>
    <xdr:cxnSp macro="">
      <xdr:nvCxnSpPr>
        <xdr:cNvPr id="353" name="直線コネクタ 352"/>
        <xdr:cNvCxnSpPr/>
      </xdr:nvCxnSpPr>
      <xdr:spPr>
        <a:xfrm>
          <a:off x="14592300" y="13554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76852</xdr:rowOff>
    </xdr:from>
    <xdr:ext cx="405111" cy="259045"/>
    <xdr:sp macro="" textlink="">
      <xdr:nvSpPr>
        <xdr:cNvPr id="354" name="n_1mainValue【消防施設】&#10;有形固定資産減価償却率"/>
        <xdr:cNvSpPr txBox="1"/>
      </xdr:nvSpPr>
      <xdr:spPr>
        <a:xfrm>
          <a:off x="15266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76852</xdr:rowOff>
    </xdr:from>
    <xdr:ext cx="405111" cy="259045"/>
    <xdr:sp macro="" textlink="">
      <xdr:nvSpPr>
        <xdr:cNvPr id="355" name="n_2mainValue【消防施設】&#10;有形固定資産減価償却率"/>
        <xdr:cNvSpPr txBox="1"/>
      </xdr:nvSpPr>
      <xdr:spPr>
        <a:xfrm>
          <a:off x="14389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6" name="直線コネクタ 3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7" name="テキスト ボックス 3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8" name="直線コネクタ 3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9" name="テキスト ボックス 3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0" name="直線コネクタ 3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1" name="テキスト ボックス 3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2" name="直線コネクタ 3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3" name="テキスト ボックス 3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4" name="直線コネクタ 3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5" name="テキスト ボックス 3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377" name="直線コネクタ 376"/>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78"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79" name="直線コネクタ 378"/>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380"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381" name="直線コネクタ 380"/>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382"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83" name="フローチャート: 判断 382"/>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84" name="フローチャート: 判断 383"/>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385"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86" name="フローチャート: 判断 38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38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88" name="フローチャート: 判断 387"/>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389"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140919</xdr:rowOff>
    </xdr:from>
    <xdr:to>
      <xdr:col>112</xdr:col>
      <xdr:colOff>38100</xdr:colOff>
      <xdr:row>86</xdr:row>
      <xdr:rowOff>71069</xdr:rowOff>
    </xdr:to>
    <xdr:sp macro="" textlink="">
      <xdr:nvSpPr>
        <xdr:cNvPr id="395" name="楕円 394"/>
        <xdr:cNvSpPr/>
      </xdr:nvSpPr>
      <xdr:spPr>
        <a:xfrm>
          <a:off x="21272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139776</xdr:rowOff>
    </xdr:from>
    <xdr:to>
      <xdr:col>107</xdr:col>
      <xdr:colOff>101600</xdr:colOff>
      <xdr:row>86</xdr:row>
      <xdr:rowOff>69926</xdr:rowOff>
    </xdr:to>
    <xdr:sp macro="" textlink="">
      <xdr:nvSpPr>
        <xdr:cNvPr id="396" name="楕円 395"/>
        <xdr:cNvSpPr/>
      </xdr:nvSpPr>
      <xdr:spPr>
        <a:xfrm>
          <a:off x="20383500" y="14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19126</xdr:rowOff>
    </xdr:from>
    <xdr:to>
      <xdr:col>111</xdr:col>
      <xdr:colOff>177800</xdr:colOff>
      <xdr:row>86</xdr:row>
      <xdr:rowOff>20269</xdr:rowOff>
    </xdr:to>
    <xdr:cxnSp macro="">
      <xdr:nvCxnSpPr>
        <xdr:cNvPr id="397" name="直線コネクタ 396"/>
        <xdr:cNvCxnSpPr/>
      </xdr:nvCxnSpPr>
      <xdr:spPr>
        <a:xfrm>
          <a:off x="20434300" y="14763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62196</xdr:rowOff>
    </xdr:from>
    <xdr:ext cx="469744" cy="259045"/>
    <xdr:sp macro="" textlink="">
      <xdr:nvSpPr>
        <xdr:cNvPr id="398" name="n_1mainValue【消防施設】&#10;一人当たり面積"/>
        <xdr:cNvSpPr txBox="1"/>
      </xdr:nvSpPr>
      <xdr:spPr>
        <a:xfrm>
          <a:off x="210757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61053</xdr:rowOff>
    </xdr:from>
    <xdr:ext cx="469744" cy="259045"/>
    <xdr:sp macro="" textlink="">
      <xdr:nvSpPr>
        <xdr:cNvPr id="399" name="n_2mainValue【消防施設】&#10;一人当たり面積"/>
        <xdr:cNvSpPr txBox="1"/>
      </xdr:nvSpPr>
      <xdr:spPr>
        <a:xfrm>
          <a:off x="20199427" y="148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0" name="正方形/長方形 3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1" name="正方形/長方形 4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2" name="正方形/長方形 4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3" name="正方形/長方形 4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4" name="正方形/長方形 4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5" name="正方形/長方形 4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6" name="正方形/長方形 4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7" name="正方形/長方形 4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8" name="テキスト ボックス 4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9" name="直線コネクタ 4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0" name="直線コネクタ 4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1" name="テキスト ボックス 4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2" name="直線コネクタ 4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3" name="テキスト ボックス 4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4" name="直線コネクタ 4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5" name="テキスト ボックス 4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6" name="直線コネクタ 4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7" name="テキスト ボックス 4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8" name="直線コネクタ 4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9" name="テキスト ボックス 4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0" name="直線コネクタ 4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1" name="テキスト ボックス 4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25" name="直線コネクタ 424"/>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2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27" name="直線コネクタ 42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2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29" name="直線コネクタ 4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30"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31" name="フローチャート: 判断 430"/>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32" name="フローチャート: 判断 431"/>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33"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34" name="フローチャート: 判断 433"/>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35"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36" name="フローチャート: 判断 435"/>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437"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8" name="テキスト ボックス 4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9" name="テキスト ボックス 4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0" name="テキスト ボックス 4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1" name="テキスト ボックス 4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2" name="テキスト ボックス 4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443" name="楕円 442"/>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444" name="楕円 443"/>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133350</xdr:rowOff>
    </xdr:to>
    <xdr:cxnSp macro="">
      <xdr:nvCxnSpPr>
        <xdr:cNvPr id="445" name="直線コネクタ 444"/>
        <xdr:cNvCxnSpPr/>
      </xdr:nvCxnSpPr>
      <xdr:spPr>
        <a:xfrm>
          <a:off x="14592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29227</xdr:rowOff>
    </xdr:from>
    <xdr:ext cx="405111" cy="259045"/>
    <xdr:sp macro="" textlink="">
      <xdr:nvSpPr>
        <xdr:cNvPr id="446" name="n_1mainValue【庁舎】&#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447"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6" name="テキスト ボックス 4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7" name="直線コネクタ 4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8" name="直線コネクタ 4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9" name="テキスト ボックス 4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0" name="直線コネクタ 4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1" name="テキスト ボックス 4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2" name="直線コネクタ 4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3" name="テキスト ボックス 4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4" name="直線コネクタ 4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5" name="テキスト ボックス 4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6" name="直線コネクタ 4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7" name="テキスト ボックス 4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8" name="直線コネクタ 4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9" name="テキスト ボックス 46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1" name="テキスト ボックス 47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73" name="直線コネクタ 472"/>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74"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75" name="直線コネクタ 474"/>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76"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77" name="直線コネクタ 476"/>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478"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79" name="フローチャート: 判断 478"/>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80" name="フローチャート: 判断 479"/>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481"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82" name="フローチャート: 判断 481"/>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483"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84" name="フローチャート: 判断 483"/>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485"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6" name="テキスト ボックス 4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7" name="テキスト ボックス 4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8" name="テキスト ボックス 4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9" name="テキスト ボックス 4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0" name="テキスト ボックス 4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491" name="楕円 490"/>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85979</xdr:rowOff>
    </xdr:from>
    <xdr:to>
      <xdr:col>107</xdr:col>
      <xdr:colOff>101600</xdr:colOff>
      <xdr:row>108</xdr:row>
      <xdr:rowOff>16129</xdr:rowOff>
    </xdr:to>
    <xdr:sp macro="" textlink="">
      <xdr:nvSpPr>
        <xdr:cNvPr id="492" name="楕円 491"/>
        <xdr:cNvSpPr/>
      </xdr:nvSpPr>
      <xdr:spPr>
        <a:xfrm>
          <a:off x="20383500" y="184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136779</xdr:rowOff>
    </xdr:from>
    <xdr:to>
      <xdr:col>111</xdr:col>
      <xdr:colOff>177800</xdr:colOff>
      <xdr:row>107</xdr:row>
      <xdr:rowOff>149679</xdr:rowOff>
    </xdr:to>
    <xdr:cxnSp macro="">
      <xdr:nvCxnSpPr>
        <xdr:cNvPr id="493" name="直線コネクタ 492"/>
        <xdr:cNvCxnSpPr/>
      </xdr:nvCxnSpPr>
      <xdr:spPr>
        <a:xfrm>
          <a:off x="20434300" y="1848192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45556</xdr:rowOff>
    </xdr:from>
    <xdr:ext cx="469744" cy="259045"/>
    <xdr:sp macro="" textlink="">
      <xdr:nvSpPr>
        <xdr:cNvPr id="494" name="n_1mainValue【庁舎】&#10;一人当たり面積"/>
        <xdr:cNvSpPr txBox="1"/>
      </xdr:nvSpPr>
      <xdr:spPr>
        <a:xfrm>
          <a:off x="21075727" y="182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32656</xdr:rowOff>
    </xdr:from>
    <xdr:ext cx="469744" cy="259045"/>
    <xdr:sp macro="" textlink="">
      <xdr:nvSpPr>
        <xdr:cNvPr id="495" name="n_2mainValue【庁舎】&#10;一人当たり面積"/>
        <xdr:cNvSpPr txBox="1"/>
      </xdr:nvSpPr>
      <xdr:spPr>
        <a:xfrm>
          <a:off x="20199427" y="182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6" name="正方形/長方形 4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7" name="正方形/長方形 4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8" name="テキスト ボックス 4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「市民会館」においては、災害時の避難所に指定されているが、ハザードマップでは崖崩れの危険地域になっている。庁舎においては、雨漏りするなど（台風時にはＰＣをブルーシートで被う）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１日も早く更新が必要な状況である。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436" t="s">
        <v>
78</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 thickBot="1" x14ac:dyDescent="0.25">
      <c r="A2" s="183"/>
      <c r="B2" s="186" t="s">
        <v>
79</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437" t="s">
        <v>
80</v>
      </c>
      <c r="C3" s="438"/>
      <c r="D3" s="438"/>
      <c r="E3" s="439"/>
      <c r="F3" s="439"/>
      <c r="G3" s="439"/>
      <c r="H3" s="439"/>
      <c r="I3" s="439"/>
      <c r="J3" s="439"/>
      <c r="K3" s="439"/>
      <c r="L3" s="439" t="s">
        <v>
81</v>
      </c>
      <c r="M3" s="439"/>
      <c r="N3" s="439"/>
      <c r="O3" s="439"/>
      <c r="P3" s="439"/>
      <c r="Q3" s="439"/>
      <c r="R3" s="446"/>
      <c r="S3" s="446"/>
      <c r="T3" s="446"/>
      <c r="U3" s="446"/>
      <c r="V3" s="447"/>
      <c r="W3" s="421" t="s">
        <v>
82</v>
      </c>
      <c r="X3" s="422"/>
      <c r="Y3" s="422"/>
      <c r="Z3" s="422"/>
      <c r="AA3" s="422"/>
      <c r="AB3" s="438"/>
      <c r="AC3" s="446" t="s">
        <v>
83</v>
      </c>
      <c r="AD3" s="422"/>
      <c r="AE3" s="422"/>
      <c r="AF3" s="422"/>
      <c r="AG3" s="422"/>
      <c r="AH3" s="422"/>
      <c r="AI3" s="422"/>
      <c r="AJ3" s="422"/>
      <c r="AK3" s="422"/>
      <c r="AL3" s="423"/>
      <c r="AM3" s="421" t="s">
        <v>
84</v>
      </c>
      <c r="AN3" s="422"/>
      <c r="AO3" s="422"/>
      <c r="AP3" s="422"/>
      <c r="AQ3" s="422"/>
      <c r="AR3" s="422"/>
      <c r="AS3" s="422"/>
      <c r="AT3" s="422"/>
      <c r="AU3" s="422"/>
      <c r="AV3" s="422"/>
      <c r="AW3" s="422"/>
      <c r="AX3" s="423"/>
      <c r="AY3" s="458" t="s">
        <v>
1</v>
      </c>
      <c r="AZ3" s="459"/>
      <c r="BA3" s="459"/>
      <c r="BB3" s="459"/>
      <c r="BC3" s="459"/>
      <c r="BD3" s="459"/>
      <c r="BE3" s="459"/>
      <c r="BF3" s="459"/>
      <c r="BG3" s="459"/>
      <c r="BH3" s="459"/>
      <c r="BI3" s="459"/>
      <c r="BJ3" s="459"/>
      <c r="BK3" s="459"/>
      <c r="BL3" s="459"/>
      <c r="BM3" s="460"/>
      <c r="BN3" s="421" t="s">
        <v>
85</v>
      </c>
      <c r="BO3" s="422"/>
      <c r="BP3" s="422"/>
      <c r="BQ3" s="422"/>
      <c r="BR3" s="422"/>
      <c r="BS3" s="422"/>
      <c r="BT3" s="422"/>
      <c r="BU3" s="423"/>
      <c r="BV3" s="421" t="s">
        <v>
86</v>
      </c>
      <c r="BW3" s="422"/>
      <c r="BX3" s="422"/>
      <c r="BY3" s="422"/>
      <c r="BZ3" s="422"/>
      <c r="CA3" s="422"/>
      <c r="CB3" s="422"/>
      <c r="CC3" s="423"/>
      <c r="CD3" s="458" t="s">
        <v>
1</v>
      </c>
      <c r="CE3" s="459"/>
      <c r="CF3" s="459"/>
      <c r="CG3" s="459"/>
      <c r="CH3" s="459"/>
      <c r="CI3" s="459"/>
      <c r="CJ3" s="459"/>
      <c r="CK3" s="459"/>
      <c r="CL3" s="459"/>
      <c r="CM3" s="459"/>
      <c r="CN3" s="459"/>
      <c r="CO3" s="459"/>
      <c r="CP3" s="459"/>
      <c r="CQ3" s="459"/>
      <c r="CR3" s="459"/>
      <c r="CS3" s="460"/>
      <c r="CT3" s="421" t="s">
        <v>
87</v>
      </c>
      <c r="CU3" s="422"/>
      <c r="CV3" s="422"/>
      <c r="CW3" s="422"/>
      <c r="CX3" s="422"/>
      <c r="CY3" s="422"/>
      <c r="CZ3" s="422"/>
      <c r="DA3" s="423"/>
      <c r="DB3" s="421" t="s">
        <v>
88</v>
      </c>
      <c r="DC3" s="422"/>
      <c r="DD3" s="422"/>
      <c r="DE3" s="422"/>
      <c r="DF3" s="422"/>
      <c r="DG3" s="422"/>
      <c r="DH3" s="422"/>
      <c r="DI3" s="423"/>
      <c r="DJ3" s="183"/>
      <c r="DK3" s="183"/>
      <c r="DL3" s="183"/>
      <c r="DM3" s="183"/>
      <c r="DN3" s="183"/>
      <c r="DO3" s="183"/>
    </row>
    <row r="4" spans="1:119" ht="18.75" customHeight="1" x14ac:dyDescent="0.2">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
89</v>
      </c>
      <c r="AZ4" s="425"/>
      <c r="BA4" s="425"/>
      <c r="BB4" s="425"/>
      <c r="BC4" s="425"/>
      <c r="BD4" s="425"/>
      <c r="BE4" s="425"/>
      <c r="BF4" s="425"/>
      <c r="BG4" s="425"/>
      <c r="BH4" s="425"/>
      <c r="BI4" s="425"/>
      <c r="BJ4" s="425"/>
      <c r="BK4" s="425"/>
      <c r="BL4" s="425"/>
      <c r="BM4" s="426"/>
      <c r="BN4" s="427">
        <v>
1615576</v>
      </c>
      <c r="BO4" s="428"/>
      <c r="BP4" s="428"/>
      <c r="BQ4" s="428"/>
      <c r="BR4" s="428"/>
      <c r="BS4" s="428"/>
      <c r="BT4" s="428"/>
      <c r="BU4" s="429"/>
      <c r="BV4" s="427">
        <v>
1452369</v>
      </c>
      <c r="BW4" s="428"/>
      <c r="BX4" s="428"/>
      <c r="BY4" s="428"/>
      <c r="BZ4" s="428"/>
      <c r="CA4" s="428"/>
      <c r="CB4" s="428"/>
      <c r="CC4" s="429"/>
      <c r="CD4" s="430" t="s">
        <v>
90</v>
      </c>
      <c r="CE4" s="431"/>
      <c r="CF4" s="431"/>
      <c r="CG4" s="431"/>
      <c r="CH4" s="431"/>
      <c r="CI4" s="431"/>
      <c r="CJ4" s="431"/>
      <c r="CK4" s="431"/>
      <c r="CL4" s="431"/>
      <c r="CM4" s="431"/>
      <c r="CN4" s="431"/>
      <c r="CO4" s="431"/>
      <c r="CP4" s="431"/>
      <c r="CQ4" s="431"/>
      <c r="CR4" s="431"/>
      <c r="CS4" s="432"/>
      <c r="CT4" s="433">
        <v>
10.8</v>
      </c>
      <c r="CU4" s="434"/>
      <c r="CV4" s="434"/>
      <c r="CW4" s="434"/>
      <c r="CX4" s="434"/>
      <c r="CY4" s="434"/>
      <c r="CZ4" s="434"/>
      <c r="DA4" s="435"/>
      <c r="DB4" s="433">
        <v>
9.1</v>
      </c>
      <c r="DC4" s="434"/>
      <c r="DD4" s="434"/>
      <c r="DE4" s="434"/>
      <c r="DF4" s="434"/>
      <c r="DG4" s="434"/>
      <c r="DH4" s="434"/>
      <c r="DI4" s="435"/>
      <c r="DJ4" s="183"/>
      <c r="DK4" s="183"/>
      <c r="DL4" s="183"/>
      <c r="DM4" s="183"/>
      <c r="DN4" s="183"/>
      <c r="DO4" s="183"/>
    </row>
    <row r="5" spans="1:119" ht="18.75" customHeight="1" x14ac:dyDescent="0.2">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
91</v>
      </c>
      <c r="AN5" s="494"/>
      <c r="AO5" s="494"/>
      <c r="AP5" s="494"/>
      <c r="AQ5" s="494"/>
      <c r="AR5" s="494"/>
      <c r="AS5" s="494"/>
      <c r="AT5" s="495"/>
      <c r="AU5" s="496" t="s">
        <v>
92</v>
      </c>
      <c r="AV5" s="497"/>
      <c r="AW5" s="497"/>
      <c r="AX5" s="497"/>
      <c r="AY5" s="498" t="s">
        <v>
93</v>
      </c>
      <c r="AZ5" s="499"/>
      <c r="BA5" s="499"/>
      <c r="BB5" s="499"/>
      <c r="BC5" s="499"/>
      <c r="BD5" s="499"/>
      <c r="BE5" s="499"/>
      <c r="BF5" s="499"/>
      <c r="BG5" s="499"/>
      <c r="BH5" s="499"/>
      <c r="BI5" s="499"/>
      <c r="BJ5" s="499"/>
      <c r="BK5" s="499"/>
      <c r="BL5" s="499"/>
      <c r="BM5" s="500"/>
      <c r="BN5" s="464">
        <v>
1569382</v>
      </c>
      <c r="BO5" s="465"/>
      <c r="BP5" s="465"/>
      <c r="BQ5" s="465"/>
      <c r="BR5" s="465"/>
      <c r="BS5" s="465"/>
      <c r="BT5" s="465"/>
      <c r="BU5" s="466"/>
      <c r="BV5" s="464">
        <v>
1363554</v>
      </c>
      <c r="BW5" s="465"/>
      <c r="BX5" s="465"/>
      <c r="BY5" s="465"/>
      <c r="BZ5" s="465"/>
      <c r="CA5" s="465"/>
      <c r="CB5" s="465"/>
      <c r="CC5" s="466"/>
      <c r="CD5" s="467" t="s">
        <v>
94</v>
      </c>
      <c r="CE5" s="468"/>
      <c r="CF5" s="468"/>
      <c r="CG5" s="468"/>
      <c r="CH5" s="468"/>
      <c r="CI5" s="468"/>
      <c r="CJ5" s="468"/>
      <c r="CK5" s="468"/>
      <c r="CL5" s="468"/>
      <c r="CM5" s="468"/>
      <c r="CN5" s="468"/>
      <c r="CO5" s="468"/>
      <c r="CP5" s="468"/>
      <c r="CQ5" s="468"/>
      <c r="CR5" s="468"/>
      <c r="CS5" s="469"/>
      <c r="CT5" s="461">
        <v>
71</v>
      </c>
      <c r="CU5" s="462"/>
      <c r="CV5" s="462"/>
      <c r="CW5" s="462"/>
      <c r="CX5" s="462"/>
      <c r="CY5" s="462"/>
      <c r="CZ5" s="462"/>
      <c r="DA5" s="463"/>
      <c r="DB5" s="461">
        <v>
91.9</v>
      </c>
      <c r="DC5" s="462"/>
      <c r="DD5" s="462"/>
      <c r="DE5" s="462"/>
      <c r="DF5" s="462"/>
      <c r="DG5" s="462"/>
      <c r="DH5" s="462"/>
      <c r="DI5" s="463"/>
      <c r="DJ5" s="183"/>
      <c r="DK5" s="183"/>
      <c r="DL5" s="183"/>
      <c r="DM5" s="183"/>
      <c r="DN5" s="183"/>
      <c r="DO5" s="183"/>
    </row>
    <row r="6" spans="1:119" ht="18.75" customHeight="1" x14ac:dyDescent="0.2">
      <c r="A6" s="184"/>
      <c r="B6" s="470" t="s">
        <v>
95</v>
      </c>
      <c r="C6" s="471"/>
      <c r="D6" s="471"/>
      <c r="E6" s="472"/>
      <c r="F6" s="472"/>
      <c r="G6" s="472"/>
      <c r="H6" s="472"/>
      <c r="I6" s="472"/>
      <c r="J6" s="472"/>
      <c r="K6" s="472"/>
      <c r="L6" s="472" t="s">
        <v>
96</v>
      </c>
      <c r="M6" s="472"/>
      <c r="N6" s="472"/>
      <c r="O6" s="472"/>
      <c r="P6" s="472"/>
      <c r="Q6" s="472"/>
      <c r="R6" s="476"/>
      <c r="S6" s="476"/>
      <c r="T6" s="476"/>
      <c r="U6" s="476"/>
      <c r="V6" s="477"/>
      <c r="W6" s="480" t="s">
        <v>
97</v>
      </c>
      <c r="X6" s="481"/>
      <c r="Y6" s="481"/>
      <c r="Z6" s="481"/>
      <c r="AA6" s="481"/>
      <c r="AB6" s="471"/>
      <c r="AC6" s="484" t="s">
        <v>
98</v>
      </c>
      <c r="AD6" s="485"/>
      <c r="AE6" s="485"/>
      <c r="AF6" s="485"/>
      <c r="AG6" s="485"/>
      <c r="AH6" s="485"/>
      <c r="AI6" s="485"/>
      <c r="AJ6" s="485"/>
      <c r="AK6" s="485"/>
      <c r="AL6" s="486"/>
      <c r="AM6" s="493" t="s">
        <v>
99</v>
      </c>
      <c r="AN6" s="494"/>
      <c r="AO6" s="494"/>
      <c r="AP6" s="494"/>
      <c r="AQ6" s="494"/>
      <c r="AR6" s="494"/>
      <c r="AS6" s="494"/>
      <c r="AT6" s="495"/>
      <c r="AU6" s="496" t="s">
        <v>
92</v>
      </c>
      <c r="AV6" s="497"/>
      <c r="AW6" s="497"/>
      <c r="AX6" s="497"/>
      <c r="AY6" s="498" t="s">
        <v>
100</v>
      </c>
      <c r="AZ6" s="499"/>
      <c r="BA6" s="499"/>
      <c r="BB6" s="499"/>
      <c r="BC6" s="499"/>
      <c r="BD6" s="499"/>
      <c r="BE6" s="499"/>
      <c r="BF6" s="499"/>
      <c r="BG6" s="499"/>
      <c r="BH6" s="499"/>
      <c r="BI6" s="499"/>
      <c r="BJ6" s="499"/>
      <c r="BK6" s="499"/>
      <c r="BL6" s="499"/>
      <c r="BM6" s="500"/>
      <c r="BN6" s="464">
        <v>
46194</v>
      </c>
      <c r="BO6" s="465"/>
      <c r="BP6" s="465"/>
      <c r="BQ6" s="465"/>
      <c r="BR6" s="465"/>
      <c r="BS6" s="465"/>
      <c r="BT6" s="465"/>
      <c r="BU6" s="466"/>
      <c r="BV6" s="464">
        <v>
88815</v>
      </c>
      <c r="BW6" s="465"/>
      <c r="BX6" s="465"/>
      <c r="BY6" s="465"/>
      <c r="BZ6" s="465"/>
      <c r="CA6" s="465"/>
      <c r="CB6" s="465"/>
      <c r="CC6" s="466"/>
      <c r="CD6" s="467" t="s">
        <v>
101</v>
      </c>
      <c r="CE6" s="468"/>
      <c r="CF6" s="468"/>
      <c r="CG6" s="468"/>
      <c r="CH6" s="468"/>
      <c r="CI6" s="468"/>
      <c r="CJ6" s="468"/>
      <c r="CK6" s="468"/>
      <c r="CL6" s="468"/>
      <c r="CM6" s="468"/>
      <c r="CN6" s="468"/>
      <c r="CO6" s="468"/>
      <c r="CP6" s="468"/>
      <c r="CQ6" s="468"/>
      <c r="CR6" s="468"/>
      <c r="CS6" s="469"/>
      <c r="CT6" s="501">
        <v>
73.400000000000006</v>
      </c>
      <c r="CU6" s="502"/>
      <c r="CV6" s="502"/>
      <c r="CW6" s="502"/>
      <c r="CX6" s="502"/>
      <c r="CY6" s="502"/>
      <c r="CZ6" s="502"/>
      <c r="DA6" s="503"/>
      <c r="DB6" s="501">
        <v>
95.3</v>
      </c>
      <c r="DC6" s="502"/>
      <c r="DD6" s="502"/>
      <c r="DE6" s="502"/>
      <c r="DF6" s="502"/>
      <c r="DG6" s="502"/>
      <c r="DH6" s="502"/>
      <c r="DI6" s="503"/>
      <c r="DJ6" s="183"/>
      <c r="DK6" s="183"/>
      <c r="DL6" s="183"/>
      <c r="DM6" s="183"/>
      <c r="DN6" s="183"/>
      <c r="DO6" s="183"/>
    </row>
    <row r="7" spans="1:119" ht="18.75" customHeight="1" x14ac:dyDescent="0.2">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
102</v>
      </c>
      <c r="AN7" s="494"/>
      <c r="AO7" s="494"/>
      <c r="AP7" s="494"/>
      <c r="AQ7" s="494"/>
      <c r="AR7" s="494"/>
      <c r="AS7" s="494"/>
      <c r="AT7" s="495"/>
      <c r="AU7" s="496" t="s">
        <v>
103</v>
      </c>
      <c r="AV7" s="497"/>
      <c r="AW7" s="497"/>
      <c r="AX7" s="497"/>
      <c r="AY7" s="498" t="s">
        <v>
104</v>
      </c>
      <c r="AZ7" s="499"/>
      <c r="BA7" s="499"/>
      <c r="BB7" s="499"/>
      <c r="BC7" s="499"/>
      <c r="BD7" s="499"/>
      <c r="BE7" s="499"/>
      <c r="BF7" s="499"/>
      <c r="BG7" s="499"/>
      <c r="BH7" s="499"/>
      <c r="BI7" s="499"/>
      <c r="BJ7" s="499"/>
      <c r="BK7" s="499"/>
      <c r="BL7" s="499"/>
      <c r="BM7" s="500"/>
      <c r="BN7" s="464">
        <v>
7196</v>
      </c>
      <c r="BO7" s="465"/>
      <c r="BP7" s="465"/>
      <c r="BQ7" s="465"/>
      <c r="BR7" s="465"/>
      <c r="BS7" s="465"/>
      <c r="BT7" s="465"/>
      <c r="BU7" s="466"/>
      <c r="BV7" s="464">
        <v>
53625</v>
      </c>
      <c r="BW7" s="465"/>
      <c r="BX7" s="465"/>
      <c r="BY7" s="465"/>
      <c r="BZ7" s="465"/>
      <c r="CA7" s="465"/>
      <c r="CB7" s="465"/>
      <c r="CC7" s="466"/>
      <c r="CD7" s="467" t="s">
        <v>
105</v>
      </c>
      <c r="CE7" s="468"/>
      <c r="CF7" s="468"/>
      <c r="CG7" s="468"/>
      <c r="CH7" s="468"/>
      <c r="CI7" s="468"/>
      <c r="CJ7" s="468"/>
      <c r="CK7" s="468"/>
      <c r="CL7" s="468"/>
      <c r="CM7" s="468"/>
      <c r="CN7" s="468"/>
      <c r="CO7" s="468"/>
      <c r="CP7" s="468"/>
      <c r="CQ7" s="468"/>
      <c r="CR7" s="468"/>
      <c r="CS7" s="469"/>
      <c r="CT7" s="464">
        <v>
360114</v>
      </c>
      <c r="CU7" s="465"/>
      <c r="CV7" s="465"/>
      <c r="CW7" s="465"/>
      <c r="CX7" s="465"/>
      <c r="CY7" s="465"/>
      <c r="CZ7" s="465"/>
      <c r="DA7" s="466"/>
      <c r="DB7" s="464">
        <v>
387819</v>
      </c>
      <c r="DC7" s="465"/>
      <c r="DD7" s="465"/>
      <c r="DE7" s="465"/>
      <c r="DF7" s="465"/>
      <c r="DG7" s="465"/>
      <c r="DH7" s="465"/>
      <c r="DI7" s="466"/>
      <c r="DJ7" s="183"/>
      <c r="DK7" s="183"/>
      <c r="DL7" s="183"/>
      <c r="DM7" s="183"/>
      <c r="DN7" s="183"/>
      <c r="DO7" s="183"/>
    </row>
    <row r="8" spans="1:119" ht="18.75" customHeight="1" thickBot="1" x14ac:dyDescent="0.25">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
106</v>
      </c>
      <c r="AN8" s="494"/>
      <c r="AO8" s="494"/>
      <c r="AP8" s="494"/>
      <c r="AQ8" s="494"/>
      <c r="AR8" s="494"/>
      <c r="AS8" s="494"/>
      <c r="AT8" s="495"/>
      <c r="AU8" s="496" t="s">
        <v>
107</v>
      </c>
      <c r="AV8" s="497"/>
      <c r="AW8" s="497"/>
      <c r="AX8" s="497"/>
      <c r="AY8" s="498" t="s">
        <v>
108</v>
      </c>
      <c r="AZ8" s="499"/>
      <c r="BA8" s="499"/>
      <c r="BB8" s="499"/>
      <c r="BC8" s="499"/>
      <c r="BD8" s="499"/>
      <c r="BE8" s="499"/>
      <c r="BF8" s="499"/>
      <c r="BG8" s="499"/>
      <c r="BH8" s="499"/>
      <c r="BI8" s="499"/>
      <c r="BJ8" s="499"/>
      <c r="BK8" s="499"/>
      <c r="BL8" s="499"/>
      <c r="BM8" s="500"/>
      <c r="BN8" s="464">
        <v>
38998</v>
      </c>
      <c r="BO8" s="465"/>
      <c r="BP8" s="465"/>
      <c r="BQ8" s="465"/>
      <c r="BR8" s="465"/>
      <c r="BS8" s="465"/>
      <c r="BT8" s="465"/>
      <c r="BU8" s="466"/>
      <c r="BV8" s="464">
        <v>
35190</v>
      </c>
      <c r="BW8" s="465"/>
      <c r="BX8" s="465"/>
      <c r="BY8" s="465"/>
      <c r="BZ8" s="465"/>
      <c r="CA8" s="465"/>
      <c r="CB8" s="465"/>
      <c r="CC8" s="466"/>
      <c r="CD8" s="467" t="s">
        <v>
109</v>
      </c>
      <c r="CE8" s="468"/>
      <c r="CF8" s="468"/>
      <c r="CG8" s="468"/>
      <c r="CH8" s="468"/>
      <c r="CI8" s="468"/>
      <c r="CJ8" s="468"/>
      <c r="CK8" s="468"/>
      <c r="CL8" s="468"/>
      <c r="CM8" s="468"/>
      <c r="CN8" s="468"/>
      <c r="CO8" s="468"/>
      <c r="CP8" s="468"/>
      <c r="CQ8" s="468"/>
      <c r="CR8" s="468"/>
      <c r="CS8" s="469"/>
      <c r="CT8" s="504">
        <v>
0.12</v>
      </c>
      <c r="CU8" s="505"/>
      <c r="CV8" s="505"/>
      <c r="CW8" s="505"/>
      <c r="CX8" s="505"/>
      <c r="CY8" s="505"/>
      <c r="CZ8" s="505"/>
      <c r="DA8" s="506"/>
      <c r="DB8" s="504">
        <v>
0.12</v>
      </c>
      <c r="DC8" s="505"/>
      <c r="DD8" s="505"/>
      <c r="DE8" s="505"/>
      <c r="DF8" s="505"/>
      <c r="DG8" s="505"/>
      <c r="DH8" s="505"/>
      <c r="DI8" s="506"/>
      <c r="DJ8" s="183"/>
      <c r="DK8" s="183"/>
      <c r="DL8" s="183"/>
      <c r="DM8" s="183"/>
      <c r="DN8" s="183"/>
      <c r="DO8" s="183"/>
    </row>
    <row r="9" spans="1:119" ht="18.75" customHeight="1" thickBot="1" x14ac:dyDescent="0.25">
      <c r="A9" s="184"/>
      <c r="B9" s="458" t="s">
        <v>
110</v>
      </c>
      <c r="C9" s="459"/>
      <c r="D9" s="459"/>
      <c r="E9" s="459"/>
      <c r="F9" s="459"/>
      <c r="G9" s="459"/>
      <c r="H9" s="459"/>
      <c r="I9" s="459"/>
      <c r="J9" s="459"/>
      <c r="K9" s="507"/>
      <c r="L9" s="508" t="s">
        <v>
111</v>
      </c>
      <c r="M9" s="509"/>
      <c r="N9" s="509"/>
      <c r="O9" s="509"/>
      <c r="P9" s="509"/>
      <c r="Q9" s="510"/>
      <c r="R9" s="511">
        <v>
335</v>
      </c>
      <c r="S9" s="512"/>
      <c r="T9" s="512"/>
      <c r="U9" s="512"/>
      <c r="V9" s="513"/>
      <c r="W9" s="421" t="s">
        <v>
112</v>
      </c>
      <c r="X9" s="422"/>
      <c r="Y9" s="422"/>
      <c r="Z9" s="422"/>
      <c r="AA9" s="422"/>
      <c r="AB9" s="422"/>
      <c r="AC9" s="422"/>
      <c r="AD9" s="422"/>
      <c r="AE9" s="422"/>
      <c r="AF9" s="422"/>
      <c r="AG9" s="422"/>
      <c r="AH9" s="422"/>
      <c r="AI9" s="422"/>
      <c r="AJ9" s="422"/>
      <c r="AK9" s="422"/>
      <c r="AL9" s="423"/>
      <c r="AM9" s="493" t="s">
        <v>
113</v>
      </c>
      <c r="AN9" s="494"/>
      <c r="AO9" s="494"/>
      <c r="AP9" s="494"/>
      <c r="AQ9" s="494"/>
      <c r="AR9" s="494"/>
      <c r="AS9" s="494"/>
      <c r="AT9" s="495"/>
      <c r="AU9" s="496" t="s">
        <v>
114</v>
      </c>
      <c r="AV9" s="497"/>
      <c r="AW9" s="497"/>
      <c r="AX9" s="497"/>
      <c r="AY9" s="498" t="s">
        <v>
115</v>
      </c>
      <c r="AZ9" s="499"/>
      <c r="BA9" s="499"/>
      <c r="BB9" s="499"/>
      <c r="BC9" s="499"/>
      <c r="BD9" s="499"/>
      <c r="BE9" s="499"/>
      <c r="BF9" s="499"/>
      <c r="BG9" s="499"/>
      <c r="BH9" s="499"/>
      <c r="BI9" s="499"/>
      <c r="BJ9" s="499"/>
      <c r="BK9" s="499"/>
      <c r="BL9" s="499"/>
      <c r="BM9" s="500"/>
      <c r="BN9" s="464">
        <v>
3808</v>
      </c>
      <c r="BO9" s="465"/>
      <c r="BP9" s="465"/>
      <c r="BQ9" s="465"/>
      <c r="BR9" s="465"/>
      <c r="BS9" s="465"/>
      <c r="BT9" s="465"/>
      <c r="BU9" s="466"/>
      <c r="BV9" s="464">
        <v>
-10202</v>
      </c>
      <c r="BW9" s="465"/>
      <c r="BX9" s="465"/>
      <c r="BY9" s="465"/>
      <c r="BZ9" s="465"/>
      <c r="CA9" s="465"/>
      <c r="CB9" s="465"/>
      <c r="CC9" s="466"/>
      <c r="CD9" s="467" t="s">
        <v>
116</v>
      </c>
      <c r="CE9" s="468"/>
      <c r="CF9" s="468"/>
      <c r="CG9" s="468"/>
      <c r="CH9" s="468"/>
      <c r="CI9" s="468"/>
      <c r="CJ9" s="468"/>
      <c r="CK9" s="468"/>
      <c r="CL9" s="468"/>
      <c r="CM9" s="468"/>
      <c r="CN9" s="468"/>
      <c r="CO9" s="468"/>
      <c r="CP9" s="468"/>
      <c r="CQ9" s="468"/>
      <c r="CR9" s="468"/>
      <c r="CS9" s="469"/>
      <c r="CT9" s="461">
        <v>
5.5</v>
      </c>
      <c r="CU9" s="462"/>
      <c r="CV9" s="462"/>
      <c r="CW9" s="462"/>
      <c r="CX9" s="462"/>
      <c r="CY9" s="462"/>
      <c r="CZ9" s="462"/>
      <c r="DA9" s="463"/>
      <c r="DB9" s="461">
        <v>
5.5</v>
      </c>
      <c r="DC9" s="462"/>
      <c r="DD9" s="462"/>
      <c r="DE9" s="462"/>
      <c r="DF9" s="462"/>
      <c r="DG9" s="462"/>
      <c r="DH9" s="462"/>
      <c r="DI9" s="463"/>
      <c r="DJ9" s="183"/>
      <c r="DK9" s="183"/>
      <c r="DL9" s="183"/>
      <c r="DM9" s="183"/>
      <c r="DN9" s="183"/>
      <c r="DO9" s="183"/>
    </row>
    <row r="10" spans="1:119" ht="18.75" customHeight="1" thickBot="1" x14ac:dyDescent="0.25">
      <c r="A10" s="184"/>
      <c r="B10" s="458"/>
      <c r="C10" s="459"/>
      <c r="D10" s="459"/>
      <c r="E10" s="459"/>
      <c r="F10" s="459"/>
      <c r="G10" s="459"/>
      <c r="H10" s="459"/>
      <c r="I10" s="459"/>
      <c r="J10" s="459"/>
      <c r="K10" s="507"/>
      <c r="L10" s="514" t="s">
        <v>
117</v>
      </c>
      <c r="M10" s="494"/>
      <c r="N10" s="494"/>
      <c r="O10" s="494"/>
      <c r="P10" s="494"/>
      <c r="Q10" s="495"/>
      <c r="R10" s="515">
        <v>
348</v>
      </c>
      <c r="S10" s="516"/>
      <c r="T10" s="516"/>
      <c r="U10" s="516"/>
      <c r="V10" s="517"/>
      <c r="W10" s="452"/>
      <c r="X10" s="453"/>
      <c r="Y10" s="453"/>
      <c r="Z10" s="453"/>
      <c r="AA10" s="453"/>
      <c r="AB10" s="453"/>
      <c r="AC10" s="453"/>
      <c r="AD10" s="453"/>
      <c r="AE10" s="453"/>
      <c r="AF10" s="453"/>
      <c r="AG10" s="453"/>
      <c r="AH10" s="453"/>
      <c r="AI10" s="453"/>
      <c r="AJ10" s="453"/>
      <c r="AK10" s="453"/>
      <c r="AL10" s="456"/>
      <c r="AM10" s="493" t="s">
        <v>
118</v>
      </c>
      <c r="AN10" s="494"/>
      <c r="AO10" s="494"/>
      <c r="AP10" s="494"/>
      <c r="AQ10" s="494"/>
      <c r="AR10" s="494"/>
      <c r="AS10" s="494"/>
      <c r="AT10" s="495"/>
      <c r="AU10" s="496" t="s">
        <v>
114</v>
      </c>
      <c r="AV10" s="497"/>
      <c r="AW10" s="497"/>
      <c r="AX10" s="497"/>
      <c r="AY10" s="498" t="s">
        <v>
119</v>
      </c>
      <c r="AZ10" s="499"/>
      <c r="BA10" s="499"/>
      <c r="BB10" s="499"/>
      <c r="BC10" s="499"/>
      <c r="BD10" s="499"/>
      <c r="BE10" s="499"/>
      <c r="BF10" s="499"/>
      <c r="BG10" s="499"/>
      <c r="BH10" s="499"/>
      <c r="BI10" s="499"/>
      <c r="BJ10" s="499"/>
      <c r="BK10" s="499"/>
      <c r="BL10" s="499"/>
      <c r="BM10" s="500"/>
      <c r="BN10" s="464">
        <v>
402896</v>
      </c>
      <c r="BO10" s="465"/>
      <c r="BP10" s="465"/>
      <c r="BQ10" s="465"/>
      <c r="BR10" s="465"/>
      <c r="BS10" s="465"/>
      <c r="BT10" s="465"/>
      <c r="BU10" s="466"/>
      <c r="BV10" s="464">
        <v>
186601</v>
      </c>
      <c r="BW10" s="465"/>
      <c r="BX10" s="465"/>
      <c r="BY10" s="465"/>
      <c r="BZ10" s="465"/>
      <c r="CA10" s="465"/>
      <c r="CB10" s="465"/>
      <c r="CC10" s="466"/>
      <c r="CD10" s="188" t="s">
        <v>
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458"/>
      <c r="C11" s="459"/>
      <c r="D11" s="459"/>
      <c r="E11" s="459"/>
      <c r="F11" s="459"/>
      <c r="G11" s="459"/>
      <c r="H11" s="459"/>
      <c r="I11" s="459"/>
      <c r="J11" s="459"/>
      <c r="K11" s="507"/>
      <c r="L11" s="518" t="s">
        <v>
121</v>
      </c>
      <c r="M11" s="519"/>
      <c r="N11" s="519"/>
      <c r="O11" s="519"/>
      <c r="P11" s="519"/>
      <c r="Q11" s="520"/>
      <c r="R11" s="521" t="s">
        <v>
122</v>
      </c>
      <c r="S11" s="522"/>
      <c r="T11" s="522"/>
      <c r="U11" s="522"/>
      <c r="V11" s="523"/>
      <c r="W11" s="452"/>
      <c r="X11" s="453"/>
      <c r="Y11" s="453"/>
      <c r="Z11" s="453"/>
      <c r="AA11" s="453"/>
      <c r="AB11" s="453"/>
      <c r="AC11" s="453"/>
      <c r="AD11" s="453"/>
      <c r="AE11" s="453"/>
      <c r="AF11" s="453"/>
      <c r="AG11" s="453"/>
      <c r="AH11" s="453"/>
      <c r="AI11" s="453"/>
      <c r="AJ11" s="453"/>
      <c r="AK11" s="453"/>
      <c r="AL11" s="456"/>
      <c r="AM11" s="493" t="s">
        <v>
123</v>
      </c>
      <c r="AN11" s="494"/>
      <c r="AO11" s="494"/>
      <c r="AP11" s="494"/>
      <c r="AQ11" s="494"/>
      <c r="AR11" s="494"/>
      <c r="AS11" s="494"/>
      <c r="AT11" s="495"/>
      <c r="AU11" s="496" t="s">
        <v>
92</v>
      </c>
      <c r="AV11" s="497"/>
      <c r="AW11" s="497"/>
      <c r="AX11" s="497"/>
      <c r="AY11" s="498" t="s">
        <v>
124</v>
      </c>
      <c r="AZ11" s="499"/>
      <c r="BA11" s="499"/>
      <c r="BB11" s="499"/>
      <c r="BC11" s="499"/>
      <c r="BD11" s="499"/>
      <c r="BE11" s="499"/>
      <c r="BF11" s="499"/>
      <c r="BG11" s="499"/>
      <c r="BH11" s="499"/>
      <c r="BI11" s="499"/>
      <c r="BJ11" s="499"/>
      <c r="BK11" s="499"/>
      <c r="BL11" s="499"/>
      <c r="BM11" s="500"/>
      <c r="BN11" s="464">
        <v>
0</v>
      </c>
      <c r="BO11" s="465"/>
      <c r="BP11" s="465"/>
      <c r="BQ11" s="465"/>
      <c r="BR11" s="465"/>
      <c r="BS11" s="465"/>
      <c r="BT11" s="465"/>
      <c r="BU11" s="466"/>
      <c r="BV11" s="464">
        <v>
0</v>
      </c>
      <c r="BW11" s="465"/>
      <c r="BX11" s="465"/>
      <c r="BY11" s="465"/>
      <c r="BZ11" s="465"/>
      <c r="CA11" s="465"/>
      <c r="CB11" s="465"/>
      <c r="CC11" s="466"/>
      <c r="CD11" s="467" t="s">
        <v>
125</v>
      </c>
      <c r="CE11" s="468"/>
      <c r="CF11" s="468"/>
      <c r="CG11" s="468"/>
      <c r="CH11" s="468"/>
      <c r="CI11" s="468"/>
      <c r="CJ11" s="468"/>
      <c r="CK11" s="468"/>
      <c r="CL11" s="468"/>
      <c r="CM11" s="468"/>
      <c r="CN11" s="468"/>
      <c r="CO11" s="468"/>
      <c r="CP11" s="468"/>
      <c r="CQ11" s="468"/>
      <c r="CR11" s="468"/>
      <c r="CS11" s="469"/>
      <c r="CT11" s="504" t="s">
        <v>
126</v>
      </c>
      <c r="CU11" s="505"/>
      <c r="CV11" s="505"/>
      <c r="CW11" s="505"/>
      <c r="CX11" s="505"/>
      <c r="CY11" s="505"/>
      <c r="CZ11" s="505"/>
      <c r="DA11" s="506"/>
      <c r="DB11" s="504" t="s">
        <v>
127</v>
      </c>
      <c r="DC11" s="505"/>
      <c r="DD11" s="505"/>
      <c r="DE11" s="505"/>
      <c r="DF11" s="505"/>
      <c r="DG11" s="505"/>
      <c r="DH11" s="505"/>
      <c r="DI11" s="506"/>
      <c r="DJ11" s="183"/>
      <c r="DK11" s="183"/>
      <c r="DL11" s="183"/>
      <c r="DM11" s="183"/>
      <c r="DN11" s="183"/>
      <c r="DO11" s="183"/>
    </row>
    <row r="12" spans="1:119" ht="18.75" customHeight="1" x14ac:dyDescent="0.2">
      <c r="A12" s="184"/>
      <c r="B12" s="524" t="s">
        <v>
128</v>
      </c>
      <c r="C12" s="525"/>
      <c r="D12" s="525"/>
      <c r="E12" s="525"/>
      <c r="F12" s="525"/>
      <c r="G12" s="525"/>
      <c r="H12" s="525"/>
      <c r="I12" s="525"/>
      <c r="J12" s="525"/>
      <c r="K12" s="526"/>
      <c r="L12" s="533" t="s">
        <v>
129</v>
      </c>
      <c r="M12" s="534"/>
      <c r="N12" s="534"/>
      <c r="O12" s="534"/>
      <c r="P12" s="534"/>
      <c r="Q12" s="535"/>
      <c r="R12" s="536">
        <v>
317</v>
      </c>
      <c r="S12" s="537"/>
      <c r="T12" s="537"/>
      <c r="U12" s="537"/>
      <c r="V12" s="538"/>
      <c r="W12" s="539" t="s">
        <v>
1</v>
      </c>
      <c r="X12" s="497"/>
      <c r="Y12" s="497"/>
      <c r="Z12" s="497"/>
      <c r="AA12" s="497"/>
      <c r="AB12" s="540"/>
      <c r="AC12" s="496" t="s">
        <v>
130</v>
      </c>
      <c r="AD12" s="497"/>
      <c r="AE12" s="497"/>
      <c r="AF12" s="497"/>
      <c r="AG12" s="540"/>
      <c r="AH12" s="496" t="s">
        <v>
131</v>
      </c>
      <c r="AI12" s="497"/>
      <c r="AJ12" s="497"/>
      <c r="AK12" s="497"/>
      <c r="AL12" s="541"/>
      <c r="AM12" s="493" t="s">
        <v>
132</v>
      </c>
      <c r="AN12" s="494"/>
      <c r="AO12" s="494"/>
      <c r="AP12" s="494"/>
      <c r="AQ12" s="494"/>
      <c r="AR12" s="494"/>
      <c r="AS12" s="494"/>
      <c r="AT12" s="495"/>
      <c r="AU12" s="496" t="s">
        <v>
103</v>
      </c>
      <c r="AV12" s="497"/>
      <c r="AW12" s="497"/>
      <c r="AX12" s="497"/>
      <c r="AY12" s="498" t="s">
        <v>
133</v>
      </c>
      <c r="AZ12" s="499"/>
      <c r="BA12" s="499"/>
      <c r="BB12" s="499"/>
      <c r="BC12" s="499"/>
      <c r="BD12" s="499"/>
      <c r="BE12" s="499"/>
      <c r="BF12" s="499"/>
      <c r="BG12" s="499"/>
      <c r="BH12" s="499"/>
      <c r="BI12" s="499"/>
      <c r="BJ12" s="499"/>
      <c r="BK12" s="499"/>
      <c r="BL12" s="499"/>
      <c r="BM12" s="500"/>
      <c r="BN12" s="464">
        <v>
247000</v>
      </c>
      <c r="BO12" s="465"/>
      <c r="BP12" s="465"/>
      <c r="BQ12" s="465"/>
      <c r="BR12" s="465"/>
      <c r="BS12" s="465"/>
      <c r="BT12" s="465"/>
      <c r="BU12" s="466"/>
      <c r="BV12" s="464">
        <v>
180000</v>
      </c>
      <c r="BW12" s="465"/>
      <c r="BX12" s="465"/>
      <c r="BY12" s="465"/>
      <c r="BZ12" s="465"/>
      <c r="CA12" s="465"/>
      <c r="CB12" s="465"/>
      <c r="CC12" s="466"/>
      <c r="CD12" s="467" t="s">
        <v>
134</v>
      </c>
      <c r="CE12" s="468"/>
      <c r="CF12" s="468"/>
      <c r="CG12" s="468"/>
      <c r="CH12" s="468"/>
      <c r="CI12" s="468"/>
      <c r="CJ12" s="468"/>
      <c r="CK12" s="468"/>
      <c r="CL12" s="468"/>
      <c r="CM12" s="468"/>
      <c r="CN12" s="468"/>
      <c r="CO12" s="468"/>
      <c r="CP12" s="468"/>
      <c r="CQ12" s="468"/>
      <c r="CR12" s="468"/>
      <c r="CS12" s="469"/>
      <c r="CT12" s="504" t="s">
        <v>
127</v>
      </c>
      <c r="CU12" s="505"/>
      <c r="CV12" s="505"/>
      <c r="CW12" s="505"/>
      <c r="CX12" s="505"/>
      <c r="CY12" s="505"/>
      <c r="CZ12" s="505"/>
      <c r="DA12" s="506"/>
      <c r="DB12" s="504" t="s">
        <v>
135</v>
      </c>
      <c r="DC12" s="505"/>
      <c r="DD12" s="505"/>
      <c r="DE12" s="505"/>
      <c r="DF12" s="505"/>
      <c r="DG12" s="505"/>
      <c r="DH12" s="505"/>
      <c r="DI12" s="506"/>
      <c r="DJ12" s="183"/>
      <c r="DK12" s="183"/>
      <c r="DL12" s="183"/>
      <c r="DM12" s="183"/>
      <c r="DN12" s="183"/>
      <c r="DO12" s="183"/>
    </row>
    <row r="13" spans="1:119" ht="18.75" customHeight="1" x14ac:dyDescent="0.2">
      <c r="A13" s="184"/>
      <c r="B13" s="527"/>
      <c r="C13" s="528"/>
      <c r="D13" s="528"/>
      <c r="E13" s="528"/>
      <c r="F13" s="528"/>
      <c r="G13" s="528"/>
      <c r="H13" s="528"/>
      <c r="I13" s="528"/>
      <c r="J13" s="528"/>
      <c r="K13" s="529"/>
      <c r="L13" s="194"/>
      <c r="M13" s="552" t="s">
        <v>
136</v>
      </c>
      <c r="N13" s="553"/>
      <c r="O13" s="553"/>
      <c r="P13" s="553"/>
      <c r="Q13" s="554"/>
      <c r="R13" s="545">
        <v>
316</v>
      </c>
      <c r="S13" s="546"/>
      <c r="T13" s="546"/>
      <c r="U13" s="546"/>
      <c r="V13" s="547"/>
      <c r="W13" s="480" t="s">
        <v>
137</v>
      </c>
      <c r="X13" s="481"/>
      <c r="Y13" s="481"/>
      <c r="Z13" s="481"/>
      <c r="AA13" s="481"/>
      <c r="AB13" s="471"/>
      <c r="AC13" s="515">
        <v>
4</v>
      </c>
      <c r="AD13" s="516"/>
      <c r="AE13" s="516"/>
      <c r="AF13" s="516"/>
      <c r="AG13" s="555"/>
      <c r="AH13" s="515">
        <v>
6</v>
      </c>
      <c r="AI13" s="516"/>
      <c r="AJ13" s="516"/>
      <c r="AK13" s="516"/>
      <c r="AL13" s="517"/>
      <c r="AM13" s="493" t="s">
        <v>
138</v>
      </c>
      <c r="AN13" s="494"/>
      <c r="AO13" s="494"/>
      <c r="AP13" s="494"/>
      <c r="AQ13" s="494"/>
      <c r="AR13" s="494"/>
      <c r="AS13" s="494"/>
      <c r="AT13" s="495"/>
      <c r="AU13" s="496" t="s">
        <v>
139</v>
      </c>
      <c r="AV13" s="497"/>
      <c r="AW13" s="497"/>
      <c r="AX13" s="497"/>
      <c r="AY13" s="498" t="s">
        <v>
140</v>
      </c>
      <c r="AZ13" s="499"/>
      <c r="BA13" s="499"/>
      <c r="BB13" s="499"/>
      <c r="BC13" s="499"/>
      <c r="BD13" s="499"/>
      <c r="BE13" s="499"/>
      <c r="BF13" s="499"/>
      <c r="BG13" s="499"/>
      <c r="BH13" s="499"/>
      <c r="BI13" s="499"/>
      <c r="BJ13" s="499"/>
      <c r="BK13" s="499"/>
      <c r="BL13" s="499"/>
      <c r="BM13" s="500"/>
      <c r="BN13" s="464">
        <v>
159704</v>
      </c>
      <c r="BO13" s="465"/>
      <c r="BP13" s="465"/>
      <c r="BQ13" s="465"/>
      <c r="BR13" s="465"/>
      <c r="BS13" s="465"/>
      <c r="BT13" s="465"/>
      <c r="BU13" s="466"/>
      <c r="BV13" s="464">
        <v>
-3601</v>
      </c>
      <c r="BW13" s="465"/>
      <c r="BX13" s="465"/>
      <c r="BY13" s="465"/>
      <c r="BZ13" s="465"/>
      <c r="CA13" s="465"/>
      <c r="CB13" s="465"/>
      <c r="CC13" s="466"/>
      <c r="CD13" s="467" t="s">
        <v>
141</v>
      </c>
      <c r="CE13" s="468"/>
      <c r="CF13" s="468"/>
      <c r="CG13" s="468"/>
      <c r="CH13" s="468"/>
      <c r="CI13" s="468"/>
      <c r="CJ13" s="468"/>
      <c r="CK13" s="468"/>
      <c r="CL13" s="468"/>
      <c r="CM13" s="468"/>
      <c r="CN13" s="468"/>
      <c r="CO13" s="468"/>
      <c r="CP13" s="468"/>
      <c r="CQ13" s="468"/>
      <c r="CR13" s="468"/>
      <c r="CS13" s="469"/>
      <c r="CT13" s="461">
        <v>
2.4</v>
      </c>
      <c r="CU13" s="462"/>
      <c r="CV13" s="462"/>
      <c r="CW13" s="462"/>
      <c r="CX13" s="462"/>
      <c r="CY13" s="462"/>
      <c r="CZ13" s="462"/>
      <c r="DA13" s="463"/>
      <c r="DB13" s="461">
        <v>
2.2000000000000002</v>
      </c>
      <c r="DC13" s="462"/>
      <c r="DD13" s="462"/>
      <c r="DE13" s="462"/>
      <c r="DF13" s="462"/>
      <c r="DG13" s="462"/>
      <c r="DH13" s="462"/>
      <c r="DI13" s="463"/>
      <c r="DJ13" s="183"/>
      <c r="DK13" s="183"/>
      <c r="DL13" s="183"/>
      <c r="DM13" s="183"/>
      <c r="DN13" s="183"/>
      <c r="DO13" s="183"/>
    </row>
    <row r="14" spans="1:119" ht="18.75" customHeight="1" thickBot="1" x14ac:dyDescent="0.25">
      <c r="A14" s="184"/>
      <c r="B14" s="527"/>
      <c r="C14" s="528"/>
      <c r="D14" s="528"/>
      <c r="E14" s="528"/>
      <c r="F14" s="528"/>
      <c r="G14" s="528"/>
      <c r="H14" s="528"/>
      <c r="I14" s="528"/>
      <c r="J14" s="528"/>
      <c r="K14" s="529"/>
      <c r="L14" s="542" t="s">
        <v>
142</v>
      </c>
      <c r="M14" s="543"/>
      <c r="N14" s="543"/>
      <c r="O14" s="543"/>
      <c r="P14" s="543"/>
      <c r="Q14" s="544"/>
      <c r="R14" s="545">
        <v>
320</v>
      </c>
      <c r="S14" s="546"/>
      <c r="T14" s="546"/>
      <c r="U14" s="546"/>
      <c r="V14" s="547"/>
      <c r="W14" s="454"/>
      <c r="X14" s="455"/>
      <c r="Y14" s="455"/>
      <c r="Z14" s="455"/>
      <c r="AA14" s="455"/>
      <c r="AB14" s="444"/>
      <c r="AC14" s="548">
        <v>
1.8</v>
      </c>
      <c r="AD14" s="549"/>
      <c r="AE14" s="549"/>
      <c r="AF14" s="549"/>
      <c r="AG14" s="550"/>
      <c r="AH14" s="548">
        <v>
2.7</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
143</v>
      </c>
      <c r="CE14" s="557"/>
      <c r="CF14" s="557"/>
      <c r="CG14" s="557"/>
      <c r="CH14" s="557"/>
      <c r="CI14" s="557"/>
      <c r="CJ14" s="557"/>
      <c r="CK14" s="557"/>
      <c r="CL14" s="557"/>
      <c r="CM14" s="557"/>
      <c r="CN14" s="557"/>
      <c r="CO14" s="557"/>
      <c r="CP14" s="557"/>
      <c r="CQ14" s="557"/>
      <c r="CR14" s="557"/>
      <c r="CS14" s="558"/>
      <c r="CT14" s="559" t="s">
        <v>
126</v>
      </c>
      <c r="CU14" s="560"/>
      <c r="CV14" s="560"/>
      <c r="CW14" s="560"/>
      <c r="CX14" s="560"/>
      <c r="CY14" s="560"/>
      <c r="CZ14" s="560"/>
      <c r="DA14" s="561"/>
      <c r="DB14" s="559" t="s">
        <v>
127</v>
      </c>
      <c r="DC14" s="560"/>
      <c r="DD14" s="560"/>
      <c r="DE14" s="560"/>
      <c r="DF14" s="560"/>
      <c r="DG14" s="560"/>
      <c r="DH14" s="560"/>
      <c r="DI14" s="561"/>
      <c r="DJ14" s="183"/>
      <c r="DK14" s="183"/>
      <c r="DL14" s="183"/>
      <c r="DM14" s="183"/>
      <c r="DN14" s="183"/>
      <c r="DO14" s="183"/>
    </row>
    <row r="15" spans="1:119" ht="18.75" customHeight="1" x14ac:dyDescent="0.2">
      <c r="A15" s="184"/>
      <c r="B15" s="527"/>
      <c r="C15" s="528"/>
      <c r="D15" s="528"/>
      <c r="E15" s="528"/>
      <c r="F15" s="528"/>
      <c r="G15" s="528"/>
      <c r="H15" s="528"/>
      <c r="I15" s="528"/>
      <c r="J15" s="528"/>
      <c r="K15" s="529"/>
      <c r="L15" s="194"/>
      <c r="M15" s="552" t="s">
        <v>
144</v>
      </c>
      <c r="N15" s="553"/>
      <c r="O15" s="553"/>
      <c r="P15" s="553"/>
      <c r="Q15" s="554"/>
      <c r="R15" s="545">
        <v>
319</v>
      </c>
      <c r="S15" s="546"/>
      <c r="T15" s="546"/>
      <c r="U15" s="546"/>
      <c r="V15" s="547"/>
      <c r="W15" s="480" t="s">
        <v>
145</v>
      </c>
      <c r="X15" s="481"/>
      <c r="Y15" s="481"/>
      <c r="Z15" s="481"/>
      <c r="AA15" s="481"/>
      <c r="AB15" s="471"/>
      <c r="AC15" s="515">
        <v>
51</v>
      </c>
      <c r="AD15" s="516"/>
      <c r="AE15" s="516"/>
      <c r="AF15" s="516"/>
      <c r="AG15" s="555"/>
      <c r="AH15" s="515">
        <v>
69</v>
      </c>
      <c r="AI15" s="516"/>
      <c r="AJ15" s="516"/>
      <c r="AK15" s="516"/>
      <c r="AL15" s="517"/>
      <c r="AM15" s="493"/>
      <c r="AN15" s="494"/>
      <c r="AO15" s="494"/>
      <c r="AP15" s="494"/>
      <c r="AQ15" s="494"/>
      <c r="AR15" s="494"/>
      <c r="AS15" s="494"/>
      <c r="AT15" s="495"/>
      <c r="AU15" s="496"/>
      <c r="AV15" s="497"/>
      <c r="AW15" s="497"/>
      <c r="AX15" s="497"/>
      <c r="AY15" s="424" t="s">
        <v>
146</v>
      </c>
      <c r="AZ15" s="425"/>
      <c r="BA15" s="425"/>
      <c r="BB15" s="425"/>
      <c r="BC15" s="425"/>
      <c r="BD15" s="425"/>
      <c r="BE15" s="425"/>
      <c r="BF15" s="425"/>
      <c r="BG15" s="425"/>
      <c r="BH15" s="425"/>
      <c r="BI15" s="425"/>
      <c r="BJ15" s="425"/>
      <c r="BK15" s="425"/>
      <c r="BL15" s="425"/>
      <c r="BM15" s="426"/>
      <c r="BN15" s="427">
        <v>
44488</v>
      </c>
      <c r="BO15" s="428"/>
      <c r="BP15" s="428"/>
      <c r="BQ15" s="428"/>
      <c r="BR15" s="428"/>
      <c r="BS15" s="428"/>
      <c r="BT15" s="428"/>
      <c r="BU15" s="429"/>
      <c r="BV15" s="427">
        <v>
44118</v>
      </c>
      <c r="BW15" s="428"/>
      <c r="BX15" s="428"/>
      <c r="BY15" s="428"/>
      <c r="BZ15" s="428"/>
      <c r="CA15" s="428"/>
      <c r="CB15" s="428"/>
      <c r="CC15" s="429"/>
      <c r="CD15" s="562" t="s">
        <v>
147</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27"/>
      <c r="C16" s="528"/>
      <c r="D16" s="528"/>
      <c r="E16" s="528"/>
      <c r="F16" s="528"/>
      <c r="G16" s="528"/>
      <c r="H16" s="528"/>
      <c r="I16" s="528"/>
      <c r="J16" s="528"/>
      <c r="K16" s="529"/>
      <c r="L16" s="542" t="s">
        <v>
148</v>
      </c>
      <c r="M16" s="573"/>
      <c r="N16" s="573"/>
      <c r="O16" s="573"/>
      <c r="P16" s="573"/>
      <c r="Q16" s="574"/>
      <c r="R16" s="565" t="s">
        <v>
149</v>
      </c>
      <c r="S16" s="566"/>
      <c r="T16" s="566"/>
      <c r="U16" s="566"/>
      <c r="V16" s="567"/>
      <c r="W16" s="454"/>
      <c r="X16" s="455"/>
      <c r="Y16" s="455"/>
      <c r="Z16" s="455"/>
      <c r="AA16" s="455"/>
      <c r="AB16" s="444"/>
      <c r="AC16" s="548">
        <v>
23.5</v>
      </c>
      <c r="AD16" s="549"/>
      <c r="AE16" s="549"/>
      <c r="AF16" s="549"/>
      <c r="AG16" s="550"/>
      <c r="AH16" s="548">
        <v>
30.8</v>
      </c>
      <c r="AI16" s="549"/>
      <c r="AJ16" s="549"/>
      <c r="AK16" s="549"/>
      <c r="AL16" s="551"/>
      <c r="AM16" s="493"/>
      <c r="AN16" s="494"/>
      <c r="AO16" s="494"/>
      <c r="AP16" s="494"/>
      <c r="AQ16" s="494"/>
      <c r="AR16" s="494"/>
      <c r="AS16" s="494"/>
      <c r="AT16" s="495"/>
      <c r="AU16" s="496"/>
      <c r="AV16" s="497"/>
      <c r="AW16" s="497"/>
      <c r="AX16" s="497"/>
      <c r="AY16" s="498" t="s">
        <v>
150</v>
      </c>
      <c r="AZ16" s="499"/>
      <c r="BA16" s="499"/>
      <c r="BB16" s="499"/>
      <c r="BC16" s="499"/>
      <c r="BD16" s="499"/>
      <c r="BE16" s="499"/>
      <c r="BF16" s="499"/>
      <c r="BG16" s="499"/>
      <c r="BH16" s="499"/>
      <c r="BI16" s="499"/>
      <c r="BJ16" s="499"/>
      <c r="BK16" s="499"/>
      <c r="BL16" s="499"/>
      <c r="BM16" s="500"/>
      <c r="BN16" s="464">
        <v>
335426</v>
      </c>
      <c r="BO16" s="465"/>
      <c r="BP16" s="465"/>
      <c r="BQ16" s="465"/>
      <c r="BR16" s="465"/>
      <c r="BS16" s="465"/>
      <c r="BT16" s="465"/>
      <c r="BU16" s="466"/>
      <c r="BV16" s="464">
        <v>
365664</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5">
      <c r="A17" s="184"/>
      <c r="B17" s="530"/>
      <c r="C17" s="531"/>
      <c r="D17" s="531"/>
      <c r="E17" s="531"/>
      <c r="F17" s="531"/>
      <c r="G17" s="531"/>
      <c r="H17" s="531"/>
      <c r="I17" s="531"/>
      <c r="J17" s="531"/>
      <c r="K17" s="532"/>
      <c r="L17" s="199"/>
      <c r="M17" s="568" t="s">
        <v>
151</v>
      </c>
      <c r="N17" s="569"/>
      <c r="O17" s="569"/>
      <c r="P17" s="569"/>
      <c r="Q17" s="570"/>
      <c r="R17" s="565" t="s">
        <v>
152</v>
      </c>
      <c r="S17" s="566"/>
      <c r="T17" s="566"/>
      <c r="U17" s="566"/>
      <c r="V17" s="567"/>
      <c r="W17" s="480" t="s">
        <v>
153</v>
      </c>
      <c r="X17" s="481"/>
      <c r="Y17" s="481"/>
      <c r="Z17" s="481"/>
      <c r="AA17" s="481"/>
      <c r="AB17" s="471"/>
      <c r="AC17" s="515">
        <v>
162</v>
      </c>
      <c r="AD17" s="516"/>
      <c r="AE17" s="516"/>
      <c r="AF17" s="516"/>
      <c r="AG17" s="555"/>
      <c r="AH17" s="515">
        <v>
149</v>
      </c>
      <c r="AI17" s="516"/>
      <c r="AJ17" s="516"/>
      <c r="AK17" s="516"/>
      <c r="AL17" s="517"/>
      <c r="AM17" s="493"/>
      <c r="AN17" s="494"/>
      <c r="AO17" s="494"/>
      <c r="AP17" s="494"/>
      <c r="AQ17" s="494"/>
      <c r="AR17" s="494"/>
      <c r="AS17" s="494"/>
      <c r="AT17" s="495"/>
      <c r="AU17" s="496"/>
      <c r="AV17" s="497"/>
      <c r="AW17" s="497"/>
      <c r="AX17" s="497"/>
      <c r="AY17" s="498" t="s">
        <v>
154</v>
      </c>
      <c r="AZ17" s="499"/>
      <c r="BA17" s="499"/>
      <c r="BB17" s="499"/>
      <c r="BC17" s="499"/>
      <c r="BD17" s="499"/>
      <c r="BE17" s="499"/>
      <c r="BF17" s="499"/>
      <c r="BG17" s="499"/>
      <c r="BH17" s="499"/>
      <c r="BI17" s="499"/>
      <c r="BJ17" s="499"/>
      <c r="BK17" s="499"/>
      <c r="BL17" s="499"/>
      <c r="BM17" s="500"/>
      <c r="BN17" s="464">
        <v>
56404</v>
      </c>
      <c r="BO17" s="465"/>
      <c r="BP17" s="465"/>
      <c r="BQ17" s="465"/>
      <c r="BR17" s="465"/>
      <c r="BS17" s="465"/>
      <c r="BT17" s="465"/>
      <c r="BU17" s="466"/>
      <c r="BV17" s="464">
        <v>
55750</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5">
      <c r="A18" s="184"/>
      <c r="B18" s="575" t="s">
        <v>
155</v>
      </c>
      <c r="C18" s="507"/>
      <c r="D18" s="507"/>
      <c r="E18" s="576"/>
      <c r="F18" s="576"/>
      <c r="G18" s="576"/>
      <c r="H18" s="576"/>
      <c r="I18" s="576"/>
      <c r="J18" s="576"/>
      <c r="K18" s="576"/>
      <c r="L18" s="577">
        <v>
20.54</v>
      </c>
      <c r="M18" s="577"/>
      <c r="N18" s="577"/>
      <c r="O18" s="577"/>
      <c r="P18" s="577"/>
      <c r="Q18" s="577"/>
      <c r="R18" s="578"/>
      <c r="S18" s="578"/>
      <c r="T18" s="578"/>
      <c r="U18" s="578"/>
      <c r="V18" s="579"/>
      <c r="W18" s="482"/>
      <c r="X18" s="483"/>
      <c r="Y18" s="483"/>
      <c r="Z18" s="483"/>
      <c r="AA18" s="483"/>
      <c r="AB18" s="474"/>
      <c r="AC18" s="580">
        <v>
74.7</v>
      </c>
      <c r="AD18" s="581"/>
      <c r="AE18" s="581"/>
      <c r="AF18" s="581"/>
      <c r="AG18" s="582"/>
      <c r="AH18" s="580">
        <v>
66.5</v>
      </c>
      <c r="AI18" s="581"/>
      <c r="AJ18" s="581"/>
      <c r="AK18" s="581"/>
      <c r="AL18" s="583"/>
      <c r="AM18" s="493"/>
      <c r="AN18" s="494"/>
      <c r="AO18" s="494"/>
      <c r="AP18" s="494"/>
      <c r="AQ18" s="494"/>
      <c r="AR18" s="494"/>
      <c r="AS18" s="494"/>
      <c r="AT18" s="495"/>
      <c r="AU18" s="496"/>
      <c r="AV18" s="497"/>
      <c r="AW18" s="497"/>
      <c r="AX18" s="497"/>
      <c r="AY18" s="498" t="s">
        <v>
156</v>
      </c>
      <c r="AZ18" s="499"/>
      <c r="BA18" s="499"/>
      <c r="BB18" s="499"/>
      <c r="BC18" s="499"/>
      <c r="BD18" s="499"/>
      <c r="BE18" s="499"/>
      <c r="BF18" s="499"/>
      <c r="BG18" s="499"/>
      <c r="BH18" s="499"/>
      <c r="BI18" s="499"/>
      <c r="BJ18" s="499"/>
      <c r="BK18" s="499"/>
      <c r="BL18" s="499"/>
      <c r="BM18" s="500"/>
      <c r="BN18" s="464">
        <v>
255277</v>
      </c>
      <c r="BO18" s="465"/>
      <c r="BP18" s="465"/>
      <c r="BQ18" s="465"/>
      <c r="BR18" s="465"/>
      <c r="BS18" s="465"/>
      <c r="BT18" s="465"/>
      <c r="BU18" s="466"/>
      <c r="BV18" s="464">
        <v>
363718</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5">
      <c r="A19" s="184"/>
      <c r="B19" s="575" t="s">
        <v>
157</v>
      </c>
      <c r="C19" s="507"/>
      <c r="D19" s="507"/>
      <c r="E19" s="576"/>
      <c r="F19" s="576"/>
      <c r="G19" s="576"/>
      <c r="H19" s="576"/>
      <c r="I19" s="576"/>
      <c r="J19" s="576"/>
      <c r="K19" s="576"/>
      <c r="L19" s="584">
        <v>
16</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
158</v>
      </c>
      <c r="AZ19" s="499"/>
      <c r="BA19" s="499"/>
      <c r="BB19" s="499"/>
      <c r="BC19" s="499"/>
      <c r="BD19" s="499"/>
      <c r="BE19" s="499"/>
      <c r="BF19" s="499"/>
      <c r="BG19" s="499"/>
      <c r="BH19" s="499"/>
      <c r="BI19" s="499"/>
      <c r="BJ19" s="499"/>
      <c r="BK19" s="499"/>
      <c r="BL19" s="499"/>
      <c r="BM19" s="500"/>
      <c r="BN19" s="464">
        <v>
811212</v>
      </c>
      <c r="BO19" s="465"/>
      <c r="BP19" s="465"/>
      <c r="BQ19" s="465"/>
      <c r="BR19" s="465"/>
      <c r="BS19" s="465"/>
      <c r="BT19" s="465"/>
      <c r="BU19" s="466"/>
      <c r="BV19" s="464">
        <v>
797749</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5">
      <c r="A20" s="184"/>
      <c r="B20" s="575" t="s">
        <v>
159</v>
      </c>
      <c r="C20" s="507"/>
      <c r="D20" s="507"/>
      <c r="E20" s="576"/>
      <c r="F20" s="576"/>
      <c r="G20" s="576"/>
      <c r="H20" s="576"/>
      <c r="I20" s="576"/>
      <c r="J20" s="576"/>
      <c r="K20" s="576"/>
      <c r="L20" s="584">
        <v>
194</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2">
      <c r="A21" s="184"/>
      <c r="B21" s="595" t="s">
        <v>
160</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5">
      <c r="A22" s="184"/>
      <c r="B22" s="598" t="s">
        <v>
161</v>
      </c>
      <c r="C22" s="599"/>
      <c r="D22" s="600"/>
      <c r="E22" s="476" t="s">
        <v>
1</v>
      </c>
      <c r="F22" s="481"/>
      <c r="G22" s="481"/>
      <c r="H22" s="481"/>
      <c r="I22" s="481"/>
      <c r="J22" s="481"/>
      <c r="K22" s="471"/>
      <c r="L22" s="476" t="s">
        <v>
162</v>
      </c>
      <c r="M22" s="481"/>
      <c r="N22" s="481"/>
      <c r="O22" s="481"/>
      <c r="P22" s="471"/>
      <c r="Q22" s="607" t="s">
        <v>
163</v>
      </c>
      <c r="R22" s="608"/>
      <c r="S22" s="608"/>
      <c r="T22" s="608"/>
      <c r="U22" s="608"/>
      <c r="V22" s="609"/>
      <c r="W22" s="613" t="s">
        <v>
164</v>
      </c>
      <c r="X22" s="599"/>
      <c r="Y22" s="600"/>
      <c r="Z22" s="476" t="s">
        <v>
1</v>
      </c>
      <c r="AA22" s="481"/>
      <c r="AB22" s="481"/>
      <c r="AC22" s="481"/>
      <c r="AD22" s="481"/>
      <c r="AE22" s="481"/>
      <c r="AF22" s="481"/>
      <c r="AG22" s="471"/>
      <c r="AH22" s="626" t="s">
        <v>
165</v>
      </c>
      <c r="AI22" s="481"/>
      <c r="AJ22" s="481"/>
      <c r="AK22" s="481"/>
      <c r="AL22" s="471"/>
      <c r="AM22" s="626" t="s">
        <v>
166</v>
      </c>
      <c r="AN22" s="627"/>
      <c r="AO22" s="627"/>
      <c r="AP22" s="627"/>
      <c r="AQ22" s="627"/>
      <c r="AR22" s="628"/>
      <c r="AS22" s="607" t="s">
        <v>
163</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2">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
167</v>
      </c>
      <c r="AZ23" s="425"/>
      <c r="BA23" s="425"/>
      <c r="BB23" s="425"/>
      <c r="BC23" s="425"/>
      <c r="BD23" s="425"/>
      <c r="BE23" s="425"/>
      <c r="BF23" s="425"/>
      <c r="BG23" s="425"/>
      <c r="BH23" s="425"/>
      <c r="BI23" s="425"/>
      <c r="BJ23" s="425"/>
      <c r="BK23" s="425"/>
      <c r="BL23" s="425"/>
      <c r="BM23" s="426"/>
      <c r="BN23" s="464">
        <v>
707845</v>
      </c>
      <c r="BO23" s="465"/>
      <c r="BP23" s="465"/>
      <c r="BQ23" s="465"/>
      <c r="BR23" s="465"/>
      <c r="BS23" s="465"/>
      <c r="BT23" s="465"/>
      <c r="BU23" s="466"/>
      <c r="BV23" s="464">
        <v>
738491</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5">
      <c r="A24" s="184"/>
      <c r="B24" s="601"/>
      <c r="C24" s="602"/>
      <c r="D24" s="603"/>
      <c r="E24" s="514" t="s">
        <v>
168</v>
      </c>
      <c r="F24" s="494"/>
      <c r="G24" s="494"/>
      <c r="H24" s="494"/>
      <c r="I24" s="494"/>
      <c r="J24" s="494"/>
      <c r="K24" s="495"/>
      <c r="L24" s="515">
        <v>
1</v>
      </c>
      <c r="M24" s="516"/>
      <c r="N24" s="516"/>
      <c r="O24" s="516"/>
      <c r="P24" s="555"/>
      <c r="Q24" s="515">
        <v>
6000</v>
      </c>
      <c r="R24" s="516"/>
      <c r="S24" s="516"/>
      <c r="T24" s="516"/>
      <c r="U24" s="516"/>
      <c r="V24" s="555"/>
      <c r="W24" s="614"/>
      <c r="X24" s="602"/>
      <c r="Y24" s="603"/>
      <c r="Z24" s="514" t="s">
        <v>
169</v>
      </c>
      <c r="AA24" s="494"/>
      <c r="AB24" s="494"/>
      <c r="AC24" s="494"/>
      <c r="AD24" s="494"/>
      <c r="AE24" s="494"/>
      <c r="AF24" s="494"/>
      <c r="AG24" s="495"/>
      <c r="AH24" s="515">
        <v>
18</v>
      </c>
      <c r="AI24" s="516"/>
      <c r="AJ24" s="516"/>
      <c r="AK24" s="516"/>
      <c r="AL24" s="555"/>
      <c r="AM24" s="515">
        <v>
45324</v>
      </c>
      <c r="AN24" s="516"/>
      <c r="AO24" s="516"/>
      <c r="AP24" s="516"/>
      <c r="AQ24" s="516"/>
      <c r="AR24" s="555"/>
      <c r="AS24" s="515">
        <v>
2518</v>
      </c>
      <c r="AT24" s="516"/>
      <c r="AU24" s="516"/>
      <c r="AV24" s="516"/>
      <c r="AW24" s="516"/>
      <c r="AX24" s="517"/>
      <c r="AY24" s="634" t="s">
        <v>
170</v>
      </c>
      <c r="AZ24" s="635"/>
      <c r="BA24" s="635"/>
      <c r="BB24" s="635"/>
      <c r="BC24" s="635"/>
      <c r="BD24" s="635"/>
      <c r="BE24" s="635"/>
      <c r="BF24" s="635"/>
      <c r="BG24" s="635"/>
      <c r="BH24" s="635"/>
      <c r="BI24" s="635"/>
      <c r="BJ24" s="635"/>
      <c r="BK24" s="635"/>
      <c r="BL24" s="635"/>
      <c r="BM24" s="636"/>
      <c r="BN24" s="464">
        <v>
690216</v>
      </c>
      <c r="BO24" s="465"/>
      <c r="BP24" s="465"/>
      <c r="BQ24" s="465"/>
      <c r="BR24" s="465"/>
      <c r="BS24" s="465"/>
      <c r="BT24" s="465"/>
      <c r="BU24" s="466"/>
      <c r="BV24" s="464">
        <v>
717751</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2">
      <c r="A25" s="184"/>
      <c r="B25" s="601"/>
      <c r="C25" s="602"/>
      <c r="D25" s="603"/>
      <c r="E25" s="514" t="s">
        <v>
171</v>
      </c>
      <c r="F25" s="494"/>
      <c r="G25" s="494"/>
      <c r="H25" s="494"/>
      <c r="I25" s="494"/>
      <c r="J25" s="494"/>
      <c r="K25" s="495"/>
      <c r="L25" s="515">
        <v>
1</v>
      </c>
      <c r="M25" s="516"/>
      <c r="N25" s="516"/>
      <c r="O25" s="516"/>
      <c r="P25" s="555"/>
      <c r="Q25" s="515">
        <v>
5000</v>
      </c>
      <c r="R25" s="516"/>
      <c r="S25" s="516"/>
      <c r="T25" s="516"/>
      <c r="U25" s="516"/>
      <c r="V25" s="555"/>
      <c r="W25" s="614"/>
      <c r="X25" s="602"/>
      <c r="Y25" s="603"/>
      <c r="Z25" s="514" t="s">
        <v>
172</v>
      </c>
      <c r="AA25" s="494"/>
      <c r="AB25" s="494"/>
      <c r="AC25" s="494"/>
      <c r="AD25" s="494"/>
      <c r="AE25" s="494"/>
      <c r="AF25" s="494"/>
      <c r="AG25" s="495"/>
      <c r="AH25" s="515" t="s">
        <v>
135</v>
      </c>
      <c r="AI25" s="516"/>
      <c r="AJ25" s="516"/>
      <c r="AK25" s="516"/>
      <c r="AL25" s="555"/>
      <c r="AM25" s="515" t="s">
        <v>
126</v>
      </c>
      <c r="AN25" s="516"/>
      <c r="AO25" s="516"/>
      <c r="AP25" s="516"/>
      <c r="AQ25" s="516"/>
      <c r="AR25" s="555"/>
      <c r="AS25" s="515" t="s">
        <v>
135</v>
      </c>
      <c r="AT25" s="516"/>
      <c r="AU25" s="516"/>
      <c r="AV25" s="516"/>
      <c r="AW25" s="516"/>
      <c r="AX25" s="517"/>
      <c r="AY25" s="424" t="s">
        <v>
173</v>
      </c>
      <c r="AZ25" s="425"/>
      <c r="BA25" s="425"/>
      <c r="BB25" s="425"/>
      <c r="BC25" s="425"/>
      <c r="BD25" s="425"/>
      <c r="BE25" s="425"/>
      <c r="BF25" s="425"/>
      <c r="BG25" s="425"/>
      <c r="BH25" s="425"/>
      <c r="BI25" s="425"/>
      <c r="BJ25" s="425"/>
      <c r="BK25" s="425"/>
      <c r="BL25" s="425"/>
      <c r="BM25" s="426"/>
      <c r="BN25" s="427" t="s">
        <v>
135</v>
      </c>
      <c r="BO25" s="428"/>
      <c r="BP25" s="428"/>
      <c r="BQ25" s="428"/>
      <c r="BR25" s="428"/>
      <c r="BS25" s="428"/>
      <c r="BT25" s="428"/>
      <c r="BU25" s="429"/>
      <c r="BV25" s="427" t="s">
        <v>
135</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2">
      <c r="A26" s="184"/>
      <c r="B26" s="601"/>
      <c r="C26" s="602"/>
      <c r="D26" s="603"/>
      <c r="E26" s="514" t="s">
        <v>
174</v>
      </c>
      <c r="F26" s="494"/>
      <c r="G26" s="494"/>
      <c r="H26" s="494"/>
      <c r="I26" s="494"/>
      <c r="J26" s="494"/>
      <c r="K26" s="495"/>
      <c r="L26" s="515">
        <v>
1</v>
      </c>
      <c r="M26" s="516"/>
      <c r="N26" s="516"/>
      <c r="O26" s="516"/>
      <c r="P26" s="555"/>
      <c r="Q26" s="515">
        <v>
5000</v>
      </c>
      <c r="R26" s="516"/>
      <c r="S26" s="516"/>
      <c r="T26" s="516"/>
      <c r="U26" s="516"/>
      <c r="V26" s="555"/>
      <c r="W26" s="614"/>
      <c r="X26" s="602"/>
      <c r="Y26" s="603"/>
      <c r="Z26" s="514" t="s">
        <v>
175</v>
      </c>
      <c r="AA26" s="624"/>
      <c r="AB26" s="624"/>
      <c r="AC26" s="624"/>
      <c r="AD26" s="624"/>
      <c r="AE26" s="624"/>
      <c r="AF26" s="624"/>
      <c r="AG26" s="625"/>
      <c r="AH26" s="515">
        <v>
6</v>
      </c>
      <c r="AI26" s="516"/>
      <c r="AJ26" s="516"/>
      <c r="AK26" s="516"/>
      <c r="AL26" s="555"/>
      <c r="AM26" s="515">
        <v>
13710</v>
      </c>
      <c r="AN26" s="516"/>
      <c r="AO26" s="516"/>
      <c r="AP26" s="516"/>
      <c r="AQ26" s="516"/>
      <c r="AR26" s="555"/>
      <c r="AS26" s="515">
        <v>
2285</v>
      </c>
      <c r="AT26" s="516"/>
      <c r="AU26" s="516"/>
      <c r="AV26" s="516"/>
      <c r="AW26" s="516"/>
      <c r="AX26" s="517"/>
      <c r="AY26" s="467" t="s">
        <v>
176</v>
      </c>
      <c r="AZ26" s="468"/>
      <c r="BA26" s="468"/>
      <c r="BB26" s="468"/>
      <c r="BC26" s="468"/>
      <c r="BD26" s="468"/>
      <c r="BE26" s="468"/>
      <c r="BF26" s="468"/>
      <c r="BG26" s="468"/>
      <c r="BH26" s="468"/>
      <c r="BI26" s="468"/>
      <c r="BJ26" s="468"/>
      <c r="BK26" s="468"/>
      <c r="BL26" s="468"/>
      <c r="BM26" s="469"/>
      <c r="BN26" s="464" t="s">
        <v>
135</v>
      </c>
      <c r="BO26" s="465"/>
      <c r="BP26" s="465"/>
      <c r="BQ26" s="465"/>
      <c r="BR26" s="465"/>
      <c r="BS26" s="465"/>
      <c r="BT26" s="465"/>
      <c r="BU26" s="466"/>
      <c r="BV26" s="464" t="s">
        <v>
135</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5">
      <c r="A27" s="184"/>
      <c r="B27" s="601"/>
      <c r="C27" s="602"/>
      <c r="D27" s="603"/>
      <c r="E27" s="514" t="s">
        <v>
177</v>
      </c>
      <c r="F27" s="494"/>
      <c r="G27" s="494"/>
      <c r="H27" s="494"/>
      <c r="I27" s="494"/>
      <c r="J27" s="494"/>
      <c r="K27" s="495"/>
      <c r="L27" s="515">
        <v>
1</v>
      </c>
      <c r="M27" s="516"/>
      <c r="N27" s="516"/>
      <c r="O27" s="516"/>
      <c r="P27" s="555"/>
      <c r="Q27" s="515">
        <v>
1400</v>
      </c>
      <c r="R27" s="516"/>
      <c r="S27" s="516"/>
      <c r="T27" s="516"/>
      <c r="U27" s="516"/>
      <c r="V27" s="555"/>
      <c r="W27" s="614"/>
      <c r="X27" s="602"/>
      <c r="Y27" s="603"/>
      <c r="Z27" s="514" t="s">
        <v>
178</v>
      </c>
      <c r="AA27" s="494"/>
      <c r="AB27" s="494"/>
      <c r="AC27" s="494"/>
      <c r="AD27" s="494"/>
      <c r="AE27" s="494"/>
      <c r="AF27" s="494"/>
      <c r="AG27" s="495"/>
      <c r="AH27" s="515" t="s">
        <v>
126</v>
      </c>
      <c r="AI27" s="516"/>
      <c r="AJ27" s="516"/>
      <c r="AK27" s="516"/>
      <c r="AL27" s="555"/>
      <c r="AM27" s="515" t="s">
        <v>
135</v>
      </c>
      <c r="AN27" s="516"/>
      <c r="AO27" s="516"/>
      <c r="AP27" s="516"/>
      <c r="AQ27" s="516"/>
      <c r="AR27" s="555"/>
      <c r="AS27" s="515" t="s">
        <v>
126</v>
      </c>
      <c r="AT27" s="516"/>
      <c r="AU27" s="516"/>
      <c r="AV27" s="516"/>
      <c r="AW27" s="516"/>
      <c r="AX27" s="517"/>
      <c r="AY27" s="556" t="s">
        <v>
179</v>
      </c>
      <c r="AZ27" s="557"/>
      <c r="BA27" s="557"/>
      <c r="BB27" s="557"/>
      <c r="BC27" s="557"/>
      <c r="BD27" s="557"/>
      <c r="BE27" s="557"/>
      <c r="BF27" s="557"/>
      <c r="BG27" s="557"/>
      <c r="BH27" s="557"/>
      <c r="BI27" s="557"/>
      <c r="BJ27" s="557"/>
      <c r="BK27" s="557"/>
      <c r="BL27" s="557"/>
      <c r="BM27" s="558"/>
      <c r="BN27" s="637" t="s">
        <v>
126</v>
      </c>
      <c r="BO27" s="638"/>
      <c r="BP27" s="638"/>
      <c r="BQ27" s="638"/>
      <c r="BR27" s="638"/>
      <c r="BS27" s="638"/>
      <c r="BT27" s="638"/>
      <c r="BU27" s="639"/>
      <c r="BV27" s="637" t="s">
        <v>
135</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2">
      <c r="A28" s="184"/>
      <c r="B28" s="601"/>
      <c r="C28" s="602"/>
      <c r="D28" s="603"/>
      <c r="E28" s="514" t="s">
        <v>
180</v>
      </c>
      <c r="F28" s="494"/>
      <c r="G28" s="494"/>
      <c r="H28" s="494"/>
      <c r="I28" s="494"/>
      <c r="J28" s="494"/>
      <c r="K28" s="495"/>
      <c r="L28" s="515">
        <v>
1</v>
      </c>
      <c r="M28" s="516"/>
      <c r="N28" s="516"/>
      <c r="O28" s="516"/>
      <c r="P28" s="555"/>
      <c r="Q28" s="515">
        <v>
1150</v>
      </c>
      <c r="R28" s="516"/>
      <c r="S28" s="516"/>
      <c r="T28" s="516"/>
      <c r="U28" s="516"/>
      <c r="V28" s="555"/>
      <c r="W28" s="614"/>
      <c r="X28" s="602"/>
      <c r="Y28" s="603"/>
      <c r="Z28" s="514" t="s">
        <v>
181</v>
      </c>
      <c r="AA28" s="494"/>
      <c r="AB28" s="494"/>
      <c r="AC28" s="494"/>
      <c r="AD28" s="494"/>
      <c r="AE28" s="494"/>
      <c r="AF28" s="494"/>
      <c r="AG28" s="495"/>
      <c r="AH28" s="515" t="s">
        <v>
135</v>
      </c>
      <c r="AI28" s="516"/>
      <c r="AJ28" s="516"/>
      <c r="AK28" s="516"/>
      <c r="AL28" s="555"/>
      <c r="AM28" s="515" t="s">
        <v>
135</v>
      </c>
      <c r="AN28" s="516"/>
      <c r="AO28" s="516"/>
      <c r="AP28" s="516"/>
      <c r="AQ28" s="516"/>
      <c r="AR28" s="555"/>
      <c r="AS28" s="515" t="s">
        <v>
135</v>
      </c>
      <c r="AT28" s="516"/>
      <c r="AU28" s="516"/>
      <c r="AV28" s="516"/>
      <c r="AW28" s="516"/>
      <c r="AX28" s="517"/>
      <c r="AY28" s="640" t="s">
        <v>
182</v>
      </c>
      <c r="AZ28" s="641"/>
      <c r="BA28" s="641"/>
      <c r="BB28" s="642"/>
      <c r="BC28" s="424" t="s">
        <v>
48</v>
      </c>
      <c r="BD28" s="425"/>
      <c r="BE28" s="425"/>
      <c r="BF28" s="425"/>
      <c r="BG28" s="425"/>
      <c r="BH28" s="425"/>
      <c r="BI28" s="425"/>
      <c r="BJ28" s="425"/>
      <c r="BK28" s="425"/>
      <c r="BL28" s="425"/>
      <c r="BM28" s="426"/>
      <c r="BN28" s="427">
        <v>
1179439</v>
      </c>
      <c r="BO28" s="428"/>
      <c r="BP28" s="428"/>
      <c r="BQ28" s="428"/>
      <c r="BR28" s="428"/>
      <c r="BS28" s="428"/>
      <c r="BT28" s="428"/>
      <c r="BU28" s="429"/>
      <c r="BV28" s="427">
        <v>
1023543</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2">
      <c r="A29" s="184"/>
      <c r="B29" s="601"/>
      <c r="C29" s="602"/>
      <c r="D29" s="603"/>
      <c r="E29" s="514" t="s">
        <v>
183</v>
      </c>
      <c r="F29" s="494"/>
      <c r="G29" s="494"/>
      <c r="H29" s="494"/>
      <c r="I29" s="494"/>
      <c r="J29" s="494"/>
      <c r="K29" s="495"/>
      <c r="L29" s="515">
        <v>
4</v>
      </c>
      <c r="M29" s="516"/>
      <c r="N29" s="516"/>
      <c r="O29" s="516"/>
      <c r="P29" s="555"/>
      <c r="Q29" s="515">
        <v>
1000</v>
      </c>
      <c r="R29" s="516"/>
      <c r="S29" s="516"/>
      <c r="T29" s="516"/>
      <c r="U29" s="516"/>
      <c r="V29" s="555"/>
      <c r="W29" s="615"/>
      <c r="X29" s="616"/>
      <c r="Y29" s="617"/>
      <c r="Z29" s="514" t="s">
        <v>
184</v>
      </c>
      <c r="AA29" s="494"/>
      <c r="AB29" s="494"/>
      <c r="AC29" s="494"/>
      <c r="AD29" s="494"/>
      <c r="AE29" s="494"/>
      <c r="AF29" s="494"/>
      <c r="AG29" s="495"/>
      <c r="AH29" s="515">
        <v>
18</v>
      </c>
      <c r="AI29" s="516"/>
      <c r="AJ29" s="516"/>
      <c r="AK29" s="516"/>
      <c r="AL29" s="555"/>
      <c r="AM29" s="515">
        <v>
45324</v>
      </c>
      <c r="AN29" s="516"/>
      <c r="AO29" s="516"/>
      <c r="AP29" s="516"/>
      <c r="AQ29" s="516"/>
      <c r="AR29" s="555"/>
      <c r="AS29" s="515">
        <v>
2518</v>
      </c>
      <c r="AT29" s="516"/>
      <c r="AU29" s="516"/>
      <c r="AV29" s="516"/>
      <c r="AW29" s="516"/>
      <c r="AX29" s="517"/>
      <c r="AY29" s="643"/>
      <c r="AZ29" s="644"/>
      <c r="BA29" s="644"/>
      <c r="BB29" s="645"/>
      <c r="BC29" s="498" t="s">
        <v>
185</v>
      </c>
      <c r="BD29" s="499"/>
      <c r="BE29" s="499"/>
      <c r="BF29" s="499"/>
      <c r="BG29" s="499"/>
      <c r="BH29" s="499"/>
      <c r="BI29" s="499"/>
      <c r="BJ29" s="499"/>
      <c r="BK29" s="499"/>
      <c r="BL29" s="499"/>
      <c r="BM29" s="500"/>
      <c r="BN29" s="464">
        <v>
20719</v>
      </c>
      <c r="BO29" s="465"/>
      <c r="BP29" s="465"/>
      <c r="BQ29" s="465"/>
      <c r="BR29" s="465"/>
      <c r="BS29" s="465"/>
      <c r="BT29" s="465"/>
      <c r="BU29" s="466"/>
      <c r="BV29" s="464">
        <v>
20619</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5">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
186</v>
      </c>
      <c r="X30" s="622"/>
      <c r="Y30" s="622"/>
      <c r="Z30" s="622"/>
      <c r="AA30" s="622"/>
      <c r="AB30" s="622"/>
      <c r="AC30" s="622"/>
      <c r="AD30" s="622"/>
      <c r="AE30" s="622"/>
      <c r="AF30" s="622"/>
      <c r="AG30" s="623"/>
      <c r="AH30" s="580">
        <v>
81.2</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
50</v>
      </c>
      <c r="BD30" s="635"/>
      <c r="BE30" s="635"/>
      <c r="BF30" s="635"/>
      <c r="BG30" s="635"/>
      <c r="BH30" s="635"/>
      <c r="BI30" s="635"/>
      <c r="BJ30" s="635"/>
      <c r="BK30" s="635"/>
      <c r="BL30" s="635"/>
      <c r="BM30" s="636"/>
      <c r="BN30" s="637">
        <v>
1052890</v>
      </c>
      <c r="BO30" s="638"/>
      <c r="BP30" s="638"/>
      <c r="BQ30" s="638"/>
      <c r="BR30" s="638"/>
      <c r="BS30" s="638"/>
      <c r="BT30" s="638"/>
      <c r="BU30" s="639"/>
      <c r="BV30" s="637">
        <v>
1051720</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
187</v>
      </c>
      <c r="D32" s="211"/>
      <c r="E32" s="211"/>
      <c r="F32" s="208"/>
      <c r="G32" s="208"/>
      <c r="H32" s="208"/>
      <c r="I32" s="208"/>
      <c r="J32" s="208"/>
      <c r="K32" s="208"/>
      <c r="L32" s="208"/>
      <c r="M32" s="208"/>
      <c r="N32" s="208"/>
      <c r="O32" s="208"/>
      <c r="P32" s="208"/>
      <c r="Q32" s="208"/>
      <c r="R32" s="208"/>
      <c r="S32" s="208"/>
      <c r="T32" s="208"/>
      <c r="U32" s="208" t="s">
        <v>
188</v>
      </c>
      <c r="V32" s="208"/>
      <c r="W32" s="208"/>
      <c r="X32" s="208"/>
      <c r="Y32" s="208"/>
      <c r="Z32" s="208"/>
      <c r="AA32" s="208"/>
      <c r="AB32" s="208"/>
      <c r="AC32" s="208"/>
      <c r="AD32" s="208"/>
      <c r="AE32" s="208"/>
      <c r="AF32" s="208"/>
      <c r="AG32" s="208"/>
      <c r="AH32" s="208"/>
      <c r="AI32" s="208"/>
      <c r="AJ32" s="208"/>
      <c r="AK32" s="208"/>
      <c r="AL32" s="208"/>
      <c r="AM32" s="212" t="s">
        <v>
189</v>
      </c>
      <c r="AN32" s="208"/>
      <c r="AO32" s="208"/>
      <c r="AP32" s="208"/>
      <c r="AQ32" s="208"/>
      <c r="AR32" s="208"/>
      <c r="AS32" s="212"/>
      <c r="AT32" s="212"/>
      <c r="AU32" s="212"/>
      <c r="AV32" s="212"/>
      <c r="AW32" s="212"/>
      <c r="AX32" s="212"/>
      <c r="AY32" s="212"/>
      <c r="AZ32" s="212"/>
      <c r="BA32" s="212"/>
      <c r="BB32" s="208"/>
      <c r="BC32" s="212"/>
      <c r="BD32" s="208"/>
      <c r="BE32" s="212" t="s">
        <v>
190</v>
      </c>
      <c r="BF32" s="208"/>
      <c r="BG32" s="208"/>
      <c r="BH32" s="208"/>
      <c r="BI32" s="208"/>
      <c r="BJ32" s="212"/>
      <c r="BK32" s="212"/>
      <c r="BL32" s="212"/>
      <c r="BM32" s="212"/>
      <c r="BN32" s="212"/>
      <c r="BO32" s="212"/>
      <c r="BP32" s="212"/>
      <c r="BQ32" s="212"/>
      <c r="BR32" s="208"/>
      <c r="BS32" s="208"/>
      <c r="BT32" s="208"/>
      <c r="BU32" s="208"/>
      <c r="BV32" s="208"/>
      <c r="BW32" s="208" t="s">
        <v>
191</v>
      </c>
      <c r="BX32" s="208"/>
      <c r="BY32" s="208"/>
      <c r="BZ32" s="208"/>
      <c r="CA32" s="208"/>
      <c r="CB32" s="212"/>
      <c r="CC32" s="212"/>
      <c r="CD32" s="212"/>
      <c r="CE32" s="212"/>
      <c r="CF32" s="212"/>
      <c r="CG32" s="212"/>
      <c r="CH32" s="212"/>
      <c r="CI32" s="212"/>
      <c r="CJ32" s="212"/>
      <c r="CK32" s="212"/>
      <c r="CL32" s="212"/>
      <c r="CM32" s="212"/>
      <c r="CN32" s="212"/>
      <c r="CO32" s="212" t="s">
        <v>
192</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88" t="s">
        <v>
193</v>
      </c>
      <c r="D33" s="488"/>
      <c r="E33" s="453" t="s">
        <v>
194</v>
      </c>
      <c r="F33" s="453"/>
      <c r="G33" s="453"/>
      <c r="H33" s="453"/>
      <c r="I33" s="453"/>
      <c r="J33" s="453"/>
      <c r="K33" s="453"/>
      <c r="L33" s="453"/>
      <c r="M33" s="453"/>
      <c r="N33" s="453"/>
      <c r="O33" s="453"/>
      <c r="P33" s="453"/>
      <c r="Q33" s="453"/>
      <c r="R33" s="453"/>
      <c r="S33" s="453"/>
      <c r="T33" s="213"/>
      <c r="U33" s="488" t="s">
        <v>
193</v>
      </c>
      <c r="V33" s="488"/>
      <c r="W33" s="453" t="s">
        <v>
195</v>
      </c>
      <c r="X33" s="453"/>
      <c r="Y33" s="453"/>
      <c r="Z33" s="453"/>
      <c r="AA33" s="453"/>
      <c r="AB33" s="453"/>
      <c r="AC33" s="453"/>
      <c r="AD33" s="453"/>
      <c r="AE33" s="453"/>
      <c r="AF33" s="453"/>
      <c r="AG33" s="453"/>
      <c r="AH33" s="453"/>
      <c r="AI33" s="453"/>
      <c r="AJ33" s="453"/>
      <c r="AK33" s="453"/>
      <c r="AL33" s="213"/>
      <c r="AM33" s="488" t="s">
        <v>
196</v>
      </c>
      <c r="AN33" s="488"/>
      <c r="AO33" s="453" t="s">
        <v>
194</v>
      </c>
      <c r="AP33" s="453"/>
      <c r="AQ33" s="453"/>
      <c r="AR33" s="453"/>
      <c r="AS33" s="453"/>
      <c r="AT33" s="453"/>
      <c r="AU33" s="453"/>
      <c r="AV33" s="453"/>
      <c r="AW33" s="453"/>
      <c r="AX33" s="453"/>
      <c r="AY33" s="453"/>
      <c r="AZ33" s="453"/>
      <c r="BA33" s="453"/>
      <c r="BB33" s="453"/>
      <c r="BC33" s="453"/>
      <c r="BD33" s="214"/>
      <c r="BE33" s="453" t="s">
        <v>
197</v>
      </c>
      <c r="BF33" s="453"/>
      <c r="BG33" s="453" t="s">
        <v>
198</v>
      </c>
      <c r="BH33" s="453"/>
      <c r="BI33" s="453"/>
      <c r="BJ33" s="453"/>
      <c r="BK33" s="453"/>
      <c r="BL33" s="453"/>
      <c r="BM33" s="453"/>
      <c r="BN33" s="453"/>
      <c r="BO33" s="453"/>
      <c r="BP33" s="453"/>
      <c r="BQ33" s="453"/>
      <c r="BR33" s="453"/>
      <c r="BS33" s="453"/>
      <c r="BT33" s="453"/>
      <c r="BU33" s="453"/>
      <c r="BV33" s="214"/>
      <c r="BW33" s="488" t="s">
        <v>
197</v>
      </c>
      <c r="BX33" s="488"/>
      <c r="BY33" s="453" t="s">
        <v>
199</v>
      </c>
      <c r="BZ33" s="453"/>
      <c r="CA33" s="453"/>
      <c r="CB33" s="453"/>
      <c r="CC33" s="453"/>
      <c r="CD33" s="453"/>
      <c r="CE33" s="453"/>
      <c r="CF33" s="453"/>
      <c r="CG33" s="453"/>
      <c r="CH33" s="453"/>
      <c r="CI33" s="453"/>
      <c r="CJ33" s="453"/>
      <c r="CK33" s="453"/>
      <c r="CL33" s="453"/>
      <c r="CM33" s="453"/>
      <c r="CN33" s="213"/>
      <c r="CO33" s="488" t="s">
        <v>
196</v>
      </c>
      <c r="CP33" s="488"/>
      <c r="CQ33" s="453" t="s">
        <v>
200</v>
      </c>
      <c r="CR33" s="453"/>
      <c r="CS33" s="453"/>
      <c r="CT33" s="453"/>
      <c r="CU33" s="453"/>
      <c r="CV33" s="453"/>
      <c r="CW33" s="453"/>
      <c r="CX33" s="453"/>
      <c r="CY33" s="453"/>
      <c r="CZ33" s="453"/>
      <c r="DA33" s="453"/>
      <c r="DB33" s="453"/>
      <c r="DC33" s="453"/>
      <c r="DD33" s="453"/>
      <c r="DE33" s="453"/>
      <c r="DF33" s="213"/>
      <c r="DG33" s="649" t="s">
        <v>
201</v>
      </c>
      <c r="DH33" s="649"/>
      <c r="DI33" s="215"/>
      <c r="DJ33" s="183"/>
      <c r="DK33" s="183"/>
      <c r="DL33" s="183"/>
      <c r="DM33" s="183"/>
      <c r="DN33" s="183"/>
      <c r="DO33" s="183"/>
    </row>
    <row r="34" spans="1:119" ht="32.25" customHeight="1" x14ac:dyDescent="0.2">
      <c r="A34" s="184"/>
      <c r="B34" s="210"/>
      <c r="C34" s="650">
        <f>
IF(E34="","",1)</f>
        <v>
1</v>
      </c>
      <c r="D34" s="650"/>
      <c r="E34" s="651" t="str">
        <f>
IF('各会計、関係団体の財政状況及び健全化判断比率'!B7="","",'各会計、関係団体の財政状況及び健全化判断比率'!B7)</f>
        <v>
一般会計</v>
      </c>
      <c r="F34" s="651"/>
      <c r="G34" s="651"/>
      <c r="H34" s="651"/>
      <c r="I34" s="651"/>
      <c r="J34" s="651"/>
      <c r="K34" s="651"/>
      <c r="L34" s="651"/>
      <c r="M34" s="651"/>
      <c r="N34" s="651"/>
      <c r="O34" s="651"/>
      <c r="P34" s="651"/>
      <c r="Q34" s="651"/>
      <c r="R34" s="651"/>
      <c r="S34" s="651"/>
      <c r="T34" s="211"/>
      <c r="U34" s="650">
        <f>
IF(W34="","",MAX(C34:D43)+1)</f>
        <v>
4</v>
      </c>
      <c r="V34" s="650"/>
      <c r="W34" s="651" t="str">
        <f>
IF('各会計、関係団体の財政状況及び健全化判断比率'!B28="","",'各会計、関係団体の財政状況及び健全化判断比率'!B28)</f>
        <v>
国民健康保険運営事業会計</v>
      </c>
      <c r="X34" s="651"/>
      <c r="Y34" s="651"/>
      <c r="Z34" s="651"/>
      <c r="AA34" s="651"/>
      <c r="AB34" s="651"/>
      <c r="AC34" s="651"/>
      <c r="AD34" s="651"/>
      <c r="AE34" s="651"/>
      <c r="AF34" s="651"/>
      <c r="AG34" s="651"/>
      <c r="AH34" s="651"/>
      <c r="AI34" s="651"/>
      <c r="AJ34" s="651"/>
      <c r="AK34" s="651"/>
      <c r="AL34" s="211"/>
      <c r="AM34" s="650" t="str">
        <f>
IF(AO34="","",MAX(C34:D43,U34:V43)+1)</f>
        <v/>
      </c>
      <c r="AN34" s="650"/>
      <c r="AO34" s="651"/>
      <c r="AP34" s="651"/>
      <c r="AQ34" s="651"/>
      <c r="AR34" s="651"/>
      <c r="AS34" s="651"/>
      <c r="AT34" s="651"/>
      <c r="AU34" s="651"/>
      <c r="AV34" s="651"/>
      <c r="AW34" s="651"/>
      <c r="AX34" s="651"/>
      <c r="AY34" s="651"/>
      <c r="AZ34" s="651"/>
      <c r="BA34" s="651"/>
      <c r="BB34" s="651"/>
      <c r="BC34" s="651"/>
      <c r="BD34" s="211"/>
      <c r="BE34" s="650">
        <f>
IF(BG34="","",MAX(C34:D43,U34:V43,AM34:AN43)+1)</f>
        <v>
8</v>
      </c>
      <c r="BF34" s="650"/>
      <c r="BG34" s="651" t="str">
        <f>
IF('各会計、関係団体の財政状況及び健全化判断比率'!B32="","",'各会計、関係団体の財政状況及び健全化判断比率'!B32)</f>
        <v>
簡易水道事業会計</v>
      </c>
      <c r="BH34" s="651"/>
      <c r="BI34" s="651"/>
      <c r="BJ34" s="651"/>
      <c r="BK34" s="651"/>
      <c r="BL34" s="651"/>
      <c r="BM34" s="651"/>
      <c r="BN34" s="651"/>
      <c r="BO34" s="651"/>
      <c r="BP34" s="651"/>
      <c r="BQ34" s="651"/>
      <c r="BR34" s="651"/>
      <c r="BS34" s="651"/>
      <c r="BT34" s="651"/>
      <c r="BU34" s="651"/>
      <c r="BV34" s="211"/>
      <c r="BW34" s="650">
        <f>
IF(BY34="","",MAX(C34:D43,U34:V43,AM34:AN43,BE34:BF43)+1)</f>
        <v>
10</v>
      </c>
      <c r="BX34" s="650"/>
      <c r="BY34" s="651" t="str">
        <f>
IF('各会計、関係団体の財政状況及び健全化判断比率'!B68="","",'各会計、関係団体の財政状況及び健全化判断比率'!B68)</f>
        <v>
東京市町村総合事務組合（一般会計）</v>
      </c>
      <c r="BZ34" s="651"/>
      <c r="CA34" s="651"/>
      <c r="CB34" s="651"/>
      <c r="CC34" s="651"/>
      <c r="CD34" s="651"/>
      <c r="CE34" s="651"/>
      <c r="CF34" s="651"/>
      <c r="CG34" s="651"/>
      <c r="CH34" s="651"/>
      <c r="CI34" s="651"/>
      <c r="CJ34" s="651"/>
      <c r="CK34" s="651"/>
      <c r="CL34" s="651"/>
      <c r="CM34" s="651"/>
      <c r="CN34" s="211"/>
      <c r="CO34" s="650" t="str">
        <f>
IF(CQ34="","",MAX(C34:D43,U34:V43,AM34:AN43,BE34:BF43,BW34:BX43)+1)</f>
        <v/>
      </c>
      <c r="CP34" s="650"/>
      <c r="CQ34" s="651" t="str">
        <f>
IF('各会計、関係団体の財政状況及び健全化判断比率'!BS7="","",'各会計、関係団体の財政状況及び健全化判断比率'!BS7)</f>
        <v/>
      </c>
      <c r="CR34" s="651"/>
      <c r="CS34" s="651"/>
      <c r="CT34" s="651"/>
      <c r="CU34" s="651"/>
      <c r="CV34" s="651"/>
      <c r="CW34" s="651"/>
      <c r="CX34" s="651"/>
      <c r="CY34" s="651"/>
      <c r="CZ34" s="651"/>
      <c r="DA34" s="651"/>
      <c r="DB34" s="651"/>
      <c r="DC34" s="651"/>
      <c r="DD34" s="651"/>
      <c r="DE34" s="651"/>
      <c r="DF34" s="208"/>
      <c r="DG34" s="652" t="str">
        <f>
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2">
      <c r="A35" s="184"/>
      <c r="B35" s="210"/>
      <c r="C35" s="650">
        <f>
IF(E35="","",C34+1)</f>
        <v>
2</v>
      </c>
      <c r="D35" s="650"/>
      <c r="E35" s="651" t="str">
        <f>
IF('各会計、関係団体の財政状況及び健全化判断比率'!B8="","",'各会計、関係団体の財政状況及び健全化判断比率'!B8)</f>
        <v>
航路事業会計</v>
      </c>
      <c r="F35" s="651"/>
      <c r="G35" s="651"/>
      <c r="H35" s="651"/>
      <c r="I35" s="651"/>
      <c r="J35" s="651"/>
      <c r="K35" s="651"/>
      <c r="L35" s="651"/>
      <c r="M35" s="651"/>
      <c r="N35" s="651"/>
      <c r="O35" s="651"/>
      <c r="P35" s="651"/>
      <c r="Q35" s="651"/>
      <c r="R35" s="651"/>
      <c r="S35" s="651"/>
      <c r="T35" s="211"/>
      <c r="U35" s="650">
        <f>
IF(W35="","",U34+1)</f>
        <v>
5</v>
      </c>
      <c r="V35" s="650"/>
      <c r="W35" s="651" t="str">
        <f>
IF('各会計、関係団体の財政状況及び健全化判断比率'!B29="","",'各会計、関係団体の財政状況及び健全化判断比率'!B29)</f>
        <v>
介護保険事業会計</v>
      </c>
      <c r="X35" s="651"/>
      <c r="Y35" s="651"/>
      <c r="Z35" s="651"/>
      <c r="AA35" s="651"/>
      <c r="AB35" s="651"/>
      <c r="AC35" s="651"/>
      <c r="AD35" s="651"/>
      <c r="AE35" s="651"/>
      <c r="AF35" s="651"/>
      <c r="AG35" s="651"/>
      <c r="AH35" s="651"/>
      <c r="AI35" s="651"/>
      <c r="AJ35" s="651"/>
      <c r="AK35" s="651"/>
      <c r="AL35" s="211"/>
      <c r="AM35" s="650" t="str">
        <f t="shared" ref="AM35:AM43" si="0">
IF(AO35="","",AM34+1)</f>
        <v/>
      </c>
      <c r="AN35" s="650"/>
      <c r="AO35" s="651"/>
      <c r="AP35" s="651"/>
      <c r="AQ35" s="651"/>
      <c r="AR35" s="651"/>
      <c r="AS35" s="651"/>
      <c r="AT35" s="651"/>
      <c r="AU35" s="651"/>
      <c r="AV35" s="651"/>
      <c r="AW35" s="651"/>
      <c r="AX35" s="651"/>
      <c r="AY35" s="651"/>
      <c r="AZ35" s="651"/>
      <c r="BA35" s="651"/>
      <c r="BB35" s="651"/>
      <c r="BC35" s="651"/>
      <c r="BD35" s="211"/>
      <c r="BE35" s="650">
        <f t="shared" ref="BE35:BE43" si="1">
IF(BG35="","",BE34+1)</f>
        <v>
9</v>
      </c>
      <c r="BF35" s="650"/>
      <c r="BG35" s="651" t="str">
        <f>
IF('各会計、関係団体の財政状況及び健全化判断比率'!B33="","",'各会計、関係団体の財政状況及び健全化判断比率'!B33)</f>
        <v>
観光施設事業会計</v>
      </c>
      <c r="BH35" s="651"/>
      <c r="BI35" s="651"/>
      <c r="BJ35" s="651"/>
      <c r="BK35" s="651"/>
      <c r="BL35" s="651"/>
      <c r="BM35" s="651"/>
      <c r="BN35" s="651"/>
      <c r="BO35" s="651"/>
      <c r="BP35" s="651"/>
      <c r="BQ35" s="651"/>
      <c r="BR35" s="651"/>
      <c r="BS35" s="651"/>
      <c r="BT35" s="651"/>
      <c r="BU35" s="651"/>
      <c r="BV35" s="211"/>
      <c r="BW35" s="650">
        <f t="shared" ref="BW35:BW43" si="2">
IF(BY35="","",BW34+1)</f>
        <v>
11</v>
      </c>
      <c r="BX35" s="650"/>
      <c r="BY35" s="651" t="str">
        <f>
IF('各会計、関係団体の財政状況及び健全化判断比率'!B69="","",'各会計、関係団体の財政状況及び健全化判断比率'!B69)</f>
        <v>
東京市町村総合事務組合（交通災害共済事業）</v>
      </c>
      <c r="BZ35" s="651"/>
      <c r="CA35" s="651"/>
      <c r="CB35" s="651"/>
      <c r="CC35" s="651"/>
      <c r="CD35" s="651"/>
      <c r="CE35" s="651"/>
      <c r="CF35" s="651"/>
      <c r="CG35" s="651"/>
      <c r="CH35" s="651"/>
      <c r="CI35" s="651"/>
      <c r="CJ35" s="651"/>
      <c r="CK35" s="651"/>
      <c r="CL35" s="651"/>
      <c r="CM35" s="651"/>
      <c r="CN35" s="211"/>
      <c r="CO35" s="650" t="str">
        <f t="shared" ref="CO35:CO43" si="3">
IF(CQ35="","",CO34+1)</f>
        <v/>
      </c>
      <c r="CP35" s="650"/>
      <c r="CQ35" s="651" t="str">
        <f>
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
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2">
      <c r="A36" s="184"/>
      <c r="B36" s="210"/>
      <c r="C36" s="650">
        <f>
IF(E36="","",C35+1)</f>
        <v>
3</v>
      </c>
      <c r="D36" s="650"/>
      <c r="E36" s="651" t="str">
        <f>
IF('各会計、関係団体の財政状況及び健全化判断比率'!B9="","",'各会計、関係団体の財政状況及び健全化判断比率'!B9)</f>
        <v>
産業センター運営事業会計</v>
      </c>
      <c r="F36" s="651"/>
      <c r="G36" s="651"/>
      <c r="H36" s="651"/>
      <c r="I36" s="651"/>
      <c r="J36" s="651"/>
      <c r="K36" s="651"/>
      <c r="L36" s="651"/>
      <c r="M36" s="651"/>
      <c r="N36" s="651"/>
      <c r="O36" s="651"/>
      <c r="P36" s="651"/>
      <c r="Q36" s="651"/>
      <c r="R36" s="651"/>
      <c r="S36" s="651"/>
      <c r="T36" s="211"/>
      <c r="U36" s="650">
        <f t="shared" ref="U36:U43" si="4">
IF(W36="","",U35+1)</f>
        <v>
6</v>
      </c>
      <c r="V36" s="650"/>
      <c r="W36" s="651" t="str">
        <f>
IF('各会計、関係団体の財政状況及び健全化判断比率'!B30="","",'各会計、関係団体の財政状況及び健全化判断比率'!B30)</f>
        <v>
後期高齢者医療事業会計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
12</v>
      </c>
      <c r="BX36" s="650"/>
      <c r="BY36" s="651" t="str">
        <f>
IF('各会計、関係団体の財政状況及び健全化判断比率'!B70="","",'各会計、関係団体の財政状況及び健全化判断比率'!B70)</f>
        <v>
東京都後期高齢者医療広域連合（一般会計）</v>
      </c>
      <c r="BZ36" s="651"/>
      <c r="CA36" s="651"/>
      <c r="CB36" s="651"/>
      <c r="CC36" s="651"/>
      <c r="CD36" s="651"/>
      <c r="CE36" s="651"/>
      <c r="CF36" s="651"/>
      <c r="CG36" s="651"/>
      <c r="CH36" s="651"/>
      <c r="CI36" s="651"/>
      <c r="CJ36" s="651"/>
      <c r="CK36" s="651"/>
      <c r="CL36" s="651"/>
      <c r="CM36" s="651"/>
      <c r="CN36" s="211"/>
      <c r="CO36" s="650" t="str">
        <f t="shared" si="3"/>
        <v/>
      </c>
      <c r="CP36" s="650"/>
      <c r="CQ36" s="651" t="str">
        <f>
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
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2">
      <c r="A37" s="184"/>
      <c r="B37" s="210"/>
      <c r="C37" s="650" t="str">
        <f>
IF(E37="","",C36+1)</f>
        <v/>
      </c>
      <c r="D37" s="650"/>
      <c r="E37" s="651" t="str">
        <f>
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f t="shared" si="4"/>
        <v>
7</v>
      </c>
      <c r="V37" s="650"/>
      <c r="W37" s="651" t="str">
        <f>
IF('各会計、関係団体の財政状況及び健全化判断比率'!B31="","",'各会計、関係団体の財政状況及び健全化判断比率'!B31)</f>
        <v>
介護サービス事業会計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
13</v>
      </c>
      <c r="BX37" s="650"/>
      <c r="BY37" s="651" t="str">
        <f>
IF('各会計、関係団体の財政状況及び健全化判断比率'!B71="","",'各会計、関係団体の財政状況及び健全化判断比率'!B71)</f>
        <v>
東京都後期高齢者医療広域連合（特別会計）</v>
      </c>
      <c r="BZ37" s="651"/>
      <c r="CA37" s="651"/>
      <c r="CB37" s="651"/>
      <c r="CC37" s="651"/>
      <c r="CD37" s="651"/>
      <c r="CE37" s="651"/>
      <c r="CF37" s="651"/>
      <c r="CG37" s="651"/>
      <c r="CH37" s="651"/>
      <c r="CI37" s="651"/>
      <c r="CJ37" s="651"/>
      <c r="CK37" s="651"/>
      <c r="CL37" s="651"/>
      <c r="CM37" s="651"/>
      <c r="CN37" s="211"/>
      <c r="CO37" s="650" t="str">
        <f t="shared" si="3"/>
        <v/>
      </c>
      <c r="CP37" s="650"/>
      <c r="CQ37" s="651" t="str">
        <f>
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
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2">
      <c r="A38" s="184"/>
      <c r="B38" s="210"/>
      <c r="C38" s="650" t="str">
        <f t="shared" ref="C38:C43" si="5">
IF(E38="","",C37+1)</f>
        <v/>
      </c>
      <c r="D38" s="650"/>
      <c r="E38" s="651" t="str">
        <f>
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
14</v>
      </c>
      <c r="BX38" s="650"/>
      <c r="BY38" s="651" t="str">
        <f>
IF('各会計、関係団体の財政状況及び健全化判断比率'!B72="","",'各会計、関係団体の財政状況及び健全化判断比率'!B72)</f>
        <v>
東京都市町村職員退職手当組合</v>
      </c>
      <c r="BZ38" s="651"/>
      <c r="CA38" s="651"/>
      <c r="CB38" s="651"/>
      <c r="CC38" s="651"/>
      <c r="CD38" s="651"/>
      <c r="CE38" s="651"/>
      <c r="CF38" s="651"/>
      <c r="CG38" s="651"/>
      <c r="CH38" s="651"/>
      <c r="CI38" s="651"/>
      <c r="CJ38" s="651"/>
      <c r="CK38" s="651"/>
      <c r="CL38" s="651"/>
      <c r="CM38" s="651"/>
      <c r="CN38" s="211"/>
      <c r="CO38" s="650" t="str">
        <f t="shared" si="3"/>
        <v/>
      </c>
      <c r="CP38" s="650"/>
      <c r="CQ38" s="651" t="str">
        <f>
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
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2">
      <c r="A39" s="184"/>
      <c r="B39" s="210"/>
      <c r="C39" s="650" t="str">
        <f t="shared" si="5"/>
        <v/>
      </c>
      <c r="D39" s="650"/>
      <c r="E39" s="651" t="str">
        <f>
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
15</v>
      </c>
      <c r="BX39" s="650"/>
      <c r="BY39" s="651" t="str">
        <f>
IF('各会計、関係団体の財政状況及び健全化判断比率'!B73="","",'各会計、関係団体の財政状況及び健全化判断比率'!B73)</f>
        <v>
東京都島嶼町村一部事務組合</v>
      </c>
      <c r="BZ39" s="651"/>
      <c r="CA39" s="651"/>
      <c r="CB39" s="651"/>
      <c r="CC39" s="651"/>
      <c r="CD39" s="651"/>
      <c r="CE39" s="651"/>
      <c r="CF39" s="651"/>
      <c r="CG39" s="651"/>
      <c r="CH39" s="651"/>
      <c r="CI39" s="651"/>
      <c r="CJ39" s="651"/>
      <c r="CK39" s="651"/>
      <c r="CL39" s="651"/>
      <c r="CM39" s="651"/>
      <c r="CN39" s="211"/>
      <c r="CO39" s="650" t="str">
        <f t="shared" si="3"/>
        <v/>
      </c>
      <c r="CP39" s="650"/>
      <c r="CQ39" s="651" t="str">
        <f>
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
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2">
      <c r="A40" s="184"/>
      <c r="B40" s="210"/>
      <c r="C40" s="650" t="str">
        <f t="shared" si="5"/>
        <v/>
      </c>
      <c r="D40" s="650"/>
      <c r="E40" s="651" t="str">
        <f>
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
16</v>
      </c>
      <c r="BX40" s="650"/>
      <c r="BY40" s="651" t="str">
        <f>
IF('各会計、関係団体の財政状況及び健全化判断比率'!B74="","",'各会計、関係団体の財政状況及び健全化判断比率'!B74)</f>
        <v>
東京都市町村議会議員公務災害補償等組合</v>
      </c>
      <c r="BZ40" s="651"/>
      <c r="CA40" s="651"/>
      <c r="CB40" s="651"/>
      <c r="CC40" s="651"/>
      <c r="CD40" s="651"/>
      <c r="CE40" s="651"/>
      <c r="CF40" s="651"/>
      <c r="CG40" s="651"/>
      <c r="CH40" s="651"/>
      <c r="CI40" s="651"/>
      <c r="CJ40" s="651"/>
      <c r="CK40" s="651"/>
      <c r="CL40" s="651"/>
      <c r="CM40" s="651"/>
      <c r="CN40" s="211"/>
      <c r="CO40" s="650" t="str">
        <f t="shared" si="3"/>
        <v/>
      </c>
      <c r="CP40" s="650"/>
      <c r="CQ40" s="651" t="str">
        <f>
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
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2">
      <c r="A41" s="184"/>
      <c r="B41" s="210"/>
      <c r="C41" s="650" t="str">
        <f t="shared" si="5"/>
        <v/>
      </c>
      <c r="D41" s="650"/>
      <c r="E41" s="651" t="str">
        <f>
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t="str">
        <f t="shared" si="2"/>
        <v/>
      </c>
      <c r="BX41" s="650"/>
      <c r="BY41" s="651" t="str">
        <f>
IF('各会計、関係団体の財政状況及び健全化判断比率'!B75="","",'各会計、関係団体の財政状況及び健全化判断比率'!B75)</f>
        <v/>
      </c>
      <c r="BZ41" s="651"/>
      <c r="CA41" s="651"/>
      <c r="CB41" s="651"/>
      <c r="CC41" s="651"/>
      <c r="CD41" s="651"/>
      <c r="CE41" s="651"/>
      <c r="CF41" s="651"/>
      <c r="CG41" s="651"/>
      <c r="CH41" s="651"/>
      <c r="CI41" s="651"/>
      <c r="CJ41" s="651"/>
      <c r="CK41" s="651"/>
      <c r="CL41" s="651"/>
      <c r="CM41" s="651"/>
      <c r="CN41" s="211"/>
      <c r="CO41" s="650" t="str">
        <f t="shared" si="3"/>
        <v/>
      </c>
      <c r="CP41" s="650"/>
      <c r="CQ41" s="651" t="str">
        <f>
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
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2">
      <c r="A42" s="183"/>
      <c r="B42" s="210"/>
      <c r="C42" s="650" t="str">
        <f t="shared" si="5"/>
        <v/>
      </c>
      <c r="D42" s="650"/>
      <c r="E42" s="651" t="str">
        <f>
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
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t="str">
        <f t="shared" si="3"/>
        <v/>
      </c>
      <c r="CP42" s="650"/>
      <c r="CQ42" s="651" t="str">
        <f>
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
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2">
      <c r="A43" s="183"/>
      <c r="B43" s="210"/>
      <c r="C43" s="650" t="str">
        <f t="shared" si="5"/>
        <v/>
      </c>
      <c r="D43" s="650"/>
      <c r="E43" s="651" t="str">
        <f>
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
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
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
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
202</v>
      </c>
      <c r="C46" s="183"/>
      <c r="D46" s="183"/>
      <c r="E46" s="183" t="s">
        <v>
203</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
204</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
205</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
206</v>
      </c>
    </row>
    <row r="50" spans="5:5" x14ac:dyDescent="0.2">
      <c r="E50" s="185" t="s">
        <v>
207</v>
      </c>
    </row>
    <row r="51" spans="5:5" x14ac:dyDescent="0.2">
      <c r="E51" s="185" t="s">
        <v>
208</v>
      </c>
    </row>
    <row r="52" spans="5:5" x14ac:dyDescent="0.2">
      <c r="E52" s="185" t="s">
        <v>
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fW28oyZBkXoP8/iEbpHLgI+836VYGk1wE+IFj8QDRfX/6z7WwS6JonTXun1pAMwGtko48mP3FLVwEYKqZSCg==" saltValue="VpB2J7sUd9X2cczp8Kd7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
210</v>
      </c>
      <c r="DI1" s="654"/>
      <c r="DJ1" s="654"/>
      <c r="DK1" s="654"/>
      <c r="DL1" s="654"/>
      <c r="DM1" s="654"/>
      <c r="DN1" s="655"/>
      <c r="DO1" s="223"/>
      <c r="DP1" s="653" t="s">
        <v>
211</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2">
      <c r="B2" s="224" t="s">
        <v>
212</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656" t="s">
        <v>
213</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
214</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
215</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2">
      <c r="B4" s="656" t="s">
        <v>
1</v>
      </c>
      <c r="C4" s="657"/>
      <c r="D4" s="657"/>
      <c r="E4" s="657"/>
      <c r="F4" s="657"/>
      <c r="G4" s="657"/>
      <c r="H4" s="657"/>
      <c r="I4" s="657"/>
      <c r="J4" s="657"/>
      <c r="K4" s="657"/>
      <c r="L4" s="657"/>
      <c r="M4" s="657"/>
      <c r="N4" s="657"/>
      <c r="O4" s="657"/>
      <c r="P4" s="657"/>
      <c r="Q4" s="658"/>
      <c r="R4" s="656" t="s">
        <v>
216</v>
      </c>
      <c r="S4" s="657"/>
      <c r="T4" s="657"/>
      <c r="U4" s="657"/>
      <c r="V4" s="657"/>
      <c r="W4" s="657"/>
      <c r="X4" s="657"/>
      <c r="Y4" s="658"/>
      <c r="Z4" s="656" t="s">
        <v>
217</v>
      </c>
      <c r="AA4" s="657"/>
      <c r="AB4" s="657"/>
      <c r="AC4" s="658"/>
      <c r="AD4" s="656" t="s">
        <v>
218</v>
      </c>
      <c r="AE4" s="657"/>
      <c r="AF4" s="657"/>
      <c r="AG4" s="657"/>
      <c r="AH4" s="657"/>
      <c r="AI4" s="657"/>
      <c r="AJ4" s="657"/>
      <c r="AK4" s="658"/>
      <c r="AL4" s="656" t="s">
        <v>
217</v>
      </c>
      <c r="AM4" s="657"/>
      <c r="AN4" s="657"/>
      <c r="AO4" s="658"/>
      <c r="AP4" s="662" t="s">
        <v>
219</v>
      </c>
      <c r="AQ4" s="662"/>
      <c r="AR4" s="662"/>
      <c r="AS4" s="662"/>
      <c r="AT4" s="662"/>
      <c r="AU4" s="662"/>
      <c r="AV4" s="662"/>
      <c r="AW4" s="662"/>
      <c r="AX4" s="662"/>
      <c r="AY4" s="662"/>
      <c r="AZ4" s="662"/>
      <c r="BA4" s="662"/>
      <c r="BB4" s="662"/>
      <c r="BC4" s="662"/>
      <c r="BD4" s="662"/>
      <c r="BE4" s="662"/>
      <c r="BF4" s="662"/>
      <c r="BG4" s="662" t="s">
        <v>
220</v>
      </c>
      <c r="BH4" s="662"/>
      <c r="BI4" s="662"/>
      <c r="BJ4" s="662"/>
      <c r="BK4" s="662"/>
      <c r="BL4" s="662"/>
      <c r="BM4" s="662"/>
      <c r="BN4" s="662"/>
      <c r="BO4" s="662" t="s">
        <v>
217</v>
      </c>
      <c r="BP4" s="662"/>
      <c r="BQ4" s="662"/>
      <c r="BR4" s="662"/>
      <c r="BS4" s="662" t="s">
        <v>
221</v>
      </c>
      <c r="BT4" s="662"/>
      <c r="BU4" s="662"/>
      <c r="BV4" s="662"/>
      <c r="BW4" s="662"/>
      <c r="BX4" s="662"/>
      <c r="BY4" s="662"/>
      <c r="BZ4" s="662"/>
      <c r="CA4" s="662"/>
      <c r="CB4" s="662"/>
      <c r="CD4" s="659" t="s">
        <v>
222</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2">
      <c r="B5" s="663" t="s">
        <v>
223</v>
      </c>
      <c r="C5" s="664"/>
      <c r="D5" s="664"/>
      <c r="E5" s="664"/>
      <c r="F5" s="664"/>
      <c r="G5" s="664"/>
      <c r="H5" s="664"/>
      <c r="I5" s="664"/>
      <c r="J5" s="664"/>
      <c r="K5" s="664"/>
      <c r="L5" s="664"/>
      <c r="M5" s="664"/>
      <c r="N5" s="664"/>
      <c r="O5" s="664"/>
      <c r="P5" s="664"/>
      <c r="Q5" s="665"/>
      <c r="R5" s="666">
        <v>
46694</v>
      </c>
      <c r="S5" s="667"/>
      <c r="T5" s="667"/>
      <c r="U5" s="667"/>
      <c r="V5" s="667"/>
      <c r="W5" s="667"/>
      <c r="X5" s="667"/>
      <c r="Y5" s="668"/>
      <c r="Z5" s="669">
        <v>
2.9</v>
      </c>
      <c r="AA5" s="669"/>
      <c r="AB5" s="669"/>
      <c r="AC5" s="669"/>
      <c r="AD5" s="670">
        <v>
46694</v>
      </c>
      <c r="AE5" s="670"/>
      <c r="AF5" s="670"/>
      <c r="AG5" s="670"/>
      <c r="AH5" s="670"/>
      <c r="AI5" s="670"/>
      <c r="AJ5" s="670"/>
      <c r="AK5" s="670"/>
      <c r="AL5" s="671">
        <v>
13.4</v>
      </c>
      <c r="AM5" s="672"/>
      <c r="AN5" s="672"/>
      <c r="AO5" s="673"/>
      <c r="AP5" s="663" t="s">
        <v>
224</v>
      </c>
      <c r="AQ5" s="664"/>
      <c r="AR5" s="664"/>
      <c r="AS5" s="664"/>
      <c r="AT5" s="664"/>
      <c r="AU5" s="664"/>
      <c r="AV5" s="664"/>
      <c r="AW5" s="664"/>
      <c r="AX5" s="664"/>
      <c r="AY5" s="664"/>
      <c r="AZ5" s="664"/>
      <c r="BA5" s="664"/>
      <c r="BB5" s="664"/>
      <c r="BC5" s="664"/>
      <c r="BD5" s="664"/>
      <c r="BE5" s="664"/>
      <c r="BF5" s="665"/>
      <c r="BG5" s="677">
        <v>
46694</v>
      </c>
      <c r="BH5" s="678"/>
      <c r="BI5" s="678"/>
      <c r="BJ5" s="678"/>
      <c r="BK5" s="678"/>
      <c r="BL5" s="678"/>
      <c r="BM5" s="678"/>
      <c r="BN5" s="679"/>
      <c r="BO5" s="680">
        <v>
100</v>
      </c>
      <c r="BP5" s="680"/>
      <c r="BQ5" s="680"/>
      <c r="BR5" s="680"/>
      <c r="BS5" s="681" t="s">
        <v>
126</v>
      </c>
      <c r="BT5" s="681"/>
      <c r="BU5" s="681"/>
      <c r="BV5" s="681"/>
      <c r="BW5" s="681"/>
      <c r="BX5" s="681"/>
      <c r="BY5" s="681"/>
      <c r="BZ5" s="681"/>
      <c r="CA5" s="681"/>
      <c r="CB5" s="685"/>
      <c r="CD5" s="659" t="s">
        <v>
219</v>
      </c>
      <c r="CE5" s="660"/>
      <c r="CF5" s="660"/>
      <c r="CG5" s="660"/>
      <c r="CH5" s="660"/>
      <c r="CI5" s="660"/>
      <c r="CJ5" s="660"/>
      <c r="CK5" s="660"/>
      <c r="CL5" s="660"/>
      <c r="CM5" s="660"/>
      <c r="CN5" s="660"/>
      <c r="CO5" s="660"/>
      <c r="CP5" s="660"/>
      <c r="CQ5" s="661"/>
      <c r="CR5" s="659" t="s">
        <v>
225</v>
      </c>
      <c r="CS5" s="660"/>
      <c r="CT5" s="660"/>
      <c r="CU5" s="660"/>
      <c r="CV5" s="660"/>
      <c r="CW5" s="660"/>
      <c r="CX5" s="660"/>
      <c r="CY5" s="661"/>
      <c r="CZ5" s="659" t="s">
        <v>
217</v>
      </c>
      <c r="DA5" s="660"/>
      <c r="DB5" s="660"/>
      <c r="DC5" s="661"/>
      <c r="DD5" s="659" t="s">
        <v>
226</v>
      </c>
      <c r="DE5" s="660"/>
      <c r="DF5" s="660"/>
      <c r="DG5" s="660"/>
      <c r="DH5" s="660"/>
      <c r="DI5" s="660"/>
      <c r="DJ5" s="660"/>
      <c r="DK5" s="660"/>
      <c r="DL5" s="660"/>
      <c r="DM5" s="660"/>
      <c r="DN5" s="660"/>
      <c r="DO5" s="660"/>
      <c r="DP5" s="661"/>
      <c r="DQ5" s="659" t="s">
        <v>
227</v>
      </c>
      <c r="DR5" s="660"/>
      <c r="DS5" s="660"/>
      <c r="DT5" s="660"/>
      <c r="DU5" s="660"/>
      <c r="DV5" s="660"/>
      <c r="DW5" s="660"/>
      <c r="DX5" s="660"/>
      <c r="DY5" s="660"/>
      <c r="DZ5" s="660"/>
      <c r="EA5" s="660"/>
      <c r="EB5" s="660"/>
      <c r="EC5" s="661"/>
    </row>
    <row r="6" spans="2:143" ht="11.25" customHeight="1" x14ac:dyDescent="0.2">
      <c r="B6" s="674" t="s">
        <v>
228</v>
      </c>
      <c r="C6" s="675"/>
      <c r="D6" s="675"/>
      <c r="E6" s="675"/>
      <c r="F6" s="675"/>
      <c r="G6" s="675"/>
      <c r="H6" s="675"/>
      <c r="I6" s="675"/>
      <c r="J6" s="675"/>
      <c r="K6" s="675"/>
      <c r="L6" s="675"/>
      <c r="M6" s="675"/>
      <c r="N6" s="675"/>
      <c r="O6" s="675"/>
      <c r="P6" s="675"/>
      <c r="Q6" s="676"/>
      <c r="R6" s="677">
        <v>
1474</v>
      </c>
      <c r="S6" s="678"/>
      <c r="T6" s="678"/>
      <c r="U6" s="678"/>
      <c r="V6" s="678"/>
      <c r="W6" s="678"/>
      <c r="X6" s="678"/>
      <c r="Y6" s="679"/>
      <c r="Z6" s="680">
        <v>
0.1</v>
      </c>
      <c r="AA6" s="680"/>
      <c r="AB6" s="680"/>
      <c r="AC6" s="680"/>
      <c r="AD6" s="681">
        <v>
1474</v>
      </c>
      <c r="AE6" s="681"/>
      <c r="AF6" s="681"/>
      <c r="AG6" s="681"/>
      <c r="AH6" s="681"/>
      <c r="AI6" s="681"/>
      <c r="AJ6" s="681"/>
      <c r="AK6" s="681"/>
      <c r="AL6" s="682">
        <v>
0.4</v>
      </c>
      <c r="AM6" s="683"/>
      <c r="AN6" s="683"/>
      <c r="AO6" s="684"/>
      <c r="AP6" s="674" t="s">
        <v>
229</v>
      </c>
      <c r="AQ6" s="675"/>
      <c r="AR6" s="675"/>
      <c r="AS6" s="675"/>
      <c r="AT6" s="675"/>
      <c r="AU6" s="675"/>
      <c r="AV6" s="675"/>
      <c r="AW6" s="675"/>
      <c r="AX6" s="675"/>
      <c r="AY6" s="675"/>
      <c r="AZ6" s="675"/>
      <c r="BA6" s="675"/>
      <c r="BB6" s="675"/>
      <c r="BC6" s="675"/>
      <c r="BD6" s="675"/>
      <c r="BE6" s="675"/>
      <c r="BF6" s="676"/>
      <c r="BG6" s="677">
        <v>
46694</v>
      </c>
      <c r="BH6" s="678"/>
      <c r="BI6" s="678"/>
      <c r="BJ6" s="678"/>
      <c r="BK6" s="678"/>
      <c r="BL6" s="678"/>
      <c r="BM6" s="678"/>
      <c r="BN6" s="679"/>
      <c r="BO6" s="680">
        <v>
100</v>
      </c>
      <c r="BP6" s="680"/>
      <c r="BQ6" s="680"/>
      <c r="BR6" s="680"/>
      <c r="BS6" s="681" t="s">
        <v>
230</v>
      </c>
      <c r="BT6" s="681"/>
      <c r="BU6" s="681"/>
      <c r="BV6" s="681"/>
      <c r="BW6" s="681"/>
      <c r="BX6" s="681"/>
      <c r="BY6" s="681"/>
      <c r="BZ6" s="681"/>
      <c r="CA6" s="681"/>
      <c r="CB6" s="685"/>
      <c r="CD6" s="688" t="s">
        <v>
231</v>
      </c>
      <c r="CE6" s="689"/>
      <c r="CF6" s="689"/>
      <c r="CG6" s="689"/>
      <c r="CH6" s="689"/>
      <c r="CI6" s="689"/>
      <c r="CJ6" s="689"/>
      <c r="CK6" s="689"/>
      <c r="CL6" s="689"/>
      <c r="CM6" s="689"/>
      <c r="CN6" s="689"/>
      <c r="CO6" s="689"/>
      <c r="CP6" s="689"/>
      <c r="CQ6" s="690"/>
      <c r="CR6" s="677">
        <v>
13957</v>
      </c>
      <c r="CS6" s="678"/>
      <c r="CT6" s="678"/>
      <c r="CU6" s="678"/>
      <c r="CV6" s="678"/>
      <c r="CW6" s="678"/>
      <c r="CX6" s="678"/>
      <c r="CY6" s="679"/>
      <c r="CZ6" s="671">
        <v>
0.9</v>
      </c>
      <c r="DA6" s="672"/>
      <c r="DB6" s="672"/>
      <c r="DC6" s="691"/>
      <c r="DD6" s="686" t="s">
        <v>
230</v>
      </c>
      <c r="DE6" s="678"/>
      <c r="DF6" s="678"/>
      <c r="DG6" s="678"/>
      <c r="DH6" s="678"/>
      <c r="DI6" s="678"/>
      <c r="DJ6" s="678"/>
      <c r="DK6" s="678"/>
      <c r="DL6" s="678"/>
      <c r="DM6" s="678"/>
      <c r="DN6" s="678"/>
      <c r="DO6" s="678"/>
      <c r="DP6" s="679"/>
      <c r="DQ6" s="686">
        <v>
13957</v>
      </c>
      <c r="DR6" s="678"/>
      <c r="DS6" s="678"/>
      <c r="DT6" s="678"/>
      <c r="DU6" s="678"/>
      <c r="DV6" s="678"/>
      <c r="DW6" s="678"/>
      <c r="DX6" s="678"/>
      <c r="DY6" s="678"/>
      <c r="DZ6" s="678"/>
      <c r="EA6" s="678"/>
      <c r="EB6" s="678"/>
      <c r="EC6" s="687"/>
    </row>
    <row r="7" spans="2:143" ht="11.25" customHeight="1" x14ac:dyDescent="0.2">
      <c r="B7" s="674" t="s">
        <v>
232</v>
      </c>
      <c r="C7" s="675"/>
      <c r="D7" s="675"/>
      <c r="E7" s="675"/>
      <c r="F7" s="675"/>
      <c r="G7" s="675"/>
      <c r="H7" s="675"/>
      <c r="I7" s="675"/>
      <c r="J7" s="675"/>
      <c r="K7" s="675"/>
      <c r="L7" s="675"/>
      <c r="M7" s="675"/>
      <c r="N7" s="675"/>
      <c r="O7" s="675"/>
      <c r="P7" s="675"/>
      <c r="Q7" s="676"/>
      <c r="R7" s="677">
        <v>
92</v>
      </c>
      <c r="S7" s="678"/>
      <c r="T7" s="678"/>
      <c r="U7" s="678"/>
      <c r="V7" s="678"/>
      <c r="W7" s="678"/>
      <c r="X7" s="678"/>
      <c r="Y7" s="679"/>
      <c r="Z7" s="680">
        <v>
0</v>
      </c>
      <c r="AA7" s="680"/>
      <c r="AB7" s="680"/>
      <c r="AC7" s="680"/>
      <c r="AD7" s="681">
        <v>
92</v>
      </c>
      <c r="AE7" s="681"/>
      <c r="AF7" s="681"/>
      <c r="AG7" s="681"/>
      <c r="AH7" s="681"/>
      <c r="AI7" s="681"/>
      <c r="AJ7" s="681"/>
      <c r="AK7" s="681"/>
      <c r="AL7" s="682">
        <v>
0</v>
      </c>
      <c r="AM7" s="683"/>
      <c r="AN7" s="683"/>
      <c r="AO7" s="684"/>
      <c r="AP7" s="674" t="s">
        <v>
233</v>
      </c>
      <c r="AQ7" s="675"/>
      <c r="AR7" s="675"/>
      <c r="AS7" s="675"/>
      <c r="AT7" s="675"/>
      <c r="AU7" s="675"/>
      <c r="AV7" s="675"/>
      <c r="AW7" s="675"/>
      <c r="AX7" s="675"/>
      <c r="AY7" s="675"/>
      <c r="AZ7" s="675"/>
      <c r="BA7" s="675"/>
      <c r="BB7" s="675"/>
      <c r="BC7" s="675"/>
      <c r="BD7" s="675"/>
      <c r="BE7" s="675"/>
      <c r="BF7" s="676"/>
      <c r="BG7" s="677">
        <v>
21854</v>
      </c>
      <c r="BH7" s="678"/>
      <c r="BI7" s="678"/>
      <c r="BJ7" s="678"/>
      <c r="BK7" s="678"/>
      <c r="BL7" s="678"/>
      <c r="BM7" s="678"/>
      <c r="BN7" s="679"/>
      <c r="BO7" s="680">
        <v>
46.8</v>
      </c>
      <c r="BP7" s="680"/>
      <c r="BQ7" s="680"/>
      <c r="BR7" s="680"/>
      <c r="BS7" s="681" t="s">
        <v>
126</v>
      </c>
      <c r="BT7" s="681"/>
      <c r="BU7" s="681"/>
      <c r="BV7" s="681"/>
      <c r="BW7" s="681"/>
      <c r="BX7" s="681"/>
      <c r="BY7" s="681"/>
      <c r="BZ7" s="681"/>
      <c r="CA7" s="681"/>
      <c r="CB7" s="685"/>
      <c r="CD7" s="692" t="s">
        <v>
234</v>
      </c>
      <c r="CE7" s="693"/>
      <c r="CF7" s="693"/>
      <c r="CG7" s="693"/>
      <c r="CH7" s="693"/>
      <c r="CI7" s="693"/>
      <c r="CJ7" s="693"/>
      <c r="CK7" s="693"/>
      <c r="CL7" s="693"/>
      <c r="CM7" s="693"/>
      <c r="CN7" s="693"/>
      <c r="CO7" s="693"/>
      <c r="CP7" s="693"/>
      <c r="CQ7" s="694"/>
      <c r="CR7" s="677">
        <v>
990323</v>
      </c>
      <c r="CS7" s="678"/>
      <c r="CT7" s="678"/>
      <c r="CU7" s="678"/>
      <c r="CV7" s="678"/>
      <c r="CW7" s="678"/>
      <c r="CX7" s="678"/>
      <c r="CY7" s="679"/>
      <c r="CZ7" s="680">
        <v>
63.1</v>
      </c>
      <c r="DA7" s="680"/>
      <c r="DB7" s="680"/>
      <c r="DC7" s="680"/>
      <c r="DD7" s="686">
        <v>
261839</v>
      </c>
      <c r="DE7" s="678"/>
      <c r="DF7" s="678"/>
      <c r="DG7" s="678"/>
      <c r="DH7" s="678"/>
      <c r="DI7" s="678"/>
      <c r="DJ7" s="678"/>
      <c r="DK7" s="678"/>
      <c r="DL7" s="678"/>
      <c r="DM7" s="678"/>
      <c r="DN7" s="678"/>
      <c r="DO7" s="678"/>
      <c r="DP7" s="679"/>
      <c r="DQ7" s="686">
        <v>
436737</v>
      </c>
      <c r="DR7" s="678"/>
      <c r="DS7" s="678"/>
      <c r="DT7" s="678"/>
      <c r="DU7" s="678"/>
      <c r="DV7" s="678"/>
      <c r="DW7" s="678"/>
      <c r="DX7" s="678"/>
      <c r="DY7" s="678"/>
      <c r="DZ7" s="678"/>
      <c r="EA7" s="678"/>
      <c r="EB7" s="678"/>
      <c r="EC7" s="687"/>
    </row>
    <row r="8" spans="2:143" ht="11.25" customHeight="1" x14ac:dyDescent="0.2">
      <c r="B8" s="674" t="s">
        <v>
235</v>
      </c>
      <c r="C8" s="675"/>
      <c r="D8" s="675"/>
      <c r="E8" s="675"/>
      <c r="F8" s="675"/>
      <c r="G8" s="675"/>
      <c r="H8" s="675"/>
      <c r="I8" s="675"/>
      <c r="J8" s="675"/>
      <c r="K8" s="675"/>
      <c r="L8" s="675"/>
      <c r="M8" s="675"/>
      <c r="N8" s="675"/>
      <c r="O8" s="675"/>
      <c r="P8" s="675"/>
      <c r="Q8" s="676"/>
      <c r="R8" s="677">
        <v>
312</v>
      </c>
      <c r="S8" s="678"/>
      <c r="T8" s="678"/>
      <c r="U8" s="678"/>
      <c r="V8" s="678"/>
      <c r="W8" s="678"/>
      <c r="X8" s="678"/>
      <c r="Y8" s="679"/>
      <c r="Z8" s="680">
        <v>
0</v>
      </c>
      <c r="AA8" s="680"/>
      <c r="AB8" s="680"/>
      <c r="AC8" s="680"/>
      <c r="AD8" s="681">
        <v>
312</v>
      </c>
      <c r="AE8" s="681"/>
      <c r="AF8" s="681"/>
      <c r="AG8" s="681"/>
      <c r="AH8" s="681"/>
      <c r="AI8" s="681"/>
      <c r="AJ8" s="681"/>
      <c r="AK8" s="681"/>
      <c r="AL8" s="682">
        <v>
0.1</v>
      </c>
      <c r="AM8" s="683"/>
      <c r="AN8" s="683"/>
      <c r="AO8" s="684"/>
      <c r="AP8" s="674" t="s">
        <v>
236</v>
      </c>
      <c r="AQ8" s="675"/>
      <c r="AR8" s="675"/>
      <c r="AS8" s="675"/>
      <c r="AT8" s="675"/>
      <c r="AU8" s="675"/>
      <c r="AV8" s="675"/>
      <c r="AW8" s="675"/>
      <c r="AX8" s="675"/>
      <c r="AY8" s="675"/>
      <c r="AZ8" s="675"/>
      <c r="BA8" s="675"/>
      <c r="BB8" s="675"/>
      <c r="BC8" s="675"/>
      <c r="BD8" s="675"/>
      <c r="BE8" s="675"/>
      <c r="BF8" s="676"/>
      <c r="BG8" s="677">
        <v>
672</v>
      </c>
      <c r="BH8" s="678"/>
      <c r="BI8" s="678"/>
      <c r="BJ8" s="678"/>
      <c r="BK8" s="678"/>
      <c r="BL8" s="678"/>
      <c r="BM8" s="678"/>
      <c r="BN8" s="679"/>
      <c r="BO8" s="680">
        <v>
1.4</v>
      </c>
      <c r="BP8" s="680"/>
      <c r="BQ8" s="680"/>
      <c r="BR8" s="680"/>
      <c r="BS8" s="686" t="s">
        <v>
230</v>
      </c>
      <c r="BT8" s="678"/>
      <c r="BU8" s="678"/>
      <c r="BV8" s="678"/>
      <c r="BW8" s="678"/>
      <c r="BX8" s="678"/>
      <c r="BY8" s="678"/>
      <c r="BZ8" s="678"/>
      <c r="CA8" s="678"/>
      <c r="CB8" s="687"/>
      <c r="CD8" s="692" t="s">
        <v>
237</v>
      </c>
      <c r="CE8" s="693"/>
      <c r="CF8" s="693"/>
      <c r="CG8" s="693"/>
      <c r="CH8" s="693"/>
      <c r="CI8" s="693"/>
      <c r="CJ8" s="693"/>
      <c r="CK8" s="693"/>
      <c r="CL8" s="693"/>
      <c r="CM8" s="693"/>
      <c r="CN8" s="693"/>
      <c r="CO8" s="693"/>
      <c r="CP8" s="693"/>
      <c r="CQ8" s="694"/>
      <c r="CR8" s="677">
        <v>
91646</v>
      </c>
      <c r="CS8" s="678"/>
      <c r="CT8" s="678"/>
      <c r="CU8" s="678"/>
      <c r="CV8" s="678"/>
      <c r="CW8" s="678"/>
      <c r="CX8" s="678"/>
      <c r="CY8" s="679"/>
      <c r="CZ8" s="680">
        <v>
5.8</v>
      </c>
      <c r="DA8" s="680"/>
      <c r="DB8" s="680"/>
      <c r="DC8" s="680"/>
      <c r="DD8" s="686" t="s">
        <v>
126</v>
      </c>
      <c r="DE8" s="678"/>
      <c r="DF8" s="678"/>
      <c r="DG8" s="678"/>
      <c r="DH8" s="678"/>
      <c r="DI8" s="678"/>
      <c r="DJ8" s="678"/>
      <c r="DK8" s="678"/>
      <c r="DL8" s="678"/>
      <c r="DM8" s="678"/>
      <c r="DN8" s="678"/>
      <c r="DO8" s="678"/>
      <c r="DP8" s="679"/>
      <c r="DQ8" s="686">
        <v>
59385</v>
      </c>
      <c r="DR8" s="678"/>
      <c r="DS8" s="678"/>
      <c r="DT8" s="678"/>
      <c r="DU8" s="678"/>
      <c r="DV8" s="678"/>
      <c r="DW8" s="678"/>
      <c r="DX8" s="678"/>
      <c r="DY8" s="678"/>
      <c r="DZ8" s="678"/>
      <c r="EA8" s="678"/>
      <c r="EB8" s="678"/>
      <c r="EC8" s="687"/>
    </row>
    <row r="9" spans="2:143" ht="11.25" customHeight="1" x14ac:dyDescent="0.2">
      <c r="B9" s="674" t="s">
        <v>
238</v>
      </c>
      <c r="C9" s="675"/>
      <c r="D9" s="675"/>
      <c r="E9" s="675"/>
      <c r="F9" s="675"/>
      <c r="G9" s="675"/>
      <c r="H9" s="675"/>
      <c r="I9" s="675"/>
      <c r="J9" s="675"/>
      <c r="K9" s="675"/>
      <c r="L9" s="675"/>
      <c r="M9" s="675"/>
      <c r="N9" s="675"/>
      <c r="O9" s="675"/>
      <c r="P9" s="675"/>
      <c r="Q9" s="676"/>
      <c r="R9" s="677">
        <v>
263</v>
      </c>
      <c r="S9" s="678"/>
      <c r="T9" s="678"/>
      <c r="U9" s="678"/>
      <c r="V9" s="678"/>
      <c r="W9" s="678"/>
      <c r="X9" s="678"/>
      <c r="Y9" s="679"/>
      <c r="Z9" s="680">
        <v>
0</v>
      </c>
      <c r="AA9" s="680"/>
      <c r="AB9" s="680"/>
      <c r="AC9" s="680"/>
      <c r="AD9" s="681">
        <v>
263</v>
      </c>
      <c r="AE9" s="681"/>
      <c r="AF9" s="681"/>
      <c r="AG9" s="681"/>
      <c r="AH9" s="681"/>
      <c r="AI9" s="681"/>
      <c r="AJ9" s="681"/>
      <c r="AK9" s="681"/>
      <c r="AL9" s="682">
        <v>
0.1</v>
      </c>
      <c r="AM9" s="683"/>
      <c r="AN9" s="683"/>
      <c r="AO9" s="684"/>
      <c r="AP9" s="674" t="s">
        <v>
239</v>
      </c>
      <c r="AQ9" s="675"/>
      <c r="AR9" s="675"/>
      <c r="AS9" s="675"/>
      <c r="AT9" s="675"/>
      <c r="AU9" s="675"/>
      <c r="AV9" s="675"/>
      <c r="AW9" s="675"/>
      <c r="AX9" s="675"/>
      <c r="AY9" s="675"/>
      <c r="AZ9" s="675"/>
      <c r="BA9" s="675"/>
      <c r="BB9" s="675"/>
      <c r="BC9" s="675"/>
      <c r="BD9" s="675"/>
      <c r="BE9" s="675"/>
      <c r="BF9" s="676"/>
      <c r="BG9" s="677">
        <v>
19161</v>
      </c>
      <c r="BH9" s="678"/>
      <c r="BI9" s="678"/>
      <c r="BJ9" s="678"/>
      <c r="BK9" s="678"/>
      <c r="BL9" s="678"/>
      <c r="BM9" s="678"/>
      <c r="BN9" s="679"/>
      <c r="BO9" s="680">
        <v>
41</v>
      </c>
      <c r="BP9" s="680"/>
      <c r="BQ9" s="680"/>
      <c r="BR9" s="680"/>
      <c r="BS9" s="686" t="s">
        <v>
230</v>
      </c>
      <c r="BT9" s="678"/>
      <c r="BU9" s="678"/>
      <c r="BV9" s="678"/>
      <c r="BW9" s="678"/>
      <c r="BX9" s="678"/>
      <c r="BY9" s="678"/>
      <c r="BZ9" s="678"/>
      <c r="CA9" s="678"/>
      <c r="CB9" s="687"/>
      <c r="CD9" s="692" t="s">
        <v>
240</v>
      </c>
      <c r="CE9" s="693"/>
      <c r="CF9" s="693"/>
      <c r="CG9" s="693"/>
      <c r="CH9" s="693"/>
      <c r="CI9" s="693"/>
      <c r="CJ9" s="693"/>
      <c r="CK9" s="693"/>
      <c r="CL9" s="693"/>
      <c r="CM9" s="693"/>
      <c r="CN9" s="693"/>
      <c r="CO9" s="693"/>
      <c r="CP9" s="693"/>
      <c r="CQ9" s="694"/>
      <c r="CR9" s="677">
        <v>
100715</v>
      </c>
      <c r="CS9" s="678"/>
      <c r="CT9" s="678"/>
      <c r="CU9" s="678"/>
      <c r="CV9" s="678"/>
      <c r="CW9" s="678"/>
      <c r="CX9" s="678"/>
      <c r="CY9" s="679"/>
      <c r="CZ9" s="680">
        <v>
6.4</v>
      </c>
      <c r="DA9" s="680"/>
      <c r="DB9" s="680"/>
      <c r="DC9" s="680"/>
      <c r="DD9" s="686">
        <v>
600</v>
      </c>
      <c r="DE9" s="678"/>
      <c r="DF9" s="678"/>
      <c r="DG9" s="678"/>
      <c r="DH9" s="678"/>
      <c r="DI9" s="678"/>
      <c r="DJ9" s="678"/>
      <c r="DK9" s="678"/>
      <c r="DL9" s="678"/>
      <c r="DM9" s="678"/>
      <c r="DN9" s="678"/>
      <c r="DO9" s="678"/>
      <c r="DP9" s="679"/>
      <c r="DQ9" s="686">
        <v>
60821</v>
      </c>
      <c r="DR9" s="678"/>
      <c r="DS9" s="678"/>
      <c r="DT9" s="678"/>
      <c r="DU9" s="678"/>
      <c r="DV9" s="678"/>
      <c r="DW9" s="678"/>
      <c r="DX9" s="678"/>
      <c r="DY9" s="678"/>
      <c r="DZ9" s="678"/>
      <c r="EA9" s="678"/>
      <c r="EB9" s="678"/>
      <c r="EC9" s="687"/>
    </row>
    <row r="10" spans="2:143" ht="11.25" customHeight="1" x14ac:dyDescent="0.2">
      <c r="B10" s="674" t="s">
        <v>
241</v>
      </c>
      <c r="C10" s="675"/>
      <c r="D10" s="675"/>
      <c r="E10" s="675"/>
      <c r="F10" s="675"/>
      <c r="G10" s="675"/>
      <c r="H10" s="675"/>
      <c r="I10" s="675"/>
      <c r="J10" s="675"/>
      <c r="K10" s="675"/>
      <c r="L10" s="675"/>
      <c r="M10" s="675"/>
      <c r="N10" s="675"/>
      <c r="O10" s="675"/>
      <c r="P10" s="675"/>
      <c r="Q10" s="676"/>
      <c r="R10" s="677" t="s">
        <v>
230</v>
      </c>
      <c r="S10" s="678"/>
      <c r="T10" s="678"/>
      <c r="U10" s="678"/>
      <c r="V10" s="678"/>
      <c r="W10" s="678"/>
      <c r="X10" s="678"/>
      <c r="Y10" s="679"/>
      <c r="Z10" s="680" t="s">
        <v>
126</v>
      </c>
      <c r="AA10" s="680"/>
      <c r="AB10" s="680"/>
      <c r="AC10" s="680"/>
      <c r="AD10" s="681" t="s">
        <v>
126</v>
      </c>
      <c r="AE10" s="681"/>
      <c r="AF10" s="681"/>
      <c r="AG10" s="681"/>
      <c r="AH10" s="681"/>
      <c r="AI10" s="681"/>
      <c r="AJ10" s="681"/>
      <c r="AK10" s="681"/>
      <c r="AL10" s="682" t="s">
        <v>
126</v>
      </c>
      <c r="AM10" s="683"/>
      <c r="AN10" s="683"/>
      <c r="AO10" s="684"/>
      <c r="AP10" s="674" t="s">
        <v>
242</v>
      </c>
      <c r="AQ10" s="675"/>
      <c r="AR10" s="675"/>
      <c r="AS10" s="675"/>
      <c r="AT10" s="675"/>
      <c r="AU10" s="675"/>
      <c r="AV10" s="675"/>
      <c r="AW10" s="675"/>
      <c r="AX10" s="675"/>
      <c r="AY10" s="675"/>
      <c r="AZ10" s="675"/>
      <c r="BA10" s="675"/>
      <c r="BB10" s="675"/>
      <c r="BC10" s="675"/>
      <c r="BD10" s="675"/>
      <c r="BE10" s="675"/>
      <c r="BF10" s="676"/>
      <c r="BG10" s="677">
        <v>
1305</v>
      </c>
      <c r="BH10" s="678"/>
      <c r="BI10" s="678"/>
      <c r="BJ10" s="678"/>
      <c r="BK10" s="678"/>
      <c r="BL10" s="678"/>
      <c r="BM10" s="678"/>
      <c r="BN10" s="679"/>
      <c r="BO10" s="680">
        <v>
2.8</v>
      </c>
      <c r="BP10" s="680"/>
      <c r="BQ10" s="680"/>
      <c r="BR10" s="680"/>
      <c r="BS10" s="686" t="s">
        <v>
230</v>
      </c>
      <c r="BT10" s="678"/>
      <c r="BU10" s="678"/>
      <c r="BV10" s="678"/>
      <c r="BW10" s="678"/>
      <c r="BX10" s="678"/>
      <c r="BY10" s="678"/>
      <c r="BZ10" s="678"/>
      <c r="CA10" s="678"/>
      <c r="CB10" s="687"/>
      <c r="CD10" s="692" t="s">
        <v>
243</v>
      </c>
      <c r="CE10" s="693"/>
      <c r="CF10" s="693"/>
      <c r="CG10" s="693"/>
      <c r="CH10" s="693"/>
      <c r="CI10" s="693"/>
      <c r="CJ10" s="693"/>
      <c r="CK10" s="693"/>
      <c r="CL10" s="693"/>
      <c r="CM10" s="693"/>
      <c r="CN10" s="693"/>
      <c r="CO10" s="693"/>
      <c r="CP10" s="693"/>
      <c r="CQ10" s="694"/>
      <c r="CR10" s="677" t="s">
        <v>
126</v>
      </c>
      <c r="CS10" s="678"/>
      <c r="CT10" s="678"/>
      <c r="CU10" s="678"/>
      <c r="CV10" s="678"/>
      <c r="CW10" s="678"/>
      <c r="CX10" s="678"/>
      <c r="CY10" s="679"/>
      <c r="CZ10" s="680" t="s">
        <v>
126</v>
      </c>
      <c r="DA10" s="680"/>
      <c r="DB10" s="680"/>
      <c r="DC10" s="680"/>
      <c r="DD10" s="686" t="s">
        <v>
230</v>
      </c>
      <c r="DE10" s="678"/>
      <c r="DF10" s="678"/>
      <c r="DG10" s="678"/>
      <c r="DH10" s="678"/>
      <c r="DI10" s="678"/>
      <c r="DJ10" s="678"/>
      <c r="DK10" s="678"/>
      <c r="DL10" s="678"/>
      <c r="DM10" s="678"/>
      <c r="DN10" s="678"/>
      <c r="DO10" s="678"/>
      <c r="DP10" s="679"/>
      <c r="DQ10" s="686" t="s">
        <v>
126</v>
      </c>
      <c r="DR10" s="678"/>
      <c r="DS10" s="678"/>
      <c r="DT10" s="678"/>
      <c r="DU10" s="678"/>
      <c r="DV10" s="678"/>
      <c r="DW10" s="678"/>
      <c r="DX10" s="678"/>
      <c r="DY10" s="678"/>
      <c r="DZ10" s="678"/>
      <c r="EA10" s="678"/>
      <c r="EB10" s="678"/>
      <c r="EC10" s="687"/>
    </row>
    <row r="11" spans="2:143" ht="11.25" customHeight="1" x14ac:dyDescent="0.2">
      <c r="B11" s="674" t="s">
        <v>
244</v>
      </c>
      <c r="C11" s="675"/>
      <c r="D11" s="675"/>
      <c r="E11" s="675"/>
      <c r="F11" s="675"/>
      <c r="G11" s="675"/>
      <c r="H11" s="675"/>
      <c r="I11" s="675"/>
      <c r="J11" s="675"/>
      <c r="K11" s="675"/>
      <c r="L11" s="675"/>
      <c r="M11" s="675"/>
      <c r="N11" s="675"/>
      <c r="O11" s="675"/>
      <c r="P11" s="675"/>
      <c r="Q11" s="676"/>
      <c r="R11" s="677" t="s">
        <v>
126</v>
      </c>
      <c r="S11" s="678"/>
      <c r="T11" s="678"/>
      <c r="U11" s="678"/>
      <c r="V11" s="678"/>
      <c r="W11" s="678"/>
      <c r="X11" s="678"/>
      <c r="Y11" s="679"/>
      <c r="Z11" s="680" t="s">
        <v>
126</v>
      </c>
      <c r="AA11" s="680"/>
      <c r="AB11" s="680"/>
      <c r="AC11" s="680"/>
      <c r="AD11" s="681" t="s">
        <v>
126</v>
      </c>
      <c r="AE11" s="681"/>
      <c r="AF11" s="681"/>
      <c r="AG11" s="681"/>
      <c r="AH11" s="681"/>
      <c r="AI11" s="681"/>
      <c r="AJ11" s="681"/>
      <c r="AK11" s="681"/>
      <c r="AL11" s="682" t="s">
        <v>
230</v>
      </c>
      <c r="AM11" s="683"/>
      <c r="AN11" s="683"/>
      <c r="AO11" s="684"/>
      <c r="AP11" s="674" t="s">
        <v>
245</v>
      </c>
      <c r="AQ11" s="675"/>
      <c r="AR11" s="675"/>
      <c r="AS11" s="675"/>
      <c r="AT11" s="675"/>
      <c r="AU11" s="675"/>
      <c r="AV11" s="675"/>
      <c r="AW11" s="675"/>
      <c r="AX11" s="675"/>
      <c r="AY11" s="675"/>
      <c r="AZ11" s="675"/>
      <c r="BA11" s="675"/>
      <c r="BB11" s="675"/>
      <c r="BC11" s="675"/>
      <c r="BD11" s="675"/>
      <c r="BE11" s="675"/>
      <c r="BF11" s="676"/>
      <c r="BG11" s="677">
        <v>
716</v>
      </c>
      <c r="BH11" s="678"/>
      <c r="BI11" s="678"/>
      <c r="BJ11" s="678"/>
      <c r="BK11" s="678"/>
      <c r="BL11" s="678"/>
      <c r="BM11" s="678"/>
      <c r="BN11" s="679"/>
      <c r="BO11" s="680">
        <v>
1.5</v>
      </c>
      <c r="BP11" s="680"/>
      <c r="BQ11" s="680"/>
      <c r="BR11" s="680"/>
      <c r="BS11" s="686" t="s">
        <v>
126</v>
      </c>
      <c r="BT11" s="678"/>
      <c r="BU11" s="678"/>
      <c r="BV11" s="678"/>
      <c r="BW11" s="678"/>
      <c r="BX11" s="678"/>
      <c r="BY11" s="678"/>
      <c r="BZ11" s="678"/>
      <c r="CA11" s="678"/>
      <c r="CB11" s="687"/>
      <c r="CD11" s="692" t="s">
        <v>
246</v>
      </c>
      <c r="CE11" s="693"/>
      <c r="CF11" s="693"/>
      <c r="CG11" s="693"/>
      <c r="CH11" s="693"/>
      <c r="CI11" s="693"/>
      <c r="CJ11" s="693"/>
      <c r="CK11" s="693"/>
      <c r="CL11" s="693"/>
      <c r="CM11" s="693"/>
      <c r="CN11" s="693"/>
      <c r="CO11" s="693"/>
      <c r="CP11" s="693"/>
      <c r="CQ11" s="694"/>
      <c r="CR11" s="677">
        <v>
50370</v>
      </c>
      <c r="CS11" s="678"/>
      <c r="CT11" s="678"/>
      <c r="CU11" s="678"/>
      <c r="CV11" s="678"/>
      <c r="CW11" s="678"/>
      <c r="CX11" s="678"/>
      <c r="CY11" s="679"/>
      <c r="CZ11" s="680">
        <v>
3.2</v>
      </c>
      <c r="DA11" s="680"/>
      <c r="DB11" s="680"/>
      <c r="DC11" s="680"/>
      <c r="DD11" s="686" t="s">
        <v>
126</v>
      </c>
      <c r="DE11" s="678"/>
      <c r="DF11" s="678"/>
      <c r="DG11" s="678"/>
      <c r="DH11" s="678"/>
      <c r="DI11" s="678"/>
      <c r="DJ11" s="678"/>
      <c r="DK11" s="678"/>
      <c r="DL11" s="678"/>
      <c r="DM11" s="678"/>
      <c r="DN11" s="678"/>
      <c r="DO11" s="678"/>
      <c r="DP11" s="679"/>
      <c r="DQ11" s="686">
        <v>
28977</v>
      </c>
      <c r="DR11" s="678"/>
      <c r="DS11" s="678"/>
      <c r="DT11" s="678"/>
      <c r="DU11" s="678"/>
      <c r="DV11" s="678"/>
      <c r="DW11" s="678"/>
      <c r="DX11" s="678"/>
      <c r="DY11" s="678"/>
      <c r="DZ11" s="678"/>
      <c r="EA11" s="678"/>
      <c r="EB11" s="678"/>
      <c r="EC11" s="687"/>
    </row>
    <row r="12" spans="2:143" ht="11.25" customHeight="1" x14ac:dyDescent="0.2">
      <c r="B12" s="674" t="s">
        <v>
247</v>
      </c>
      <c r="C12" s="675"/>
      <c r="D12" s="675"/>
      <c r="E12" s="675"/>
      <c r="F12" s="675"/>
      <c r="G12" s="675"/>
      <c r="H12" s="675"/>
      <c r="I12" s="675"/>
      <c r="J12" s="675"/>
      <c r="K12" s="675"/>
      <c r="L12" s="675"/>
      <c r="M12" s="675"/>
      <c r="N12" s="675"/>
      <c r="O12" s="675"/>
      <c r="P12" s="675"/>
      <c r="Q12" s="676"/>
      <c r="R12" s="677">
        <v>
6618</v>
      </c>
      <c r="S12" s="678"/>
      <c r="T12" s="678"/>
      <c r="U12" s="678"/>
      <c r="V12" s="678"/>
      <c r="W12" s="678"/>
      <c r="X12" s="678"/>
      <c r="Y12" s="679"/>
      <c r="Z12" s="680">
        <v>
0.4</v>
      </c>
      <c r="AA12" s="680"/>
      <c r="AB12" s="680"/>
      <c r="AC12" s="680"/>
      <c r="AD12" s="681">
        <v>
6618</v>
      </c>
      <c r="AE12" s="681"/>
      <c r="AF12" s="681"/>
      <c r="AG12" s="681"/>
      <c r="AH12" s="681"/>
      <c r="AI12" s="681"/>
      <c r="AJ12" s="681"/>
      <c r="AK12" s="681"/>
      <c r="AL12" s="682">
        <v>
1.9</v>
      </c>
      <c r="AM12" s="683"/>
      <c r="AN12" s="683"/>
      <c r="AO12" s="684"/>
      <c r="AP12" s="674" t="s">
        <v>
248</v>
      </c>
      <c r="AQ12" s="675"/>
      <c r="AR12" s="675"/>
      <c r="AS12" s="675"/>
      <c r="AT12" s="675"/>
      <c r="AU12" s="675"/>
      <c r="AV12" s="675"/>
      <c r="AW12" s="675"/>
      <c r="AX12" s="675"/>
      <c r="AY12" s="675"/>
      <c r="AZ12" s="675"/>
      <c r="BA12" s="675"/>
      <c r="BB12" s="675"/>
      <c r="BC12" s="675"/>
      <c r="BD12" s="675"/>
      <c r="BE12" s="675"/>
      <c r="BF12" s="676"/>
      <c r="BG12" s="677">
        <v>
21073</v>
      </c>
      <c r="BH12" s="678"/>
      <c r="BI12" s="678"/>
      <c r="BJ12" s="678"/>
      <c r="BK12" s="678"/>
      <c r="BL12" s="678"/>
      <c r="BM12" s="678"/>
      <c r="BN12" s="679"/>
      <c r="BO12" s="680">
        <v>
45.1</v>
      </c>
      <c r="BP12" s="680"/>
      <c r="BQ12" s="680"/>
      <c r="BR12" s="680"/>
      <c r="BS12" s="686" t="s">
        <v>
126</v>
      </c>
      <c r="BT12" s="678"/>
      <c r="BU12" s="678"/>
      <c r="BV12" s="678"/>
      <c r="BW12" s="678"/>
      <c r="BX12" s="678"/>
      <c r="BY12" s="678"/>
      <c r="BZ12" s="678"/>
      <c r="CA12" s="678"/>
      <c r="CB12" s="687"/>
      <c r="CD12" s="692" t="s">
        <v>
249</v>
      </c>
      <c r="CE12" s="693"/>
      <c r="CF12" s="693"/>
      <c r="CG12" s="693"/>
      <c r="CH12" s="693"/>
      <c r="CI12" s="693"/>
      <c r="CJ12" s="693"/>
      <c r="CK12" s="693"/>
      <c r="CL12" s="693"/>
      <c r="CM12" s="693"/>
      <c r="CN12" s="693"/>
      <c r="CO12" s="693"/>
      <c r="CP12" s="693"/>
      <c r="CQ12" s="694"/>
      <c r="CR12" s="677">
        <v>
64201</v>
      </c>
      <c r="CS12" s="678"/>
      <c r="CT12" s="678"/>
      <c r="CU12" s="678"/>
      <c r="CV12" s="678"/>
      <c r="CW12" s="678"/>
      <c r="CX12" s="678"/>
      <c r="CY12" s="679"/>
      <c r="CZ12" s="680">
        <v>
4.0999999999999996</v>
      </c>
      <c r="DA12" s="680"/>
      <c r="DB12" s="680"/>
      <c r="DC12" s="680"/>
      <c r="DD12" s="686">
        <v>
22842</v>
      </c>
      <c r="DE12" s="678"/>
      <c r="DF12" s="678"/>
      <c r="DG12" s="678"/>
      <c r="DH12" s="678"/>
      <c r="DI12" s="678"/>
      <c r="DJ12" s="678"/>
      <c r="DK12" s="678"/>
      <c r="DL12" s="678"/>
      <c r="DM12" s="678"/>
      <c r="DN12" s="678"/>
      <c r="DO12" s="678"/>
      <c r="DP12" s="679"/>
      <c r="DQ12" s="686">
        <v>
19467</v>
      </c>
      <c r="DR12" s="678"/>
      <c r="DS12" s="678"/>
      <c r="DT12" s="678"/>
      <c r="DU12" s="678"/>
      <c r="DV12" s="678"/>
      <c r="DW12" s="678"/>
      <c r="DX12" s="678"/>
      <c r="DY12" s="678"/>
      <c r="DZ12" s="678"/>
      <c r="EA12" s="678"/>
      <c r="EB12" s="678"/>
      <c r="EC12" s="687"/>
    </row>
    <row r="13" spans="2:143" ht="11.25" customHeight="1" x14ac:dyDescent="0.2">
      <c r="B13" s="674" t="s">
        <v>
250</v>
      </c>
      <c r="C13" s="675"/>
      <c r="D13" s="675"/>
      <c r="E13" s="675"/>
      <c r="F13" s="675"/>
      <c r="G13" s="675"/>
      <c r="H13" s="675"/>
      <c r="I13" s="675"/>
      <c r="J13" s="675"/>
      <c r="K13" s="675"/>
      <c r="L13" s="675"/>
      <c r="M13" s="675"/>
      <c r="N13" s="675"/>
      <c r="O13" s="675"/>
      <c r="P13" s="675"/>
      <c r="Q13" s="676"/>
      <c r="R13" s="677" t="s">
        <v>
126</v>
      </c>
      <c r="S13" s="678"/>
      <c r="T13" s="678"/>
      <c r="U13" s="678"/>
      <c r="V13" s="678"/>
      <c r="W13" s="678"/>
      <c r="X13" s="678"/>
      <c r="Y13" s="679"/>
      <c r="Z13" s="680" t="s">
        <v>
126</v>
      </c>
      <c r="AA13" s="680"/>
      <c r="AB13" s="680"/>
      <c r="AC13" s="680"/>
      <c r="AD13" s="681" t="s">
        <v>
126</v>
      </c>
      <c r="AE13" s="681"/>
      <c r="AF13" s="681"/>
      <c r="AG13" s="681"/>
      <c r="AH13" s="681"/>
      <c r="AI13" s="681"/>
      <c r="AJ13" s="681"/>
      <c r="AK13" s="681"/>
      <c r="AL13" s="682" t="s">
        <v>
230</v>
      </c>
      <c r="AM13" s="683"/>
      <c r="AN13" s="683"/>
      <c r="AO13" s="684"/>
      <c r="AP13" s="674" t="s">
        <v>
251</v>
      </c>
      <c r="AQ13" s="675"/>
      <c r="AR13" s="675"/>
      <c r="AS13" s="675"/>
      <c r="AT13" s="675"/>
      <c r="AU13" s="675"/>
      <c r="AV13" s="675"/>
      <c r="AW13" s="675"/>
      <c r="AX13" s="675"/>
      <c r="AY13" s="675"/>
      <c r="AZ13" s="675"/>
      <c r="BA13" s="675"/>
      <c r="BB13" s="675"/>
      <c r="BC13" s="675"/>
      <c r="BD13" s="675"/>
      <c r="BE13" s="675"/>
      <c r="BF13" s="676"/>
      <c r="BG13" s="677">
        <v>
19657</v>
      </c>
      <c r="BH13" s="678"/>
      <c r="BI13" s="678"/>
      <c r="BJ13" s="678"/>
      <c r="BK13" s="678"/>
      <c r="BL13" s="678"/>
      <c r="BM13" s="678"/>
      <c r="BN13" s="679"/>
      <c r="BO13" s="680">
        <v>
42.1</v>
      </c>
      <c r="BP13" s="680"/>
      <c r="BQ13" s="680"/>
      <c r="BR13" s="680"/>
      <c r="BS13" s="686" t="s">
        <v>
126</v>
      </c>
      <c r="BT13" s="678"/>
      <c r="BU13" s="678"/>
      <c r="BV13" s="678"/>
      <c r="BW13" s="678"/>
      <c r="BX13" s="678"/>
      <c r="BY13" s="678"/>
      <c r="BZ13" s="678"/>
      <c r="CA13" s="678"/>
      <c r="CB13" s="687"/>
      <c r="CD13" s="692" t="s">
        <v>
252</v>
      </c>
      <c r="CE13" s="693"/>
      <c r="CF13" s="693"/>
      <c r="CG13" s="693"/>
      <c r="CH13" s="693"/>
      <c r="CI13" s="693"/>
      <c r="CJ13" s="693"/>
      <c r="CK13" s="693"/>
      <c r="CL13" s="693"/>
      <c r="CM13" s="693"/>
      <c r="CN13" s="693"/>
      <c r="CO13" s="693"/>
      <c r="CP13" s="693"/>
      <c r="CQ13" s="694"/>
      <c r="CR13" s="677">
        <v>
136818</v>
      </c>
      <c r="CS13" s="678"/>
      <c r="CT13" s="678"/>
      <c r="CU13" s="678"/>
      <c r="CV13" s="678"/>
      <c r="CW13" s="678"/>
      <c r="CX13" s="678"/>
      <c r="CY13" s="679"/>
      <c r="CZ13" s="680">
        <v>
8.6999999999999993</v>
      </c>
      <c r="DA13" s="680"/>
      <c r="DB13" s="680"/>
      <c r="DC13" s="680"/>
      <c r="DD13" s="686">
        <v>
96962</v>
      </c>
      <c r="DE13" s="678"/>
      <c r="DF13" s="678"/>
      <c r="DG13" s="678"/>
      <c r="DH13" s="678"/>
      <c r="DI13" s="678"/>
      <c r="DJ13" s="678"/>
      <c r="DK13" s="678"/>
      <c r="DL13" s="678"/>
      <c r="DM13" s="678"/>
      <c r="DN13" s="678"/>
      <c r="DO13" s="678"/>
      <c r="DP13" s="679"/>
      <c r="DQ13" s="686">
        <v>
54066</v>
      </c>
      <c r="DR13" s="678"/>
      <c r="DS13" s="678"/>
      <c r="DT13" s="678"/>
      <c r="DU13" s="678"/>
      <c r="DV13" s="678"/>
      <c r="DW13" s="678"/>
      <c r="DX13" s="678"/>
      <c r="DY13" s="678"/>
      <c r="DZ13" s="678"/>
      <c r="EA13" s="678"/>
      <c r="EB13" s="678"/>
      <c r="EC13" s="687"/>
    </row>
    <row r="14" spans="2:143" ht="11.25" customHeight="1" x14ac:dyDescent="0.2">
      <c r="B14" s="674" t="s">
        <v>
253</v>
      </c>
      <c r="C14" s="675"/>
      <c r="D14" s="675"/>
      <c r="E14" s="675"/>
      <c r="F14" s="675"/>
      <c r="G14" s="675"/>
      <c r="H14" s="675"/>
      <c r="I14" s="675"/>
      <c r="J14" s="675"/>
      <c r="K14" s="675"/>
      <c r="L14" s="675"/>
      <c r="M14" s="675"/>
      <c r="N14" s="675"/>
      <c r="O14" s="675"/>
      <c r="P14" s="675"/>
      <c r="Q14" s="676"/>
      <c r="R14" s="677" t="s">
        <v>
230</v>
      </c>
      <c r="S14" s="678"/>
      <c r="T14" s="678"/>
      <c r="U14" s="678"/>
      <c r="V14" s="678"/>
      <c r="W14" s="678"/>
      <c r="X14" s="678"/>
      <c r="Y14" s="679"/>
      <c r="Z14" s="680" t="s">
        <v>
230</v>
      </c>
      <c r="AA14" s="680"/>
      <c r="AB14" s="680"/>
      <c r="AC14" s="680"/>
      <c r="AD14" s="681" t="s">
        <v>
126</v>
      </c>
      <c r="AE14" s="681"/>
      <c r="AF14" s="681"/>
      <c r="AG14" s="681"/>
      <c r="AH14" s="681"/>
      <c r="AI14" s="681"/>
      <c r="AJ14" s="681"/>
      <c r="AK14" s="681"/>
      <c r="AL14" s="682" t="s">
        <v>
230</v>
      </c>
      <c r="AM14" s="683"/>
      <c r="AN14" s="683"/>
      <c r="AO14" s="684"/>
      <c r="AP14" s="674" t="s">
        <v>
254</v>
      </c>
      <c r="AQ14" s="675"/>
      <c r="AR14" s="675"/>
      <c r="AS14" s="675"/>
      <c r="AT14" s="675"/>
      <c r="AU14" s="675"/>
      <c r="AV14" s="675"/>
      <c r="AW14" s="675"/>
      <c r="AX14" s="675"/>
      <c r="AY14" s="675"/>
      <c r="AZ14" s="675"/>
      <c r="BA14" s="675"/>
      <c r="BB14" s="675"/>
      <c r="BC14" s="675"/>
      <c r="BD14" s="675"/>
      <c r="BE14" s="675"/>
      <c r="BF14" s="676"/>
      <c r="BG14" s="677">
        <v>
1133</v>
      </c>
      <c r="BH14" s="678"/>
      <c r="BI14" s="678"/>
      <c r="BJ14" s="678"/>
      <c r="BK14" s="678"/>
      <c r="BL14" s="678"/>
      <c r="BM14" s="678"/>
      <c r="BN14" s="679"/>
      <c r="BO14" s="680">
        <v>
2.4</v>
      </c>
      <c r="BP14" s="680"/>
      <c r="BQ14" s="680"/>
      <c r="BR14" s="680"/>
      <c r="BS14" s="686" t="s">
        <v>
230</v>
      </c>
      <c r="BT14" s="678"/>
      <c r="BU14" s="678"/>
      <c r="BV14" s="678"/>
      <c r="BW14" s="678"/>
      <c r="BX14" s="678"/>
      <c r="BY14" s="678"/>
      <c r="BZ14" s="678"/>
      <c r="CA14" s="678"/>
      <c r="CB14" s="687"/>
      <c r="CD14" s="692" t="s">
        <v>
255</v>
      </c>
      <c r="CE14" s="693"/>
      <c r="CF14" s="693"/>
      <c r="CG14" s="693"/>
      <c r="CH14" s="693"/>
      <c r="CI14" s="693"/>
      <c r="CJ14" s="693"/>
      <c r="CK14" s="693"/>
      <c r="CL14" s="693"/>
      <c r="CM14" s="693"/>
      <c r="CN14" s="693"/>
      <c r="CO14" s="693"/>
      <c r="CP14" s="693"/>
      <c r="CQ14" s="694"/>
      <c r="CR14" s="677">
        <v>
6409</v>
      </c>
      <c r="CS14" s="678"/>
      <c r="CT14" s="678"/>
      <c r="CU14" s="678"/>
      <c r="CV14" s="678"/>
      <c r="CW14" s="678"/>
      <c r="CX14" s="678"/>
      <c r="CY14" s="679"/>
      <c r="CZ14" s="680">
        <v>
0.4</v>
      </c>
      <c r="DA14" s="680"/>
      <c r="DB14" s="680"/>
      <c r="DC14" s="680"/>
      <c r="DD14" s="686" t="s">
        <v>
230</v>
      </c>
      <c r="DE14" s="678"/>
      <c r="DF14" s="678"/>
      <c r="DG14" s="678"/>
      <c r="DH14" s="678"/>
      <c r="DI14" s="678"/>
      <c r="DJ14" s="678"/>
      <c r="DK14" s="678"/>
      <c r="DL14" s="678"/>
      <c r="DM14" s="678"/>
      <c r="DN14" s="678"/>
      <c r="DO14" s="678"/>
      <c r="DP14" s="679"/>
      <c r="DQ14" s="686">
        <v>
5678</v>
      </c>
      <c r="DR14" s="678"/>
      <c r="DS14" s="678"/>
      <c r="DT14" s="678"/>
      <c r="DU14" s="678"/>
      <c r="DV14" s="678"/>
      <c r="DW14" s="678"/>
      <c r="DX14" s="678"/>
      <c r="DY14" s="678"/>
      <c r="DZ14" s="678"/>
      <c r="EA14" s="678"/>
      <c r="EB14" s="678"/>
      <c r="EC14" s="687"/>
    </row>
    <row r="15" spans="2:143" ht="11.25" customHeight="1" x14ac:dyDescent="0.2">
      <c r="B15" s="674" t="s">
        <v>
256</v>
      </c>
      <c r="C15" s="675"/>
      <c r="D15" s="675"/>
      <c r="E15" s="675"/>
      <c r="F15" s="675"/>
      <c r="G15" s="675"/>
      <c r="H15" s="675"/>
      <c r="I15" s="675"/>
      <c r="J15" s="675"/>
      <c r="K15" s="675"/>
      <c r="L15" s="675"/>
      <c r="M15" s="675"/>
      <c r="N15" s="675"/>
      <c r="O15" s="675"/>
      <c r="P15" s="675"/>
      <c r="Q15" s="676"/>
      <c r="R15" s="677">
        <v>
870</v>
      </c>
      <c r="S15" s="678"/>
      <c r="T15" s="678"/>
      <c r="U15" s="678"/>
      <c r="V15" s="678"/>
      <c r="W15" s="678"/>
      <c r="X15" s="678"/>
      <c r="Y15" s="679"/>
      <c r="Z15" s="680">
        <v>
0.1</v>
      </c>
      <c r="AA15" s="680"/>
      <c r="AB15" s="680"/>
      <c r="AC15" s="680"/>
      <c r="AD15" s="681">
        <v>
870</v>
      </c>
      <c r="AE15" s="681"/>
      <c r="AF15" s="681"/>
      <c r="AG15" s="681"/>
      <c r="AH15" s="681"/>
      <c r="AI15" s="681"/>
      <c r="AJ15" s="681"/>
      <c r="AK15" s="681"/>
      <c r="AL15" s="682">
        <v>
0.3</v>
      </c>
      <c r="AM15" s="683"/>
      <c r="AN15" s="683"/>
      <c r="AO15" s="684"/>
      <c r="AP15" s="674" t="s">
        <v>
257</v>
      </c>
      <c r="AQ15" s="675"/>
      <c r="AR15" s="675"/>
      <c r="AS15" s="675"/>
      <c r="AT15" s="675"/>
      <c r="AU15" s="675"/>
      <c r="AV15" s="675"/>
      <c r="AW15" s="675"/>
      <c r="AX15" s="675"/>
      <c r="AY15" s="675"/>
      <c r="AZ15" s="675"/>
      <c r="BA15" s="675"/>
      <c r="BB15" s="675"/>
      <c r="BC15" s="675"/>
      <c r="BD15" s="675"/>
      <c r="BE15" s="675"/>
      <c r="BF15" s="676"/>
      <c r="BG15" s="677">
        <v>
2634</v>
      </c>
      <c r="BH15" s="678"/>
      <c r="BI15" s="678"/>
      <c r="BJ15" s="678"/>
      <c r="BK15" s="678"/>
      <c r="BL15" s="678"/>
      <c r="BM15" s="678"/>
      <c r="BN15" s="679"/>
      <c r="BO15" s="680">
        <v>
5.6</v>
      </c>
      <c r="BP15" s="680"/>
      <c r="BQ15" s="680"/>
      <c r="BR15" s="680"/>
      <c r="BS15" s="686" t="s">
        <v>
230</v>
      </c>
      <c r="BT15" s="678"/>
      <c r="BU15" s="678"/>
      <c r="BV15" s="678"/>
      <c r="BW15" s="678"/>
      <c r="BX15" s="678"/>
      <c r="BY15" s="678"/>
      <c r="BZ15" s="678"/>
      <c r="CA15" s="678"/>
      <c r="CB15" s="687"/>
      <c r="CD15" s="692" t="s">
        <v>
258</v>
      </c>
      <c r="CE15" s="693"/>
      <c r="CF15" s="693"/>
      <c r="CG15" s="693"/>
      <c r="CH15" s="693"/>
      <c r="CI15" s="693"/>
      <c r="CJ15" s="693"/>
      <c r="CK15" s="693"/>
      <c r="CL15" s="693"/>
      <c r="CM15" s="693"/>
      <c r="CN15" s="693"/>
      <c r="CO15" s="693"/>
      <c r="CP15" s="693"/>
      <c r="CQ15" s="694"/>
      <c r="CR15" s="677">
        <v>
68060</v>
      </c>
      <c r="CS15" s="678"/>
      <c r="CT15" s="678"/>
      <c r="CU15" s="678"/>
      <c r="CV15" s="678"/>
      <c r="CW15" s="678"/>
      <c r="CX15" s="678"/>
      <c r="CY15" s="679"/>
      <c r="CZ15" s="680">
        <v>
4.3</v>
      </c>
      <c r="DA15" s="680"/>
      <c r="DB15" s="680"/>
      <c r="DC15" s="680"/>
      <c r="DD15" s="686">
        <v>
4079</v>
      </c>
      <c r="DE15" s="678"/>
      <c r="DF15" s="678"/>
      <c r="DG15" s="678"/>
      <c r="DH15" s="678"/>
      <c r="DI15" s="678"/>
      <c r="DJ15" s="678"/>
      <c r="DK15" s="678"/>
      <c r="DL15" s="678"/>
      <c r="DM15" s="678"/>
      <c r="DN15" s="678"/>
      <c r="DO15" s="678"/>
      <c r="DP15" s="679"/>
      <c r="DQ15" s="686">
        <v>
41111</v>
      </c>
      <c r="DR15" s="678"/>
      <c r="DS15" s="678"/>
      <c r="DT15" s="678"/>
      <c r="DU15" s="678"/>
      <c r="DV15" s="678"/>
      <c r="DW15" s="678"/>
      <c r="DX15" s="678"/>
      <c r="DY15" s="678"/>
      <c r="DZ15" s="678"/>
      <c r="EA15" s="678"/>
      <c r="EB15" s="678"/>
      <c r="EC15" s="687"/>
    </row>
    <row r="16" spans="2:143" ht="11.25" customHeight="1" x14ac:dyDescent="0.2">
      <c r="B16" s="674" t="s">
        <v>
259</v>
      </c>
      <c r="C16" s="675"/>
      <c r="D16" s="675"/>
      <c r="E16" s="675"/>
      <c r="F16" s="675"/>
      <c r="G16" s="675"/>
      <c r="H16" s="675"/>
      <c r="I16" s="675"/>
      <c r="J16" s="675"/>
      <c r="K16" s="675"/>
      <c r="L16" s="675"/>
      <c r="M16" s="675"/>
      <c r="N16" s="675"/>
      <c r="O16" s="675"/>
      <c r="P16" s="675"/>
      <c r="Q16" s="676"/>
      <c r="R16" s="677" t="s">
        <v>
126</v>
      </c>
      <c r="S16" s="678"/>
      <c r="T16" s="678"/>
      <c r="U16" s="678"/>
      <c r="V16" s="678"/>
      <c r="W16" s="678"/>
      <c r="X16" s="678"/>
      <c r="Y16" s="679"/>
      <c r="Z16" s="680" t="s">
        <v>
126</v>
      </c>
      <c r="AA16" s="680"/>
      <c r="AB16" s="680"/>
      <c r="AC16" s="680"/>
      <c r="AD16" s="681" t="s">
        <v>
230</v>
      </c>
      <c r="AE16" s="681"/>
      <c r="AF16" s="681"/>
      <c r="AG16" s="681"/>
      <c r="AH16" s="681"/>
      <c r="AI16" s="681"/>
      <c r="AJ16" s="681"/>
      <c r="AK16" s="681"/>
      <c r="AL16" s="682" t="s">
        <v>
126</v>
      </c>
      <c r="AM16" s="683"/>
      <c r="AN16" s="683"/>
      <c r="AO16" s="684"/>
      <c r="AP16" s="674" t="s">
        <v>
260</v>
      </c>
      <c r="AQ16" s="675"/>
      <c r="AR16" s="675"/>
      <c r="AS16" s="675"/>
      <c r="AT16" s="675"/>
      <c r="AU16" s="675"/>
      <c r="AV16" s="675"/>
      <c r="AW16" s="675"/>
      <c r="AX16" s="675"/>
      <c r="AY16" s="675"/>
      <c r="AZ16" s="675"/>
      <c r="BA16" s="675"/>
      <c r="BB16" s="675"/>
      <c r="BC16" s="675"/>
      <c r="BD16" s="675"/>
      <c r="BE16" s="675"/>
      <c r="BF16" s="676"/>
      <c r="BG16" s="677" t="s">
        <v>
126</v>
      </c>
      <c r="BH16" s="678"/>
      <c r="BI16" s="678"/>
      <c r="BJ16" s="678"/>
      <c r="BK16" s="678"/>
      <c r="BL16" s="678"/>
      <c r="BM16" s="678"/>
      <c r="BN16" s="679"/>
      <c r="BO16" s="680" t="s">
        <v>
126</v>
      </c>
      <c r="BP16" s="680"/>
      <c r="BQ16" s="680"/>
      <c r="BR16" s="680"/>
      <c r="BS16" s="686" t="s">
        <v>
126</v>
      </c>
      <c r="BT16" s="678"/>
      <c r="BU16" s="678"/>
      <c r="BV16" s="678"/>
      <c r="BW16" s="678"/>
      <c r="BX16" s="678"/>
      <c r="BY16" s="678"/>
      <c r="BZ16" s="678"/>
      <c r="CA16" s="678"/>
      <c r="CB16" s="687"/>
      <c r="CD16" s="692" t="s">
        <v>
261</v>
      </c>
      <c r="CE16" s="693"/>
      <c r="CF16" s="693"/>
      <c r="CG16" s="693"/>
      <c r="CH16" s="693"/>
      <c r="CI16" s="693"/>
      <c r="CJ16" s="693"/>
      <c r="CK16" s="693"/>
      <c r="CL16" s="693"/>
      <c r="CM16" s="693"/>
      <c r="CN16" s="693"/>
      <c r="CO16" s="693"/>
      <c r="CP16" s="693"/>
      <c r="CQ16" s="694"/>
      <c r="CR16" s="677" t="s">
        <v>
230</v>
      </c>
      <c r="CS16" s="678"/>
      <c r="CT16" s="678"/>
      <c r="CU16" s="678"/>
      <c r="CV16" s="678"/>
      <c r="CW16" s="678"/>
      <c r="CX16" s="678"/>
      <c r="CY16" s="679"/>
      <c r="CZ16" s="680" t="s">
        <v>
230</v>
      </c>
      <c r="DA16" s="680"/>
      <c r="DB16" s="680"/>
      <c r="DC16" s="680"/>
      <c r="DD16" s="686" t="s">
        <v>
230</v>
      </c>
      <c r="DE16" s="678"/>
      <c r="DF16" s="678"/>
      <c r="DG16" s="678"/>
      <c r="DH16" s="678"/>
      <c r="DI16" s="678"/>
      <c r="DJ16" s="678"/>
      <c r="DK16" s="678"/>
      <c r="DL16" s="678"/>
      <c r="DM16" s="678"/>
      <c r="DN16" s="678"/>
      <c r="DO16" s="678"/>
      <c r="DP16" s="679"/>
      <c r="DQ16" s="686" t="s">
        <v>
126</v>
      </c>
      <c r="DR16" s="678"/>
      <c r="DS16" s="678"/>
      <c r="DT16" s="678"/>
      <c r="DU16" s="678"/>
      <c r="DV16" s="678"/>
      <c r="DW16" s="678"/>
      <c r="DX16" s="678"/>
      <c r="DY16" s="678"/>
      <c r="DZ16" s="678"/>
      <c r="EA16" s="678"/>
      <c r="EB16" s="678"/>
      <c r="EC16" s="687"/>
    </row>
    <row r="17" spans="2:133" ht="11.25" customHeight="1" x14ac:dyDescent="0.2">
      <c r="B17" s="674" t="s">
        <v>
262</v>
      </c>
      <c r="C17" s="675"/>
      <c r="D17" s="675"/>
      <c r="E17" s="675"/>
      <c r="F17" s="675"/>
      <c r="G17" s="675"/>
      <c r="H17" s="675"/>
      <c r="I17" s="675"/>
      <c r="J17" s="675"/>
      <c r="K17" s="675"/>
      <c r="L17" s="675"/>
      <c r="M17" s="675"/>
      <c r="N17" s="675"/>
      <c r="O17" s="675"/>
      <c r="P17" s="675"/>
      <c r="Q17" s="676"/>
      <c r="R17" s="677" t="s">
        <v>
126</v>
      </c>
      <c r="S17" s="678"/>
      <c r="T17" s="678"/>
      <c r="U17" s="678"/>
      <c r="V17" s="678"/>
      <c r="W17" s="678"/>
      <c r="X17" s="678"/>
      <c r="Y17" s="679"/>
      <c r="Z17" s="680" t="s">
        <v>
126</v>
      </c>
      <c r="AA17" s="680"/>
      <c r="AB17" s="680"/>
      <c r="AC17" s="680"/>
      <c r="AD17" s="681" t="s">
        <v>
126</v>
      </c>
      <c r="AE17" s="681"/>
      <c r="AF17" s="681"/>
      <c r="AG17" s="681"/>
      <c r="AH17" s="681"/>
      <c r="AI17" s="681"/>
      <c r="AJ17" s="681"/>
      <c r="AK17" s="681"/>
      <c r="AL17" s="682" t="s">
        <v>
230</v>
      </c>
      <c r="AM17" s="683"/>
      <c r="AN17" s="683"/>
      <c r="AO17" s="684"/>
      <c r="AP17" s="674" t="s">
        <v>
263</v>
      </c>
      <c r="AQ17" s="675"/>
      <c r="AR17" s="675"/>
      <c r="AS17" s="675"/>
      <c r="AT17" s="675"/>
      <c r="AU17" s="675"/>
      <c r="AV17" s="675"/>
      <c r="AW17" s="675"/>
      <c r="AX17" s="675"/>
      <c r="AY17" s="675"/>
      <c r="AZ17" s="675"/>
      <c r="BA17" s="675"/>
      <c r="BB17" s="675"/>
      <c r="BC17" s="675"/>
      <c r="BD17" s="675"/>
      <c r="BE17" s="675"/>
      <c r="BF17" s="676"/>
      <c r="BG17" s="677" t="s">
        <v>
126</v>
      </c>
      <c r="BH17" s="678"/>
      <c r="BI17" s="678"/>
      <c r="BJ17" s="678"/>
      <c r="BK17" s="678"/>
      <c r="BL17" s="678"/>
      <c r="BM17" s="678"/>
      <c r="BN17" s="679"/>
      <c r="BO17" s="680" t="s">
        <v>
126</v>
      </c>
      <c r="BP17" s="680"/>
      <c r="BQ17" s="680"/>
      <c r="BR17" s="680"/>
      <c r="BS17" s="686" t="s">
        <v>
230</v>
      </c>
      <c r="BT17" s="678"/>
      <c r="BU17" s="678"/>
      <c r="BV17" s="678"/>
      <c r="BW17" s="678"/>
      <c r="BX17" s="678"/>
      <c r="BY17" s="678"/>
      <c r="BZ17" s="678"/>
      <c r="CA17" s="678"/>
      <c r="CB17" s="687"/>
      <c r="CD17" s="692" t="s">
        <v>
264</v>
      </c>
      <c r="CE17" s="693"/>
      <c r="CF17" s="693"/>
      <c r="CG17" s="693"/>
      <c r="CH17" s="693"/>
      <c r="CI17" s="693"/>
      <c r="CJ17" s="693"/>
      <c r="CK17" s="693"/>
      <c r="CL17" s="693"/>
      <c r="CM17" s="693"/>
      <c r="CN17" s="693"/>
      <c r="CO17" s="693"/>
      <c r="CP17" s="693"/>
      <c r="CQ17" s="694"/>
      <c r="CR17" s="677">
        <v>
46883</v>
      </c>
      <c r="CS17" s="678"/>
      <c r="CT17" s="678"/>
      <c r="CU17" s="678"/>
      <c r="CV17" s="678"/>
      <c r="CW17" s="678"/>
      <c r="CX17" s="678"/>
      <c r="CY17" s="679"/>
      <c r="CZ17" s="680">
        <v>
3</v>
      </c>
      <c r="DA17" s="680"/>
      <c r="DB17" s="680"/>
      <c r="DC17" s="680"/>
      <c r="DD17" s="686" t="s">
        <v>
230</v>
      </c>
      <c r="DE17" s="678"/>
      <c r="DF17" s="678"/>
      <c r="DG17" s="678"/>
      <c r="DH17" s="678"/>
      <c r="DI17" s="678"/>
      <c r="DJ17" s="678"/>
      <c r="DK17" s="678"/>
      <c r="DL17" s="678"/>
      <c r="DM17" s="678"/>
      <c r="DN17" s="678"/>
      <c r="DO17" s="678"/>
      <c r="DP17" s="679"/>
      <c r="DQ17" s="686">
        <v>
44819</v>
      </c>
      <c r="DR17" s="678"/>
      <c r="DS17" s="678"/>
      <c r="DT17" s="678"/>
      <c r="DU17" s="678"/>
      <c r="DV17" s="678"/>
      <c r="DW17" s="678"/>
      <c r="DX17" s="678"/>
      <c r="DY17" s="678"/>
      <c r="DZ17" s="678"/>
      <c r="EA17" s="678"/>
      <c r="EB17" s="678"/>
      <c r="EC17" s="687"/>
    </row>
    <row r="18" spans="2:133" ht="11.25" customHeight="1" x14ac:dyDescent="0.2">
      <c r="B18" s="674" t="s">
        <v>
265</v>
      </c>
      <c r="C18" s="675"/>
      <c r="D18" s="675"/>
      <c r="E18" s="675"/>
      <c r="F18" s="675"/>
      <c r="G18" s="675"/>
      <c r="H18" s="675"/>
      <c r="I18" s="675"/>
      <c r="J18" s="675"/>
      <c r="K18" s="675"/>
      <c r="L18" s="675"/>
      <c r="M18" s="675"/>
      <c r="N18" s="675"/>
      <c r="O18" s="675"/>
      <c r="P18" s="675"/>
      <c r="Q18" s="676"/>
      <c r="R18" s="677">
        <v>
394549</v>
      </c>
      <c r="S18" s="678"/>
      <c r="T18" s="678"/>
      <c r="U18" s="678"/>
      <c r="V18" s="678"/>
      <c r="W18" s="678"/>
      <c r="X18" s="678"/>
      <c r="Y18" s="679"/>
      <c r="Z18" s="680">
        <v>
24.4</v>
      </c>
      <c r="AA18" s="680"/>
      <c r="AB18" s="680"/>
      <c r="AC18" s="680"/>
      <c r="AD18" s="681">
        <v>
290938</v>
      </c>
      <c r="AE18" s="681"/>
      <c r="AF18" s="681"/>
      <c r="AG18" s="681"/>
      <c r="AH18" s="681"/>
      <c r="AI18" s="681"/>
      <c r="AJ18" s="681"/>
      <c r="AK18" s="681"/>
      <c r="AL18" s="682">
        <v>
83.7</v>
      </c>
      <c r="AM18" s="683"/>
      <c r="AN18" s="683"/>
      <c r="AO18" s="684"/>
      <c r="AP18" s="674" t="s">
        <v>
266</v>
      </c>
      <c r="AQ18" s="675"/>
      <c r="AR18" s="675"/>
      <c r="AS18" s="675"/>
      <c r="AT18" s="675"/>
      <c r="AU18" s="675"/>
      <c r="AV18" s="675"/>
      <c r="AW18" s="675"/>
      <c r="AX18" s="675"/>
      <c r="AY18" s="675"/>
      <c r="AZ18" s="675"/>
      <c r="BA18" s="675"/>
      <c r="BB18" s="675"/>
      <c r="BC18" s="675"/>
      <c r="BD18" s="675"/>
      <c r="BE18" s="675"/>
      <c r="BF18" s="676"/>
      <c r="BG18" s="677" t="s">
        <v>
126</v>
      </c>
      <c r="BH18" s="678"/>
      <c r="BI18" s="678"/>
      <c r="BJ18" s="678"/>
      <c r="BK18" s="678"/>
      <c r="BL18" s="678"/>
      <c r="BM18" s="678"/>
      <c r="BN18" s="679"/>
      <c r="BO18" s="680" t="s">
        <v>
230</v>
      </c>
      <c r="BP18" s="680"/>
      <c r="BQ18" s="680"/>
      <c r="BR18" s="680"/>
      <c r="BS18" s="686" t="s">
        <v>
230</v>
      </c>
      <c r="BT18" s="678"/>
      <c r="BU18" s="678"/>
      <c r="BV18" s="678"/>
      <c r="BW18" s="678"/>
      <c r="BX18" s="678"/>
      <c r="BY18" s="678"/>
      <c r="BZ18" s="678"/>
      <c r="CA18" s="678"/>
      <c r="CB18" s="687"/>
      <c r="CD18" s="692" t="s">
        <v>
267</v>
      </c>
      <c r="CE18" s="693"/>
      <c r="CF18" s="693"/>
      <c r="CG18" s="693"/>
      <c r="CH18" s="693"/>
      <c r="CI18" s="693"/>
      <c r="CJ18" s="693"/>
      <c r="CK18" s="693"/>
      <c r="CL18" s="693"/>
      <c r="CM18" s="693"/>
      <c r="CN18" s="693"/>
      <c r="CO18" s="693"/>
      <c r="CP18" s="693"/>
      <c r="CQ18" s="694"/>
      <c r="CR18" s="677" t="s">
        <v>
230</v>
      </c>
      <c r="CS18" s="678"/>
      <c r="CT18" s="678"/>
      <c r="CU18" s="678"/>
      <c r="CV18" s="678"/>
      <c r="CW18" s="678"/>
      <c r="CX18" s="678"/>
      <c r="CY18" s="679"/>
      <c r="CZ18" s="680" t="s">
        <v>
126</v>
      </c>
      <c r="DA18" s="680"/>
      <c r="DB18" s="680"/>
      <c r="DC18" s="680"/>
      <c r="DD18" s="686" t="s">
        <v>
230</v>
      </c>
      <c r="DE18" s="678"/>
      <c r="DF18" s="678"/>
      <c r="DG18" s="678"/>
      <c r="DH18" s="678"/>
      <c r="DI18" s="678"/>
      <c r="DJ18" s="678"/>
      <c r="DK18" s="678"/>
      <c r="DL18" s="678"/>
      <c r="DM18" s="678"/>
      <c r="DN18" s="678"/>
      <c r="DO18" s="678"/>
      <c r="DP18" s="679"/>
      <c r="DQ18" s="686" t="s">
        <v>
126</v>
      </c>
      <c r="DR18" s="678"/>
      <c r="DS18" s="678"/>
      <c r="DT18" s="678"/>
      <c r="DU18" s="678"/>
      <c r="DV18" s="678"/>
      <c r="DW18" s="678"/>
      <c r="DX18" s="678"/>
      <c r="DY18" s="678"/>
      <c r="DZ18" s="678"/>
      <c r="EA18" s="678"/>
      <c r="EB18" s="678"/>
      <c r="EC18" s="687"/>
    </row>
    <row r="19" spans="2:133" ht="11.25" customHeight="1" x14ac:dyDescent="0.2">
      <c r="B19" s="674" t="s">
        <v>
268</v>
      </c>
      <c r="C19" s="675"/>
      <c r="D19" s="675"/>
      <c r="E19" s="675"/>
      <c r="F19" s="675"/>
      <c r="G19" s="675"/>
      <c r="H19" s="675"/>
      <c r="I19" s="675"/>
      <c r="J19" s="675"/>
      <c r="K19" s="675"/>
      <c r="L19" s="675"/>
      <c r="M19" s="675"/>
      <c r="N19" s="675"/>
      <c r="O19" s="675"/>
      <c r="P19" s="675"/>
      <c r="Q19" s="676"/>
      <c r="R19" s="677">
        <v>
290938</v>
      </c>
      <c r="S19" s="678"/>
      <c r="T19" s="678"/>
      <c r="U19" s="678"/>
      <c r="V19" s="678"/>
      <c r="W19" s="678"/>
      <c r="X19" s="678"/>
      <c r="Y19" s="679"/>
      <c r="Z19" s="680">
        <v>
18</v>
      </c>
      <c r="AA19" s="680"/>
      <c r="AB19" s="680"/>
      <c r="AC19" s="680"/>
      <c r="AD19" s="681">
        <v>
290938</v>
      </c>
      <c r="AE19" s="681"/>
      <c r="AF19" s="681"/>
      <c r="AG19" s="681"/>
      <c r="AH19" s="681"/>
      <c r="AI19" s="681"/>
      <c r="AJ19" s="681"/>
      <c r="AK19" s="681"/>
      <c r="AL19" s="682">
        <v>
83.7</v>
      </c>
      <c r="AM19" s="683"/>
      <c r="AN19" s="683"/>
      <c r="AO19" s="684"/>
      <c r="AP19" s="674" t="s">
        <v>
269</v>
      </c>
      <c r="AQ19" s="675"/>
      <c r="AR19" s="675"/>
      <c r="AS19" s="675"/>
      <c r="AT19" s="675"/>
      <c r="AU19" s="675"/>
      <c r="AV19" s="675"/>
      <c r="AW19" s="675"/>
      <c r="AX19" s="675"/>
      <c r="AY19" s="675"/>
      <c r="AZ19" s="675"/>
      <c r="BA19" s="675"/>
      <c r="BB19" s="675"/>
      <c r="BC19" s="675"/>
      <c r="BD19" s="675"/>
      <c r="BE19" s="675"/>
      <c r="BF19" s="676"/>
      <c r="BG19" s="677" t="s">
        <v>
230</v>
      </c>
      <c r="BH19" s="678"/>
      <c r="BI19" s="678"/>
      <c r="BJ19" s="678"/>
      <c r="BK19" s="678"/>
      <c r="BL19" s="678"/>
      <c r="BM19" s="678"/>
      <c r="BN19" s="679"/>
      <c r="BO19" s="680" t="s">
        <v>
230</v>
      </c>
      <c r="BP19" s="680"/>
      <c r="BQ19" s="680"/>
      <c r="BR19" s="680"/>
      <c r="BS19" s="686" t="s">
        <v>
126</v>
      </c>
      <c r="BT19" s="678"/>
      <c r="BU19" s="678"/>
      <c r="BV19" s="678"/>
      <c r="BW19" s="678"/>
      <c r="BX19" s="678"/>
      <c r="BY19" s="678"/>
      <c r="BZ19" s="678"/>
      <c r="CA19" s="678"/>
      <c r="CB19" s="687"/>
      <c r="CD19" s="692" t="s">
        <v>
270</v>
      </c>
      <c r="CE19" s="693"/>
      <c r="CF19" s="693"/>
      <c r="CG19" s="693"/>
      <c r="CH19" s="693"/>
      <c r="CI19" s="693"/>
      <c r="CJ19" s="693"/>
      <c r="CK19" s="693"/>
      <c r="CL19" s="693"/>
      <c r="CM19" s="693"/>
      <c r="CN19" s="693"/>
      <c r="CO19" s="693"/>
      <c r="CP19" s="693"/>
      <c r="CQ19" s="694"/>
      <c r="CR19" s="677" t="s">
        <v>
126</v>
      </c>
      <c r="CS19" s="678"/>
      <c r="CT19" s="678"/>
      <c r="CU19" s="678"/>
      <c r="CV19" s="678"/>
      <c r="CW19" s="678"/>
      <c r="CX19" s="678"/>
      <c r="CY19" s="679"/>
      <c r="CZ19" s="680" t="s">
        <v>
230</v>
      </c>
      <c r="DA19" s="680"/>
      <c r="DB19" s="680"/>
      <c r="DC19" s="680"/>
      <c r="DD19" s="686" t="s">
        <v>
230</v>
      </c>
      <c r="DE19" s="678"/>
      <c r="DF19" s="678"/>
      <c r="DG19" s="678"/>
      <c r="DH19" s="678"/>
      <c r="DI19" s="678"/>
      <c r="DJ19" s="678"/>
      <c r="DK19" s="678"/>
      <c r="DL19" s="678"/>
      <c r="DM19" s="678"/>
      <c r="DN19" s="678"/>
      <c r="DO19" s="678"/>
      <c r="DP19" s="679"/>
      <c r="DQ19" s="686" t="s">
        <v>
126</v>
      </c>
      <c r="DR19" s="678"/>
      <c r="DS19" s="678"/>
      <c r="DT19" s="678"/>
      <c r="DU19" s="678"/>
      <c r="DV19" s="678"/>
      <c r="DW19" s="678"/>
      <c r="DX19" s="678"/>
      <c r="DY19" s="678"/>
      <c r="DZ19" s="678"/>
      <c r="EA19" s="678"/>
      <c r="EB19" s="678"/>
      <c r="EC19" s="687"/>
    </row>
    <row r="20" spans="2:133" ht="11.25" customHeight="1" x14ac:dyDescent="0.2">
      <c r="B20" s="674" t="s">
        <v>
271</v>
      </c>
      <c r="C20" s="675"/>
      <c r="D20" s="675"/>
      <c r="E20" s="675"/>
      <c r="F20" s="675"/>
      <c r="G20" s="675"/>
      <c r="H20" s="675"/>
      <c r="I20" s="675"/>
      <c r="J20" s="675"/>
      <c r="K20" s="675"/>
      <c r="L20" s="675"/>
      <c r="M20" s="675"/>
      <c r="N20" s="675"/>
      <c r="O20" s="675"/>
      <c r="P20" s="675"/>
      <c r="Q20" s="676"/>
      <c r="R20" s="677">
        <v>
103611</v>
      </c>
      <c r="S20" s="678"/>
      <c r="T20" s="678"/>
      <c r="U20" s="678"/>
      <c r="V20" s="678"/>
      <c r="W20" s="678"/>
      <c r="X20" s="678"/>
      <c r="Y20" s="679"/>
      <c r="Z20" s="680">
        <v>
6.4</v>
      </c>
      <c r="AA20" s="680"/>
      <c r="AB20" s="680"/>
      <c r="AC20" s="680"/>
      <c r="AD20" s="681" t="s">
        <v>
126</v>
      </c>
      <c r="AE20" s="681"/>
      <c r="AF20" s="681"/>
      <c r="AG20" s="681"/>
      <c r="AH20" s="681"/>
      <c r="AI20" s="681"/>
      <c r="AJ20" s="681"/>
      <c r="AK20" s="681"/>
      <c r="AL20" s="682" t="s">
        <v>
230</v>
      </c>
      <c r="AM20" s="683"/>
      <c r="AN20" s="683"/>
      <c r="AO20" s="684"/>
      <c r="AP20" s="674" t="s">
        <v>
272</v>
      </c>
      <c r="AQ20" s="675"/>
      <c r="AR20" s="675"/>
      <c r="AS20" s="675"/>
      <c r="AT20" s="675"/>
      <c r="AU20" s="675"/>
      <c r="AV20" s="675"/>
      <c r="AW20" s="675"/>
      <c r="AX20" s="675"/>
      <c r="AY20" s="675"/>
      <c r="AZ20" s="675"/>
      <c r="BA20" s="675"/>
      <c r="BB20" s="675"/>
      <c r="BC20" s="675"/>
      <c r="BD20" s="675"/>
      <c r="BE20" s="675"/>
      <c r="BF20" s="676"/>
      <c r="BG20" s="677" t="s">
        <v>
230</v>
      </c>
      <c r="BH20" s="678"/>
      <c r="BI20" s="678"/>
      <c r="BJ20" s="678"/>
      <c r="BK20" s="678"/>
      <c r="BL20" s="678"/>
      <c r="BM20" s="678"/>
      <c r="BN20" s="679"/>
      <c r="BO20" s="680" t="s">
        <v>
126</v>
      </c>
      <c r="BP20" s="680"/>
      <c r="BQ20" s="680"/>
      <c r="BR20" s="680"/>
      <c r="BS20" s="686" t="s">
        <v>
126</v>
      </c>
      <c r="BT20" s="678"/>
      <c r="BU20" s="678"/>
      <c r="BV20" s="678"/>
      <c r="BW20" s="678"/>
      <c r="BX20" s="678"/>
      <c r="BY20" s="678"/>
      <c r="BZ20" s="678"/>
      <c r="CA20" s="678"/>
      <c r="CB20" s="687"/>
      <c r="CD20" s="692" t="s">
        <v>
273</v>
      </c>
      <c r="CE20" s="693"/>
      <c r="CF20" s="693"/>
      <c r="CG20" s="693"/>
      <c r="CH20" s="693"/>
      <c r="CI20" s="693"/>
      <c r="CJ20" s="693"/>
      <c r="CK20" s="693"/>
      <c r="CL20" s="693"/>
      <c r="CM20" s="693"/>
      <c r="CN20" s="693"/>
      <c r="CO20" s="693"/>
      <c r="CP20" s="693"/>
      <c r="CQ20" s="694"/>
      <c r="CR20" s="677">
        <v>
1569382</v>
      </c>
      <c r="CS20" s="678"/>
      <c r="CT20" s="678"/>
      <c r="CU20" s="678"/>
      <c r="CV20" s="678"/>
      <c r="CW20" s="678"/>
      <c r="CX20" s="678"/>
      <c r="CY20" s="679"/>
      <c r="CZ20" s="680">
        <v>
100</v>
      </c>
      <c r="DA20" s="680"/>
      <c r="DB20" s="680"/>
      <c r="DC20" s="680"/>
      <c r="DD20" s="686">
        <v>
386322</v>
      </c>
      <c r="DE20" s="678"/>
      <c r="DF20" s="678"/>
      <c r="DG20" s="678"/>
      <c r="DH20" s="678"/>
      <c r="DI20" s="678"/>
      <c r="DJ20" s="678"/>
      <c r="DK20" s="678"/>
      <c r="DL20" s="678"/>
      <c r="DM20" s="678"/>
      <c r="DN20" s="678"/>
      <c r="DO20" s="678"/>
      <c r="DP20" s="679"/>
      <c r="DQ20" s="686">
        <v>
765018</v>
      </c>
      <c r="DR20" s="678"/>
      <c r="DS20" s="678"/>
      <c r="DT20" s="678"/>
      <c r="DU20" s="678"/>
      <c r="DV20" s="678"/>
      <c r="DW20" s="678"/>
      <c r="DX20" s="678"/>
      <c r="DY20" s="678"/>
      <c r="DZ20" s="678"/>
      <c r="EA20" s="678"/>
      <c r="EB20" s="678"/>
      <c r="EC20" s="687"/>
    </row>
    <row r="21" spans="2:133" ht="11.25" customHeight="1" x14ac:dyDescent="0.2">
      <c r="B21" s="674" t="s">
        <v>
274</v>
      </c>
      <c r="C21" s="675"/>
      <c r="D21" s="675"/>
      <c r="E21" s="675"/>
      <c r="F21" s="675"/>
      <c r="G21" s="675"/>
      <c r="H21" s="675"/>
      <c r="I21" s="675"/>
      <c r="J21" s="675"/>
      <c r="K21" s="675"/>
      <c r="L21" s="675"/>
      <c r="M21" s="675"/>
      <c r="N21" s="675"/>
      <c r="O21" s="675"/>
      <c r="P21" s="675"/>
      <c r="Q21" s="676"/>
      <c r="R21" s="677" t="s">
        <v>
126</v>
      </c>
      <c r="S21" s="678"/>
      <c r="T21" s="678"/>
      <c r="U21" s="678"/>
      <c r="V21" s="678"/>
      <c r="W21" s="678"/>
      <c r="X21" s="678"/>
      <c r="Y21" s="679"/>
      <c r="Z21" s="680" t="s">
        <v>
230</v>
      </c>
      <c r="AA21" s="680"/>
      <c r="AB21" s="680"/>
      <c r="AC21" s="680"/>
      <c r="AD21" s="681" t="s">
        <v>
230</v>
      </c>
      <c r="AE21" s="681"/>
      <c r="AF21" s="681"/>
      <c r="AG21" s="681"/>
      <c r="AH21" s="681"/>
      <c r="AI21" s="681"/>
      <c r="AJ21" s="681"/>
      <c r="AK21" s="681"/>
      <c r="AL21" s="682" t="s">
        <v>
126</v>
      </c>
      <c r="AM21" s="683"/>
      <c r="AN21" s="683"/>
      <c r="AO21" s="684"/>
      <c r="AP21" s="695" t="s">
        <v>
275</v>
      </c>
      <c r="AQ21" s="696"/>
      <c r="AR21" s="696"/>
      <c r="AS21" s="696"/>
      <c r="AT21" s="696"/>
      <c r="AU21" s="696"/>
      <c r="AV21" s="696"/>
      <c r="AW21" s="696"/>
      <c r="AX21" s="696"/>
      <c r="AY21" s="696"/>
      <c r="AZ21" s="696"/>
      <c r="BA21" s="696"/>
      <c r="BB21" s="696"/>
      <c r="BC21" s="696"/>
      <c r="BD21" s="696"/>
      <c r="BE21" s="696"/>
      <c r="BF21" s="697"/>
      <c r="BG21" s="677" t="s">
        <v>
126</v>
      </c>
      <c r="BH21" s="678"/>
      <c r="BI21" s="678"/>
      <c r="BJ21" s="678"/>
      <c r="BK21" s="678"/>
      <c r="BL21" s="678"/>
      <c r="BM21" s="678"/>
      <c r="BN21" s="679"/>
      <c r="BO21" s="680" t="s">
        <v>
126</v>
      </c>
      <c r="BP21" s="680"/>
      <c r="BQ21" s="680"/>
      <c r="BR21" s="680"/>
      <c r="BS21" s="686" t="s">
        <v>
230</v>
      </c>
      <c r="BT21" s="678"/>
      <c r="BU21" s="678"/>
      <c r="BV21" s="678"/>
      <c r="BW21" s="678"/>
      <c r="BX21" s="678"/>
      <c r="BY21" s="678"/>
      <c r="BZ21" s="678"/>
      <c r="CA21" s="678"/>
      <c r="CB21" s="687"/>
      <c r="CD21" s="703"/>
      <c r="CE21" s="704"/>
      <c r="CF21" s="704"/>
      <c r="CG21" s="704"/>
      <c r="CH21" s="704"/>
      <c r="CI21" s="704"/>
      <c r="CJ21" s="704"/>
      <c r="CK21" s="704"/>
      <c r="CL21" s="704"/>
      <c r="CM21" s="704"/>
      <c r="CN21" s="704"/>
      <c r="CO21" s="704"/>
      <c r="CP21" s="704"/>
      <c r="CQ21" s="705"/>
      <c r="CR21" s="706"/>
      <c r="CS21" s="699"/>
      <c r="CT21" s="699"/>
      <c r="CU21" s="699"/>
      <c r="CV21" s="699"/>
      <c r="CW21" s="699"/>
      <c r="CX21" s="699"/>
      <c r="CY21" s="707"/>
      <c r="CZ21" s="708"/>
      <c r="DA21" s="708"/>
      <c r="DB21" s="708"/>
      <c r="DC21" s="708"/>
      <c r="DD21" s="698"/>
      <c r="DE21" s="699"/>
      <c r="DF21" s="699"/>
      <c r="DG21" s="699"/>
      <c r="DH21" s="699"/>
      <c r="DI21" s="699"/>
      <c r="DJ21" s="699"/>
      <c r="DK21" s="699"/>
      <c r="DL21" s="699"/>
      <c r="DM21" s="699"/>
      <c r="DN21" s="699"/>
      <c r="DO21" s="699"/>
      <c r="DP21" s="707"/>
      <c r="DQ21" s="698"/>
      <c r="DR21" s="699"/>
      <c r="DS21" s="699"/>
      <c r="DT21" s="699"/>
      <c r="DU21" s="699"/>
      <c r="DV21" s="699"/>
      <c r="DW21" s="699"/>
      <c r="DX21" s="699"/>
      <c r="DY21" s="699"/>
      <c r="DZ21" s="699"/>
      <c r="EA21" s="699"/>
      <c r="EB21" s="699"/>
      <c r="EC21" s="700"/>
    </row>
    <row r="22" spans="2:133" ht="11.25" customHeight="1" x14ac:dyDescent="0.2">
      <c r="B22" s="674" t="s">
        <v>
276</v>
      </c>
      <c r="C22" s="675"/>
      <c r="D22" s="675"/>
      <c r="E22" s="675"/>
      <c r="F22" s="675"/>
      <c r="G22" s="675"/>
      <c r="H22" s="675"/>
      <c r="I22" s="675"/>
      <c r="J22" s="675"/>
      <c r="K22" s="675"/>
      <c r="L22" s="675"/>
      <c r="M22" s="675"/>
      <c r="N22" s="675"/>
      <c r="O22" s="675"/>
      <c r="P22" s="675"/>
      <c r="Q22" s="676"/>
      <c r="R22" s="677">
        <v>
450872</v>
      </c>
      <c r="S22" s="678"/>
      <c r="T22" s="678"/>
      <c r="U22" s="678"/>
      <c r="V22" s="678"/>
      <c r="W22" s="678"/>
      <c r="X22" s="678"/>
      <c r="Y22" s="679"/>
      <c r="Z22" s="680">
        <v>
27.9</v>
      </c>
      <c r="AA22" s="680"/>
      <c r="AB22" s="680"/>
      <c r="AC22" s="680"/>
      <c r="AD22" s="681">
        <v>
347261</v>
      </c>
      <c r="AE22" s="681"/>
      <c r="AF22" s="681"/>
      <c r="AG22" s="681"/>
      <c r="AH22" s="681"/>
      <c r="AI22" s="681"/>
      <c r="AJ22" s="681"/>
      <c r="AK22" s="681"/>
      <c r="AL22" s="682">
        <v>
99.9</v>
      </c>
      <c r="AM22" s="683"/>
      <c r="AN22" s="683"/>
      <c r="AO22" s="684"/>
      <c r="AP22" s="695" t="s">
        <v>
277</v>
      </c>
      <c r="AQ22" s="696"/>
      <c r="AR22" s="696"/>
      <c r="AS22" s="696"/>
      <c r="AT22" s="696"/>
      <c r="AU22" s="696"/>
      <c r="AV22" s="696"/>
      <c r="AW22" s="696"/>
      <c r="AX22" s="696"/>
      <c r="AY22" s="696"/>
      <c r="AZ22" s="696"/>
      <c r="BA22" s="696"/>
      <c r="BB22" s="696"/>
      <c r="BC22" s="696"/>
      <c r="BD22" s="696"/>
      <c r="BE22" s="696"/>
      <c r="BF22" s="697"/>
      <c r="BG22" s="677" t="s">
        <v>
230</v>
      </c>
      <c r="BH22" s="678"/>
      <c r="BI22" s="678"/>
      <c r="BJ22" s="678"/>
      <c r="BK22" s="678"/>
      <c r="BL22" s="678"/>
      <c r="BM22" s="678"/>
      <c r="BN22" s="679"/>
      <c r="BO22" s="680" t="s">
        <v>
126</v>
      </c>
      <c r="BP22" s="680"/>
      <c r="BQ22" s="680"/>
      <c r="BR22" s="680"/>
      <c r="BS22" s="686" t="s">
        <v>
230</v>
      </c>
      <c r="BT22" s="678"/>
      <c r="BU22" s="678"/>
      <c r="BV22" s="678"/>
      <c r="BW22" s="678"/>
      <c r="BX22" s="678"/>
      <c r="BY22" s="678"/>
      <c r="BZ22" s="678"/>
      <c r="CA22" s="678"/>
      <c r="CB22" s="687"/>
      <c r="CD22" s="659" t="s">
        <v>
278</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2">
      <c r="B23" s="674" t="s">
        <v>
279</v>
      </c>
      <c r="C23" s="675"/>
      <c r="D23" s="675"/>
      <c r="E23" s="675"/>
      <c r="F23" s="675"/>
      <c r="G23" s="675"/>
      <c r="H23" s="675"/>
      <c r="I23" s="675"/>
      <c r="J23" s="675"/>
      <c r="K23" s="675"/>
      <c r="L23" s="675"/>
      <c r="M23" s="675"/>
      <c r="N23" s="675"/>
      <c r="O23" s="675"/>
      <c r="P23" s="675"/>
      <c r="Q23" s="676"/>
      <c r="R23" s="677" t="s">
        <v>
126</v>
      </c>
      <c r="S23" s="678"/>
      <c r="T23" s="678"/>
      <c r="U23" s="678"/>
      <c r="V23" s="678"/>
      <c r="W23" s="678"/>
      <c r="X23" s="678"/>
      <c r="Y23" s="679"/>
      <c r="Z23" s="680" t="s">
        <v>
126</v>
      </c>
      <c r="AA23" s="680"/>
      <c r="AB23" s="680"/>
      <c r="AC23" s="680"/>
      <c r="AD23" s="681" t="s">
        <v>
230</v>
      </c>
      <c r="AE23" s="681"/>
      <c r="AF23" s="681"/>
      <c r="AG23" s="681"/>
      <c r="AH23" s="681"/>
      <c r="AI23" s="681"/>
      <c r="AJ23" s="681"/>
      <c r="AK23" s="681"/>
      <c r="AL23" s="682" t="s">
        <v>
126</v>
      </c>
      <c r="AM23" s="683"/>
      <c r="AN23" s="683"/>
      <c r="AO23" s="684"/>
      <c r="AP23" s="695" t="s">
        <v>
280</v>
      </c>
      <c r="AQ23" s="696"/>
      <c r="AR23" s="696"/>
      <c r="AS23" s="696"/>
      <c r="AT23" s="696"/>
      <c r="AU23" s="696"/>
      <c r="AV23" s="696"/>
      <c r="AW23" s="696"/>
      <c r="AX23" s="696"/>
      <c r="AY23" s="696"/>
      <c r="AZ23" s="696"/>
      <c r="BA23" s="696"/>
      <c r="BB23" s="696"/>
      <c r="BC23" s="696"/>
      <c r="BD23" s="696"/>
      <c r="BE23" s="696"/>
      <c r="BF23" s="697"/>
      <c r="BG23" s="677" t="s">
        <v>
126</v>
      </c>
      <c r="BH23" s="678"/>
      <c r="BI23" s="678"/>
      <c r="BJ23" s="678"/>
      <c r="BK23" s="678"/>
      <c r="BL23" s="678"/>
      <c r="BM23" s="678"/>
      <c r="BN23" s="679"/>
      <c r="BO23" s="680" t="s">
        <v>
126</v>
      </c>
      <c r="BP23" s="680"/>
      <c r="BQ23" s="680"/>
      <c r="BR23" s="680"/>
      <c r="BS23" s="686" t="s">
        <v>
126</v>
      </c>
      <c r="BT23" s="678"/>
      <c r="BU23" s="678"/>
      <c r="BV23" s="678"/>
      <c r="BW23" s="678"/>
      <c r="BX23" s="678"/>
      <c r="BY23" s="678"/>
      <c r="BZ23" s="678"/>
      <c r="CA23" s="678"/>
      <c r="CB23" s="687"/>
      <c r="CD23" s="659" t="s">
        <v>
219</v>
      </c>
      <c r="CE23" s="660"/>
      <c r="CF23" s="660"/>
      <c r="CG23" s="660"/>
      <c r="CH23" s="660"/>
      <c r="CI23" s="660"/>
      <c r="CJ23" s="660"/>
      <c r="CK23" s="660"/>
      <c r="CL23" s="660"/>
      <c r="CM23" s="660"/>
      <c r="CN23" s="660"/>
      <c r="CO23" s="660"/>
      <c r="CP23" s="660"/>
      <c r="CQ23" s="661"/>
      <c r="CR23" s="659" t="s">
        <v>
281</v>
      </c>
      <c r="CS23" s="660"/>
      <c r="CT23" s="660"/>
      <c r="CU23" s="660"/>
      <c r="CV23" s="660"/>
      <c r="CW23" s="660"/>
      <c r="CX23" s="660"/>
      <c r="CY23" s="661"/>
      <c r="CZ23" s="659" t="s">
        <v>
282</v>
      </c>
      <c r="DA23" s="660"/>
      <c r="DB23" s="660"/>
      <c r="DC23" s="661"/>
      <c r="DD23" s="659" t="s">
        <v>
283</v>
      </c>
      <c r="DE23" s="660"/>
      <c r="DF23" s="660"/>
      <c r="DG23" s="660"/>
      <c r="DH23" s="660"/>
      <c r="DI23" s="660"/>
      <c r="DJ23" s="660"/>
      <c r="DK23" s="661"/>
      <c r="DL23" s="709" t="s">
        <v>
284</v>
      </c>
      <c r="DM23" s="710"/>
      <c r="DN23" s="710"/>
      <c r="DO23" s="710"/>
      <c r="DP23" s="710"/>
      <c r="DQ23" s="710"/>
      <c r="DR23" s="710"/>
      <c r="DS23" s="710"/>
      <c r="DT23" s="710"/>
      <c r="DU23" s="710"/>
      <c r="DV23" s="711"/>
      <c r="DW23" s="659" t="s">
        <v>
285</v>
      </c>
      <c r="DX23" s="660"/>
      <c r="DY23" s="660"/>
      <c r="DZ23" s="660"/>
      <c r="EA23" s="660"/>
      <c r="EB23" s="660"/>
      <c r="EC23" s="661"/>
    </row>
    <row r="24" spans="2:133" ht="11.25" customHeight="1" x14ac:dyDescent="0.2">
      <c r="B24" s="674" t="s">
        <v>
286</v>
      </c>
      <c r="C24" s="675"/>
      <c r="D24" s="675"/>
      <c r="E24" s="675"/>
      <c r="F24" s="675"/>
      <c r="G24" s="675"/>
      <c r="H24" s="675"/>
      <c r="I24" s="675"/>
      <c r="J24" s="675"/>
      <c r="K24" s="675"/>
      <c r="L24" s="675"/>
      <c r="M24" s="675"/>
      <c r="N24" s="675"/>
      <c r="O24" s="675"/>
      <c r="P24" s="675"/>
      <c r="Q24" s="676"/>
      <c r="R24" s="677">
        <v>
949</v>
      </c>
      <c r="S24" s="678"/>
      <c r="T24" s="678"/>
      <c r="U24" s="678"/>
      <c r="V24" s="678"/>
      <c r="W24" s="678"/>
      <c r="X24" s="678"/>
      <c r="Y24" s="679"/>
      <c r="Z24" s="680">
        <v>
0.1</v>
      </c>
      <c r="AA24" s="680"/>
      <c r="AB24" s="680"/>
      <c r="AC24" s="680"/>
      <c r="AD24" s="681" t="s">
        <v>
126</v>
      </c>
      <c r="AE24" s="681"/>
      <c r="AF24" s="681"/>
      <c r="AG24" s="681"/>
      <c r="AH24" s="681"/>
      <c r="AI24" s="681"/>
      <c r="AJ24" s="681"/>
      <c r="AK24" s="681"/>
      <c r="AL24" s="682" t="s">
        <v>
126</v>
      </c>
      <c r="AM24" s="683"/>
      <c r="AN24" s="683"/>
      <c r="AO24" s="684"/>
      <c r="AP24" s="695" t="s">
        <v>
287</v>
      </c>
      <c r="AQ24" s="696"/>
      <c r="AR24" s="696"/>
      <c r="AS24" s="696"/>
      <c r="AT24" s="696"/>
      <c r="AU24" s="696"/>
      <c r="AV24" s="696"/>
      <c r="AW24" s="696"/>
      <c r="AX24" s="696"/>
      <c r="AY24" s="696"/>
      <c r="AZ24" s="696"/>
      <c r="BA24" s="696"/>
      <c r="BB24" s="696"/>
      <c r="BC24" s="696"/>
      <c r="BD24" s="696"/>
      <c r="BE24" s="696"/>
      <c r="BF24" s="697"/>
      <c r="BG24" s="677" t="s">
        <v>
230</v>
      </c>
      <c r="BH24" s="678"/>
      <c r="BI24" s="678"/>
      <c r="BJ24" s="678"/>
      <c r="BK24" s="678"/>
      <c r="BL24" s="678"/>
      <c r="BM24" s="678"/>
      <c r="BN24" s="679"/>
      <c r="BO24" s="680" t="s">
        <v>
126</v>
      </c>
      <c r="BP24" s="680"/>
      <c r="BQ24" s="680"/>
      <c r="BR24" s="680"/>
      <c r="BS24" s="686" t="s">
        <v>
126</v>
      </c>
      <c r="BT24" s="678"/>
      <c r="BU24" s="678"/>
      <c r="BV24" s="678"/>
      <c r="BW24" s="678"/>
      <c r="BX24" s="678"/>
      <c r="BY24" s="678"/>
      <c r="BZ24" s="678"/>
      <c r="CA24" s="678"/>
      <c r="CB24" s="687"/>
      <c r="CD24" s="688" t="s">
        <v>
288</v>
      </c>
      <c r="CE24" s="689"/>
      <c r="CF24" s="689"/>
      <c r="CG24" s="689"/>
      <c r="CH24" s="689"/>
      <c r="CI24" s="689"/>
      <c r="CJ24" s="689"/>
      <c r="CK24" s="689"/>
      <c r="CL24" s="689"/>
      <c r="CM24" s="689"/>
      <c r="CN24" s="689"/>
      <c r="CO24" s="689"/>
      <c r="CP24" s="689"/>
      <c r="CQ24" s="690"/>
      <c r="CR24" s="666">
        <v>
230744</v>
      </c>
      <c r="CS24" s="667"/>
      <c r="CT24" s="667"/>
      <c r="CU24" s="667"/>
      <c r="CV24" s="667"/>
      <c r="CW24" s="667"/>
      <c r="CX24" s="667"/>
      <c r="CY24" s="668"/>
      <c r="CZ24" s="671">
        <v>
14.7</v>
      </c>
      <c r="DA24" s="672"/>
      <c r="DB24" s="672"/>
      <c r="DC24" s="691"/>
      <c r="DD24" s="712">
        <v>
179743</v>
      </c>
      <c r="DE24" s="667"/>
      <c r="DF24" s="667"/>
      <c r="DG24" s="667"/>
      <c r="DH24" s="667"/>
      <c r="DI24" s="667"/>
      <c r="DJ24" s="667"/>
      <c r="DK24" s="668"/>
      <c r="DL24" s="712">
        <v>
179743</v>
      </c>
      <c r="DM24" s="667"/>
      <c r="DN24" s="667"/>
      <c r="DO24" s="667"/>
      <c r="DP24" s="667"/>
      <c r="DQ24" s="667"/>
      <c r="DR24" s="667"/>
      <c r="DS24" s="667"/>
      <c r="DT24" s="667"/>
      <c r="DU24" s="667"/>
      <c r="DV24" s="668"/>
      <c r="DW24" s="671">
        <v>
50</v>
      </c>
      <c r="DX24" s="672"/>
      <c r="DY24" s="672"/>
      <c r="DZ24" s="672"/>
      <c r="EA24" s="672"/>
      <c r="EB24" s="672"/>
      <c r="EC24" s="673"/>
    </row>
    <row r="25" spans="2:133" ht="11.25" customHeight="1" x14ac:dyDescent="0.2">
      <c r="B25" s="674" t="s">
        <v>
289</v>
      </c>
      <c r="C25" s="675"/>
      <c r="D25" s="675"/>
      <c r="E25" s="675"/>
      <c r="F25" s="675"/>
      <c r="G25" s="675"/>
      <c r="H25" s="675"/>
      <c r="I25" s="675"/>
      <c r="J25" s="675"/>
      <c r="K25" s="675"/>
      <c r="L25" s="675"/>
      <c r="M25" s="675"/>
      <c r="N25" s="675"/>
      <c r="O25" s="675"/>
      <c r="P25" s="675"/>
      <c r="Q25" s="676"/>
      <c r="R25" s="677">
        <v>
19011</v>
      </c>
      <c r="S25" s="678"/>
      <c r="T25" s="678"/>
      <c r="U25" s="678"/>
      <c r="V25" s="678"/>
      <c r="W25" s="678"/>
      <c r="X25" s="678"/>
      <c r="Y25" s="679"/>
      <c r="Z25" s="680">
        <v>
1.2</v>
      </c>
      <c r="AA25" s="680"/>
      <c r="AB25" s="680"/>
      <c r="AC25" s="680"/>
      <c r="AD25" s="681" t="s">
        <v>
126</v>
      </c>
      <c r="AE25" s="681"/>
      <c r="AF25" s="681"/>
      <c r="AG25" s="681"/>
      <c r="AH25" s="681"/>
      <c r="AI25" s="681"/>
      <c r="AJ25" s="681"/>
      <c r="AK25" s="681"/>
      <c r="AL25" s="682" t="s">
        <v>
230</v>
      </c>
      <c r="AM25" s="683"/>
      <c r="AN25" s="683"/>
      <c r="AO25" s="684"/>
      <c r="AP25" s="695" t="s">
        <v>
290</v>
      </c>
      <c r="AQ25" s="696"/>
      <c r="AR25" s="696"/>
      <c r="AS25" s="696"/>
      <c r="AT25" s="696"/>
      <c r="AU25" s="696"/>
      <c r="AV25" s="696"/>
      <c r="AW25" s="696"/>
      <c r="AX25" s="696"/>
      <c r="AY25" s="696"/>
      <c r="AZ25" s="696"/>
      <c r="BA25" s="696"/>
      <c r="BB25" s="696"/>
      <c r="BC25" s="696"/>
      <c r="BD25" s="696"/>
      <c r="BE25" s="696"/>
      <c r="BF25" s="697"/>
      <c r="BG25" s="677" t="s">
        <v>
126</v>
      </c>
      <c r="BH25" s="678"/>
      <c r="BI25" s="678"/>
      <c r="BJ25" s="678"/>
      <c r="BK25" s="678"/>
      <c r="BL25" s="678"/>
      <c r="BM25" s="678"/>
      <c r="BN25" s="679"/>
      <c r="BO25" s="680" t="s">
        <v>
126</v>
      </c>
      <c r="BP25" s="680"/>
      <c r="BQ25" s="680"/>
      <c r="BR25" s="680"/>
      <c r="BS25" s="686" t="s">
        <v>
230</v>
      </c>
      <c r="BT25" s="678"/>
      <c r="BU25" s="678"/>
      <c r="BV25" s="678"/>
      <c r="BW25" s="678"/>
      <c r="BX25" s="678"/>
      <c r="BY25" s="678"/>
      <c r="BZ25" s="678"/>
      <c r="CA25" s="678"/>
      <c r="CB25" s="687"/>
      <c r="CD25" s="692" t="s">
        <v>
291</v>
      </c>
      <c r="CE25" s="693"/>
      <c r="CF25" s="693"/>
      <c r="CG25" s="693"/>
      <c r="CH25" s="693"/>
      <c r="CI25" s="693"/>
      <c r="CJ25" s="693"/>
      <c r="CK25" s="693"/>
      <c r="CL25" s="693"/>
      <c r="CM25" s="693"/>
      <c r="CN25" s="693"/>
      <c r="CO25" s="693"/>
      <c r="CP25" s="693"/>
      <c r="CQ25" s="694"/>
      <c r="CR25" s="677">
        <v>
168062</v>
      </c>
      <c r="CS25" s="701"/>
      <c r="CT25" s="701"/>
      <c r="CU25" s="701"/>
      <c r="CV25" s="701"/>
      <c r="CW25" s="701"/>
      <c r="CX25" s="701"/>
      <c r="CY25" s="702"/>
      <c r="CZ25" s="682">
        <v>
10.7</v>
      </c>
      <c r="DA25" s="713"/>
      <c r="DB25" s="713"/>
      <c r="DC25" s="715"/>
      <c r="DD25" s="686">
        <v>
130451</v>
      </c>
      <c r="DE25" s="701"/>
      <c r="DF25" s="701"/>
      <c r="DG25" s="701"/>
      <c r="DH25" s="701"/>
      <c r="DI25" s="701"/>
      <c r="DJ25" s="701"/>
      <c r="DK25" s="702"/>
      <c r="DL25" s="686">
        <v>
130451</v>
      </c>
      <c r="DM25" s="701"/>
      <c r="DN25" s="701"/>
      <c r="DO25" s="701"/>
      <c r="DP25" s="701"/>
      <c r="DQ25" s="701"/>
      <c r="DR25" s="701"/>
      <c r="DS25" s="701"/>
      <c r="DT25" s="701"/>
      <c r="DU25" s="701"/>
      <c r="DV25" s="702"/>
      <c r="DW25" s="682">
        <v>
36.299999999999997</v>
      </c>
      <c r="DX25" s="713"/>
      <c r="DY25" s="713"/>
      <c r="DZ25" s="713"/>
      <c r="EA25" s="713"/>
      <c r="EB25" s="713"/>
      <c r="EC25" s="714"/>
    </row>
    <row r="26" spans="2:133" ht="11.25" customHeight="1" x14ac:dyDescent="0.2">
      <c r="B26" s="674" t="s">
        <v>
292</v>
      </c>
      <c r="C26" s="675"/>
      <c r="D26" s="675"/>
      <c r="E26" s="675"/>
      <c r="F26" s="675"/>
      <c r="G26" s="675"/>
      <c r="H26" s="675"/>
      <c r="I26" s="675"/>
      <c r="J26" s="675"/>
      <c r="K26" s="675"/>
      <c r="L26" s="675"/>
      <c r="M26" s="675"/>
      <c r="N26" s="675"/>
      <c r="O26" s="675"/>
      <c r="P26" s="675"/>
      <c r="Q26" s="676"/>
      <c r="R26" s="677">
        <v>
204</v>
      </c>
      <c r="S26" s="678"/>
      <c r="T26" s="678"/>
      <c r="U26" s="678"/>
      <c r="V26" s="678"/>
      <c r="W26" s="678"/>
      <c r="X26" s="678"/>
      <c r="Y26" s="679"/>
      <c r="Z26" s="680">
        <v>
0</v>
      </c>
      <c r="AA26" s="680"/>
      <c r="AB26" s="680"/>
      <c r="AC26" s="680"/>
      <c r="AD26" s="681" t="s">
        <v>
126</v>
      </c>
      <c r="AE26" s="681"/>
      <c r="AF26" s="681"/>
      <c r="AG26" s="681"/>
      <c r="AH26" s="681"/>
      <c r="AI26" s="681"/>
      <c r="AJ26" s="681"/>
      <c r="AK26" s="681"/>
      <c r="AL26" s="682" t="s">
        <v>
230</v>
      </c>
      <c r="AM26" s="683"/>
      <c r="AN26" s="683"/>
      <c r="AO26" s="684"/>
      <c r="AP26" s="695" t="s">
        <v>
293</v>
      </c>
      <c r="AQ26" s="716"/>
      <c r="AR26" s="716"/>
      <c r="AS26" s="716"/>
      <c r="AT26" s="716"/>
      <c r="AU26" s="716"/>
      <c r="AV26" s="716"/>
      <c r="AW26" s="716"/>
      <c r="AX26" s="716"/>
      <c r="AY26" s="716"/>
      <c r="AZ26" s="716"/>
      <c r="BA26" s="716"/>
      <c r="BB26" s="716"/>
      <c r="BC26" s="716"/>
      <c r="BD26" s="716"/>
      <c r="BE26" s="716"/>
      <c r="BF26" s="697"/>
      <c r="BG26" s="677" t="s">
        <v>
126</v>
      </c>
      <c r="BH26" s="678"/>
      <c r="BI26" s="678"/>
      <c r="BJ26" s="678"/>
      <c r="BK26" s="678"/>
      <c r="BL26" s="678"/>
      <c r="BM26" s="678"/>
      <c r="BN26" s="679"/>
      <c r="BO26" s="680" t="s">
        <v>
126</v>
      </c>
      <c r="BP26" s="680"/>
      <c r="BQ26" s="680"/>
      <c r="BR26" s="680"/>
      <c r="BS26" s="686" t="s">
        <v>
126</v>
      </c>
      <c r="BT26" s="678"/>
      <c r="BU26" s="678"/>
      <c r="BV26" s="678"/>
      <c r="BW26" s="678"/>
      <c r="BX26" s="678"/>
      <c r="BY26" s="678"/>
      <c r="BZ26" s="678"/>
      <c r="CA26" s="678"/>
      <c r="CB26" s="687"/>
      <c r="CD26" s="692" t="s">
        <v>
294</v>
      </c>
      <c r="CE26" s="693"/>
      <c r="CF26" s="693"/>
      <c r="CG26" s="693"/>
      <c r="CH26" s="693"/>
      <c r="CI26" s="693"/>
      <c r="CJ26" s="693"/>
      <c r="CK26" s="693"/>
      <c r="CL26" s="693"/>
      <c r="CM26" s="693"/>
      <c r="CN26" s="693"/>
      <c r="CO26" s="693"/>
      <c r="CP26" s="693"/>
      <c r="CQ26" s="694"/>
      <c r="CR26" s="677">
        <v>
96276</v>
      </c>
      <c r="CS26" s="678"/>
      <c r="CT26" s="678"/>
      <c r="CU26" s="678"/>
      <c r="CV26" s="678"/>
      <c r="CW26" s="678"/>
      <c r="CX26" s="678"/>
      <c r="CY26" s="679"/>
      <c r="CZ26" s="682">
        <v>
6.1</v>
      </c>
      <c r="DA26" s="713"/>
      <c r="DB26" s="713"/>
      <c r="DC26" s="715"/>
      <c r="DD26" s="686">
        <v>
58871</v>
      </c>
      <c r="DE26" s="678"/>
      <c r="DF26" s="678"/>
      <c r="DG26" s="678"/>
      <c r="DH26" s="678"/>
      <c r="DI26" s="678"/>
      <c r="DJ26" s="678"/>
      <c r="DK26" s="679"/>
      <c r="DL26" s="686" t="s">
        <v>
126</v>
      </c>
      <c r="DM26" s="678"/>
      <c r="DN26" s="678"/>
      <c r="DO26" s="678"/>
      <c r="DP26" s="678"/>
      <c r="DQ26" s="678"/>
      <c r="DR26" s="678"/>
      <c r="DS26" s="678"/>
      <c r="DT26" s="678"/>
      <c r="DU26" s="678"/>
      <c r="DV26" s="679"/>
      <c r="DW26" s="682" t="s">
        <v>
230</v>
      </c>
      <c r="DX26" s="713"/>
      <c r="DY26" s="713"/>
      <c r="DZ26" s="713"/>
      <c r="EA26" s="713"/>
      <c r="EB26" s="713"/>
      <c r="EC26" s="714"/>
    </row>
    <row r="27" spans="2:133" ht="11.25" customHeight="1" x14ac:dyDescent="0.2">
      <c r="B27" s="674" t="s">
        <v>
295</v>
      </c>
      <c r="C27" s="675"/>
      <c r="D27" s="675"/>
      <c r="E27" s="675"/>
      <c r="F27" s="675"/>
      <c r="G27" s="675"/>
      <c r="H27" s="675"/>
      <c r="I27" s="675"/>
      <c r="J27" s="675"/>
      <c r="K27" s="675"/>
      <c r="L27" s="675"/>
      <c r="M27" s="675"/>
      <c r="N27" s="675"/>
      <c r="O27" s="675"/>
      <c r="P27" s="675"/>
      <c r="Q27" s="676"/>
      <c r="R27" s="677">
        <v>
152492</v>
      </c>
      <c r="S27" s="678"/>
      <c r="T27" s="678"/>
      <c r="U27" s="678"/>
      <c r="V27" s="678"/>
      <c r="W27" s="678"/>
      <c r="X27" s="678"/>
      <c r="Y27" s="679"/>
      <c r="Z27" s="680">
        <v>
9.4</v>
      </c>
      <c r="AA27" s="680"/>
      <c r="AB27" s="680"/>
      <c r="AC27" s="680"/>
      <c r="AD27" s="681" t="s">
        <v>
126</v>
      </c>
      <c r="AE27" s="681"/>
      <c r="AF27" s="681"/>
      <c r="AG27" s="681"/>
      <c r="AH27" s="681"/>
      <c r="AI27" s="681"/>
      <c r="AJ27" s="681"/>
      <c r="AK27" s="681"/>
      <c r="AL27" s="682" t="s">
        <v>
230</v>
      </c>
      <c r="AM27" s="683"/>
      <c r="AN27" s="683"/>
      <c r="AO27" s="684"/>
      <c r="AP27" s="674" t="s">
        <v>
296</v>
      </c>
      <c r="AQ27" s="675"/>
      <c r="AR27" s="675"/>
      <c r="AS27" s="675"/>
      <c r="AT27" s="675"/>
      <c r="AU27" s="675"/>
      <c r="AV27" s="675"/>
      <c r="AW27" s="675"/>
      <c r="AX27" s="675"/>
      <c r="AY27" s="675"/>
      <c r="AZ27" s="675"/>
      <c r="BA27" s="675"/>
      <c r="BB27" s="675"/>
      <c r="BC27" s="675"/>
      <c r="BD27" s="675"/>
      <c r="BE27" s="675"/>
      <c r="BF27" s="676"/>
      <c r="BG27" s="677">
        <v>
46694</v>
      </c>
      <c r="BH27" s="678"/>
      <c r="BI27" s="678"/>
      <c r="BJ27" s="678"/>
      <c r="BK27" s="678"/>
      <c r="BL27" s="678"/>
      <c r="BM27" s="678"/>
      <c r="BN27" s="679"/>
      <c r="BO27" s="680">
        <v>
100</v>
      </c>
      <c r="BP27" s="680"/>
      <c r="BQ27" s="680"/>
      <c r="BR27" s="680"/>
      <c r="BS27" s="686" t="s">
        <v>
126</v>
      </c>
      <c r="BT27" s="678"/>
      <c r="BU27" s="678"/>
      <c r="BV27" s="678"/>
      <c r="BW27" s="678"/>
      <c r="BX27" s="678"/>
      <c r="BY27" s="678"/>
      <c r="BZ27" s="678"/>
      <c r="CA27" s="678"/>
      <c r="CB27" s="687"/>
      <c r="CD27" s="692" t="s">
        <v>
297</v>
      </c>
      <c r="CE27" s="693"/>
      <c r="CF27" s="693"/>
      <c r="CG27" s="693"/>
      <c r="CH27" s="693"/>
      <c r="CI27" s="693"/>
      <c r="CJ27" s="693"/>
      <c r="CK27" s="693"/>
      <c r="CL27" s="693"/>
      <c r="CM27" s="693"/>
      <c r="CN27" s="693"/>
      <c r="CO27" s="693"/>
      <c r="CP27" s="693"/>
      <c r="CQ27" s="694"/>
      <c r="CR27" s="677">
        <v>
15799</v>
      </c>
      <c r="CS27" s="701"/>
      <c r="CT27" s="701"/>
      <c r="CU27" s="701"/>
      <c r="CV27" s="701"/>
      <c r="CW27" s="701"/>
      <c r="CX27" s="701"/>
      <c r="CY27" s="702"/>
      <c r="CZ27" s="682">
        <v>
1</v>
      </c>
      <c r="DA27" s="713"/>
      <c r="DB27" s="713"/>
      <c r="DC27" s="715"/>
      <c r="DD27" s="686">
        <v>
4473</v>
      </c>
      <c r="DE27" s="701"/>
      <c r="DF27" s="701"/>
      <c r="DG27" s="701"/>
      <c r="DH27" s="701"/>
      <c r="DI27" s="701"/>
      <c r="DJ27" s="701"/>
      <c r="DK27" s="702"/>
      <c r="DL27" s="686">
        <v>
4473</v>
      </c>
      <c r="DM27" s="701"/>
      <c r="DN27" s="701"/>
      <c r="DO27" s="701"/>
      <c r="DP27" s="701"/>
      <c r="DQ27" s="701"/>
      <c r="DR27" s="701"/>
      <c r="DS27" s="701"/>
      <c r="DT27" s="701"/>
      <c r="DU27" s="701"/>
      <c r="DV27" s="702"/>
      <c r="DW27" s="682">
        <v>
1.2</v>
      </c>
      <c r="DX27" s="713"/>
      <c r="DY27" s="713"/>
      <c r="DZ27" s="713"/>
      <c r="EA27" s="713"/>
      <c r="EB27" s="713"/>
      <c r="EC27" s="714"/>
    </row>
    <row r="28" spans="2:133" ht="11.25" customHeight="1" x14ac:dyDescent="0.2">
      <c r="B28" s="719" t="s">
        <v>
298</v>
      </c>
      <c r="C28" s="720"/>
      <c r="D28" s="720"/>
      <c r="E28" s="720"/>
      <c r="F28" s="720"/>
      <c r="G28" s="720"/>
      <c r="H28" s="720"/>
      <c r="I28" s="720"/>
      <c r="J28" s="720"/>
      <c r="K28" s="720"/>
      <c r="L28" s="720"/>
      <c r="M28" s="720"/>
      <c r="N28" s="720"/>
      <c r="O28" s="720"/>
      <c r="P28" s="720"/>
      <c r="Q28" s="721"/>
      <c r="R28" s="677" t="s">
        <v>
230</v>
      </c>
      <c r="S28" s="678"/>
      <c r="T28" s="678"/>
      <c r="U28" s="678"/>
      <c r="V28" s="678"/>
      <c r="W28" s="678"/>
      <c r="X28" s="678"/>
      <c r="Y28" s="679"/>
      <c r="Z28" s="680" t="s">
        <v>
126</v>
      </c>
      <c r="AA28" s="680"/>
      <c r="AB28" s="680"/>
      <c r="AC28" s="680"/>
      <c r="AD28" s="681" t="s">
        <v>
230</v>
      </c>
      <c r="AE28" s="681"/>
      <c r="AF28" s="681"/>
      <c r="AG28" s="681"/>
      <c r="AH28" s="681"/>
      <c r="AI28" s="681"/>
      <c r="AJ28" s="681"/>
      <c r="AK28" s="681"/>
      <c r="AL28" s="682" t="s">
        <v>
230</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
299</v>
      </c>
      <c r="CE28" s="693"/>
      <c r="CF28" s="693"/>
      <c r="CG28" s="693"/>
      <c r="CH28" s="693"/>
      <c r="CI28" s="693"/>
      <c r="CJ28" s="693"/>
      <c r="CK28" s="693"/>
      <c r="CL28" s="693"/>
      <c r="CM28" s="693"/>
      <c r="CN28" s="693"/>
      <c r="CO28" s="693"/>
      <c r="CP28" s="693"/>
      <c r="CQ28" s="694"/>
      <c r="CR28" s="677">
        <v>
46883</v>
      </c>
      <c r="CS28" s="678"/>
      <c r="CT28" s="678"/>
      <c r="CU28" s="678"/>
      <c r="CV28" s="678"/>
      <c r="CW28" s="678"/>
      <c r="CX28" s="678"/>
      <c r="CY28" s="679"/>
      <c r="CZ28" s="682">
        <v>
3</v>
      </c>
      <c r="DA28" s="713"/>
      <c r="DB28" s="713"/>
      <c r="DC28" s="715"/>
      <c r="DD28" s="686">
        <v>
44819</v>
      </c>
      <c r="DE28" s="678"/>
      <c r="DF28" s="678"/>
      <c r="DG28" s="678"/>
      <c r="DH28" s="678"/>
      <c r="DI28" s="678"/>
      <c r="DJ28" s="678"/>
      <c r="DK28" s="679"/>
      <c r="DL28" s="686">
        <v>
44819</v>
      </c>
      <c r="DM28" s="678"/>
      <c r="DN28" s="678"/>
      <c r="DO28" s="678"/>
      <c r="DP28" s="678"/>
      <c r="DQ28" s="678"/>
      <c r="DR28" s="678"/>
      <c r="DS28" s="678"/>
      <c r="DT28" s="678"/>
      <c r="DU28" s="678"/>
      <c r="DV28" s="679"/>
      <c r="DW28" s="682">
        <v>
12.5</v>
      </c>
      <c r="DX28" s="713"/>
      <c r="DY28" s="713"/>
      <c r="DZ28" s="713"/>
      <c r="EA28" s="713"/>
      <c r="EB28" s="713"/>
      <c r="EC28" s="714"/>
    </row>
    <row r="29" spans="2:133" ht="11.25" customHeight="1" x14ac:dyDescent="0.2">
      <c r="B29" s="674" t="s">
        <v>
300</v>
      </c>
      <c r="C29" s="675"/>
      <c r="D29" s="675"/>
      <c r="E29" s="675"/>
      <c r="F29" s="675"/>
      <c r="G29" s="675"/>
      <c r="H29" s="675"/>
      <c r="I29" s="675"/>
      <c r="J29" s="675"/>
      <c r="K29" s="675"/>
      <c r="L29" s="675"/>
      <c r="M29" s="675"/>
      <c r="N29" s="675"/>
      <c r="O29" s="675"/>
      <c r="P29" s="675"/>
      <c r="Q29" s="676"/>
      <c r="R29" s="677">
        <v>
495532</v>
      </c>
      <c r="S29" s="678"/>
      <c r="T29" s="678"/>
      <c r="U29" s="678"/>
      <c r="V29" s="678"/>
      <c r="W29" s="678"/>
      <c r="X29" s="678"/>
      <c r="Y29" s="679"/>
      <c r="Z29" s="680">
        <v>
30.7</v>
      </c>
      <c r="AA29" s="680"/>
      <c r="AB29" s="680"/>
      <c r="AC29" s="680"/>
      <c r="AD29" s="681" t="s">
        <v>
126</v>
      </c>
      <c r="AE29" s="681"/>
      <c r="AF29" s="681"/>
      <c r="AG29" s="681"/>
      <c r="AH29" s="681"/>
      <c r="AI29" s="681"/>
      <c r="AJ29" s="681"/>
      <c r="AK29" s="681"/>
      <c r="AL29" s="682" t="s">
        <v>
230</v>
      </c>
      <c r="AM29" s="683"/>
      <c r="AN29" s="683"/>
      <c r="AO29" s="684"/>
      <c r="AP29" s="656" t="s">
        <v>
219</v>
      </c>
      <c r="AQ29" s="657"/>
      <c r="AR29" s="657"/>
      <c r="AS29" s="657"/>
      <c r="AT29" s="657"/>
      <c r="AU29" s="657"/>
      <c r="AV29" s="657"/>
      <c r="AW29" s="657"/>
      <c r="AX29" s="657"/>
      <c r="AY29" s="657"/>
      <c r="AZ29" s="657"/>
      <c r="BA29" s="657"/>
      <c r="BB29" s="657"/>
      <c r="BC29" s="657"/>
      <c r="BD29" s="657"/>
      <c r="BE29" s="657"/>
      <c r="BF29" s="658"/>
      <c r="BG29" s="656" t="s">
        <v>
301</v>
      </c>
      <c r="BH29" s="717"/>
      <c r="BI29" s="717"/>
      <c r="BJ29" s="717"/>
      <c r="BK29" s="717"/>
      <c r="BL29" s="717"/>
      <c r="BM29" s="717"/>
      <c r="BN29" s="717"/>
      <c r="BO29" s="717"/>
      <c r="BP29" s="717"/>
      <c r="BQ29" s="718"/>
      <c r="BR29" s="656" t="s">
        <v>
302</v>
      </c>
      <c r="BS29" s="717"/>
      <c r="BT29" s="717"/>
      <c r="BU29" s="717"/>
      <c r="BV29" s="717"/>
      <c r="BW29" s="717"/>
      <c r="BX29" s="717"/>
      <c r="BY29" s="717"/>
      <c r="BZ29" s="717"/>
      <c r="CA29" s="717"/>
      <c r="CB29" s="718"/>
      <c r="CD29" s="740" t="s">
        <v>
303</v>
      </c>
      <c r="CE29" s="741"/>
      <c r="CF29" s="692" t="s">
        <v>
68</v>
      </c>
      <c r="CG29" s="693"/>
      <c r="CH29" s="693"/>
      <c r="CI29" s="693"/>
      <c r="CJ29" s="693"/>
      <c r="CK29" s="693"/>
      <c r="CL29" s="693"/>
      <c r="CM29" s="693"/>
      <c r="CN29" s="693"/>
      <c r="CO29" s="693"/>
      <c r="CP29" s="693"/>
      <c r="CQ29" s="694"/>
      <c r="CR29" s="677">
        <v>
46883</v>
      </c>
      <c r="CS29" s="701"/>
      <c r="CT29" s="701"/>
      <c r="CU29" s="701"/>
      <c r="CV29" s="701"/>
      <c r="CW29" s="701"/>
      <c r="CX29" s="701"/>
      <c r="CY29" s="702"/>
      <c r="CZ29" s="682">
        <v>
3</v>
      </c>
      <c r="DA29" s="713"/>
      <c r="DB29" s="713"/>
      <c r="DC29" s="715"/>
      <c r="DD29" s="686">
        <v>
44819</v>
      </c>
      <c r="DE29" s="701"/>
      <c r="DF29" s="701"/>
      <c r="DG29" s="701"/>
      <c r="DH29" s="701"/>
      <c r="DI29" s="701"/>
      <c r="DJ29" s="701"/>
      <c r="DK29" s="702"/>
      <c r="DL29" s="686">
        <v>
44819</v>
      </c>
      <c r="DM29" s="701"/>
      <c r="DN29" s="701"/>
      <c r="DO29" s="701"/>
      <c r="DP29" s="701"/>
      <c r="DQ29" s="701"/>
      <c r="DR29" s="701"/>
      <c r="DS29" s="701"/>
      <c r="DT29" s="701"/>
      <c r="DU29" s="701"/>
      <c r="DV29" s="702"/>
      <c r="DW29" s="682">
        <v>
12.5</v>
      </c>
      <c r="DX29" s="713"/>
      <c r="DY29" s="713"/>
      <c r="DZ29" s="713"/>
      <c r="EA29" s="713"/>
      <c r="EB29" s="713"/>
      <c r="EC29" s="714"/>
    </row>
    <row r="30" spans="2:133" ht="11.25" customHeight="1" x14ac:dyDescent="0.2">
      <c r="B30" s="674" t="s">
        <v>
304</v>
      </c>
      <c r="C30" s="675"/>
      <c r="D30" s="675"/>
      <c r="E30" s="675"/>
      <c r="F30" s="675"/>
      <c r="G30" s="675"/>
      <c r="H30" s="675"/>
      <c r="I30" s="675"/>
      <c r="J30" s="675"/>
      <c r="K30" s="675"/>
      <c r="L30" s="675"/>
      <c r="M30" s="675"/>
      <c r="N30" s="675"/>
      <c r="O30" s="675"/>
      <c r="P30" s="675"/>
      <c r="Q30" s="676"/>
      <c r="R30" s="677">
        <v>
3692</v>
      </c>
      <c r="S30" s="678"/>
      <c r="T30" s="678"/>
      <c r="U30" s="678"/>
      <c r="V30" s="678"/>
      <c r="W30" s="678"/>
      <c r="X30" s="678"/>
      <c r="Y30" s="679"/>
      <c r="Z30" s="680">
        <v>
0.2</v>
      </c>
      <c r="AA30" s="680"/>
      <c r="AB30" s="680"/>
      <c r="AC30" s="680"/>
      <c r="AD30" s="681">
        <v>
468</v>
      </c>
      <c r="AE30" s="681"/>
      <c r="AF30" s="681"/>
      <c r="AG30" s="681"/>
      <c r="AH30" s="681"/>
      <c r="AI30" s="681"/>
      <c r="AJ30" s="681"/>
      <c r="AK30" s="681"/>
      <c r="AL30" s="682">
        <v>
0.1</v>
      </c>
      <c r="AM30" s="683"/>
      <c r="AN30" s="683"/>
      <c r="AO30" s="684"/>
      <c r="AP30" s="725" t="s">
        <v>
305</v>
      </c>
      <c r="AQ30" s="726"/>
      <c r="AR30" s="726"/>
      <c r="AS30" s="726"/>
      <c r="AT30" s="731" t="s">
        <v>
306</v>
      </c>
      <c r="AU30" s="228"/>
      <c r="AV30" s="228"/>
      <c r="AW30" s="228"/>
      <c r="AX30" s="663" t="s">
        <v>
184</v>
      </c>
      <c r="AY30" s="664"/>
      <c r="AZ30" s="664"/>
      <c r="BA30" s="664"/>
      <c r="BB30" s="664"/>
      <c r="BC30" s="664"/>
      <c r="BD30" s="664"/>
      <c r="BE30" s="664"/>
      <c r="BF30" s="665"/>
      <c r="BG30" s="737">
        <v>
99.3</v>
      </c>
      <c r="BH30" s="738"/>
      <c r="BI30" s="738"/>
      <c r="BJ30" s="738"/>
      <c r="BK30" s="738"/>
      <c r="BL30" s="738"/>
      <c r="BM30" s="672">
        <v>
99.3</v>
      </c>
      <c r="BN30" s="738"/>
      <c r="BO30" s="738"/>
      <c r="BP30" s="738"/>
      <c r="BQ30" s="739"/>
      <c r="BR30" s="737">
        <v>
99.8</v>
      </c>
      <c r="BS30" s="738"/>
      <c r="BT30" s="738"/>
      <c r="BU30" s="738"/>
      <c r="BV30" s="738"/>
      <c r="BW30" s="738"/>
      <c r="BX30" s="672">
        <v>
98.8</v>
      </c>
      <c r="BY30" s="738"/>
      <c r="BZ30" s="738"/>
      <c r="CA30" s="738"/>
      <c r="CB30" s="739"/>
      <c r="CD30" s="742"/>
      <c r="CE30" s="743"/>
      <c r="CF30" s="692" t="s">
        <v>
307</v>
      </c>
      <c r="CG30" s="693"/>
      <c r="CH30" s="693"/>
      <c r="CI30" s="693"/>
      <c r="CJ30" s="693"/>
      <c r="CK30" s="693"/>
      <c r="CL30" s="693"/>
      <c r="CM30" s="693"/>
      <c r="CN30" s="693"/>
      <c r="CO30" s="693"/>
      <c r="CP30" s="693"/>
      <c r="CQ30" s="694"/>
      <c r="CR30" s="677">
        <v>
42646</v>
      </c>
      <c r="CS30" s="678"/>
      <c r="CT30" s="678"/>
      <c r="CU30" s="678"/>
      <c r="CV30" s="678"/>
      <c r="CW30" s="678"/>
      <c r="CX30" s="678"/>
      <c r="CY30" s="679"/>
      <c r="CZ30" s="682">
        <v>
2.7</v>
      </c>
      <c r="DA30" s="713"/>
      <c r="DB30" s="713"/>
      <c r="DC30" s="715"/>
      <c r="DD30" s="686">
        <v>
40856</v>
      </c>
      <c r="DE30" s="678"/>
      <c r="DF30" s="678"/>
      <c r="DG30" s="678"/>
      <c r="DH30" s="678"/>
      <c r="DI30" s="678"/>
      <c r="DJ30" s="678"/>
      <c r="DK30" s="679"/>
      <c r="DL30" s="686">
        <v>
40856</v>
      </c>
      <c r="DM30" s="678"/>
      <c r="DN30" s="678"/>
      <c r="DO30" s="678"/>
      <c r="DP30" s="678"/>
      <c r="DQ30" s="678"/>
      <c r="DR30" s="678"/>
      <c r="DS30" s="678"/>
      <c r="DT30" s="678"/>
      <c r="DU30" s="678"/>
      <c r="DV30" s="679"/>
      <c r="DW30" s="682">
        <v>
11.4</v>
      </c>
      <c r="DX30" s="713"/>
      <c r="DY30" s="713"/>
      <c r="DZ30" s="713"/>
      <c r="EA30" s="713"/>
      <c r="EB30" s="713"/>
      <c r="EC30" s="714"/>
    </row>
    <row r="31" spans="2:133" ht="11.25" customHeight="1" x14ac:dyDescent="0.2">
      <c r="B31" s="674" t="s">
        <v>
308</v>
      </c>
      <c r="C31" s="675"/>
      <c r="D31" s="675"/>
      <c r="E31" s="675"/>
      <c r="F31" s="675"/>
      <c r="G31" s="675"/>
      <c r="H31" s="675"/>
      <c r="I31" s="675"/>
      <c r="J31" s="675"/>
      <c r="K31" s="675"/>
      <c r="L31" s="675"/>
      <c r="M31" s="675"/>
      <c r="N31" s="675"/>
      <c r="O31" s="675"/>
      <c r="P31" s="675"/>
      <c r="Q31" s="676"/>
      <c r="R31" s="677">
        <v>
15</v>
      </c>
      <c r="S31" s="678"/>
      <c r="T31" s="678"/>
      <c r="U31" s="678"/>
      <c r="V31" s="678"/>
      <c r="W31" s="678"/>
      <c r="X31" s="678"/>
      <c r="Y31" s="679"/>
      <c r="Z31" s="680">
        <v>
0</v>
      </c>
      <c r="AA31" s="680"/>
      <c r="AB31" s="680"/>
      <c r="AC31" s="680"/>
      <c r="AD31" s="681" t="s">
        <v>
126</v>
      </c>
      <c r="AE31" s="681"/>
      <c r="AF31" s="681"/>
      <c r="AG31" s="681"/>
      <c r="AH31" s="681"/>
      <c r="AI31" s="681"/>
      <c r="AJ31" s="681"/>
      <c r="AK31" s="681"/>
      <c r="AL31" s="682" t="s">
        <v>
126</v>
      </c>
      <c r="AM31" s="683"/>
      <c r="AN31" s="683"/>
      <c r="AO31" s="684"/>
      <c r="AP31" s="727"/>
      <c r="AQ31" s="728"/>
      <c r="AR31" s="728"/>
      <c r="AS31" s="728"/>
      <c r="AT31" s="732"/>
      <c r="AU31" s="227" t="s">
        <v>
309</v>
      </c>
      <c r="AV31" s="227"/>
      <c r="AW31" s="227"/>
      <c r="AX31" s="674" t="s">
        <v>
310</v>
      </c>
      <c r="AY31" s="675"/>
      <c r="AZ31" s="675"/>
      <c r="BA31" s="675"/>
      <c r="BB31" s="675"/>
      <c r="BC31" s="675"/>
      <c r="BD31" s="675"/>
      <c r="BE31" s="675"/>
      <c r="BF31" s="676"/>
      <c r="BG31" s="734">
        <v>
98.7</v>
      </c>
      <c r="BH31" s="701"/>
      <c r="BI31" s="701"/>
      <c r="BJ31" s="701"/>
      <c r="BK31" s="701"/>
      <c r="BL31" s="701"/>
      <c r="BM31" s="683">
        <v>
98.7</v>
      </c>
      <c r="BN31" s="735"/>
      <c r="BO31" s="735"/>
      <c r="BP31" s="735"/>
      <c r="BQ31" s="736"/>
      <c r="BR31" s="734">
        <v>
99.7</v>
      </c>
      <c r="BS31" s="701"/>
      <c r="BT31" s="701"/>
      <c r="BU31" s="701"/>
      <c r="BV31" s="701"/>
      <c r="BW31" s="701"/>
      <c r="BX31" s="683">
        <v>
97.9</v>
      </c>
      <c r="BY31" s="735"/>
      <c r="BZ31" s="735"/>
      <c r="CA31" s="735"/>
      <c r="CB31" s="736"/>
      <c r="CD31" s="742"/>
      <c r="CE31" s="743"/>
      <c r="CF31" s="692" t="s">
        <v>
311</v>
      </c>
      <c r="CG31" s="693"/>
      <c r="CH31" s="693"/>
      <c r="CI31" s="693"/>
      <c r="CJ31" s="693"/>
      <c r="CK31" s="693"/>
      <c r="CL31" s="693"/>
      <c r="CM31" s="693"/>
      <c r="CN31" s="693"/>
      <c r="CO31" s="693"/>
      <c r="CP31" s="693"/>
      <c r="CQ31" s="694"/>
      <c r="CR31" s="677">
        <v>
4237</v>
      </c>
      <c r="CS31" s="701"/>
      <c r="CT31" s="701"/>
      <c r="CU31" s="701"/>
      <c r="CV31" s="701"/>
      <c r="CW31" s="701"/>
      <c r="CX31" s="701"/>
      <c r="CY31" s="702"/>
      <c r="CZ31" s="682">
        <v>
0.3</v>
      </c>
      <c r="DA31" s="713"/>
      <c r="DB31" s="713"/>
      <c r="DC31" s="715"/>
      <c r="DD31" s="686">
        <v>
3963</v>
      </c>
      <c r="DE31" s="701"/>
      <c r="DF31" s="701"/>
      <c r="DG31" s="701"/>
      <c r="DH31" s="701"/>
      <c r="DI31" s="701"/>
      <c r="DJ31" s="701"/>
      <c r="DK31" s="702"/>
      <c r="DL31" s="686">
        <v>
3963</v>
      </c>
      <c r="DM31" s="701"/>
      <c r="DN31" s="701"/>
      <c r="DO31" s="701"/>
      <c r="DP31" s="701"/>
      <c r="DQ31" s="701"/>
      <c r="DR31" s="701"/>
      <c r="DS31" s="701"/>
      <c r="DT31" s="701"/>
      <c r="DU31" s="701"/>
      <c r="DV31" s="702"/>
      <c r="DW31" s="682">
        <v>
1.1000000000000001</v>
      </c>
      <c r="DX31" s="713"/>
      <c r="DY31" s="713"/>
      <c r="DZ31" s="713"/>
      <c r="EA31" s="713"/>
      <c r="EB31" s="713"/>
      <c r="EC31" s="714"/>
    </row>
    <row r="32" spans="2:133" ht="11.25" customHeight="1" x14ac:dyDescent="0.2">
      <c r="B32" s="674" t="s">
        <v>
312</v>
      </c>
      <c r="C32" s="675"/>
      <c r="D32" s="675"/>
      <c r="E32" s="675"/>
      <c r="F32" s="675"/>
      <c r="G32" s="675"/>
      <c r="H32" s="675"/>
      <c r="I32" s="675"/>
      <c r="J32" s="675"/>
      <c r="K32" s="675"/>
      <c r="L32" s="675"/>
      <c r="M32" s="675"/>
      <c r="N32" s="675"/>
      <c r="O32" s="675"/>
      <c r="P32" s="675"/>
      <c r="Q32" s="676"/>
      <c r="R32" s="677">
        <v>
277075</v>
      </c>
      <c r="S32" s="678"/>
      <c r="T32" s="678"/>
      <c r="U32" s="678"/>
      <c r="V32" s="678"/>
      <c r="W32" s="678"/>
      <c r="X32" s="678"/>
      <c r="Y32" s="679"/>
      <c r="Z32" s="680">
        <v>
17.2</v>
      </c>
      <c r="AA32" s="680"/>
      <c r="AB32" s="680"/>
      <c r="AC32" s="680"/>
      <c r="AD32" s="681" t="s">
        <v>
230</v>
      </c>
      <c r="AE32" s="681"/>
      <c r="AF32" s="681"/>
      <c r="AG32" s="681"/>
      <c r="AH32" s="681"/>
      <c r="AI32" s="681"/>
      <c r="AJ32" s="681"/>
      <c r="AK32" s="681"/>
      <c r="AL32" s="682" t="s">
        <v>
230</v>
      </c>
      <c r="AM32" s="683"/>
      <c r="AN32" s="683"/>
      <c r="AO32" s="684"/>
      <c r="AP32" s="729"/>
      <c r="AQ32" s="730"/>
      <c r="AR32" s="730"/>
      <c r="AS32" s="730"/>
      <c r="AT32" s="733"/>
      <c r="AU32" s="229"/>
      <c r="AV32" s="229"/>
      <c r="AW32" s="229"/>
      <c r="AX32" s="722" t="s">
        <v>
313</v>
      </c>
      <c r="AY32" s="723"/>
      <c r="AZ32" s="723"/>
      <c r="BA32" s="723"/>
      <c r="BB32" s="723"/>
      <c r="BC32" s="723"/>
      <c r="BD32" s="723"/>
      <c r="BE32" s="723"/>
      <c r="BF32" s="724"/>
      <c r="BG32" s="746">
        <v>
99.9</v>
      </c>
      <c r="BH32" s="747"/>
      <c r="BI32" s="747"/>
      <c r="BJ32" s="747"/>
      <c r="BK32" s="747"/>
      <c r="BL32" s="747"/>
      <c r="BM32" s="748">
        <v>
99.9</v>
      </c>
      <c r="BN32" s="747"/>
      <c r="BO32" s="747"/>
      <c r="BP32" s="747"/>
      <c r="BQ32" s="749"/>
      <c r="BR32" s="746">
        <v>
100</v>
      </c>
      <c r="BS32" s="747"/>
      <c r="BT32" s="747"/>
      <c r="BU32" s="747"/>
      <c r="BV32" s="747"/>
      <c r="BW32" s="747"/>
      <c r="BX32" s="748">
        <v>
100</v>
      </c>
      <c r="BY32" s="747"/>
      <c r="BZ32" s="747"/>
      <c r="CA32" s="747"/>
      <c r="CB32" s="749"/>
      <c r="CD32" s="744"/>
      <c r="CE32" s="745"/>
      <c r="CF32" s="692" t="s">
        <v>
314</v>
      </c>
      <c r="CG32" s="693"/>
      <c r="CH32" s="693"/>
      <c r="CI32" s="693"/>
      <c r="CJ32" s="693"/>
      <c r="CK32" s="693"/>
      <c r="CL32" s="693"/>
      <c r="CM32" s="693"/>
      <c r="CN32" s="693"/>
      <c r="CO32" s="693"/>
      <c r="CP32" s="693"/>
      <c r="CQ32" s="694"/>
      <c r="CR32" s="677" t="s">
        <v>
230</v>
      </c>
      <c r="CS32" s="678"/>
      <c r="CT32" s="678"/>
      <c r="CU32" s="678"/>
      <c r="CV32" s="678"/>
      <c r="CW32" s="678"/>
      <c r="CX32" s="678"/>
      <c r="CY32" s="679"/>
      <c r="CZ32" s="682" t="s">
        <v>
126</v>
      </c>
      <c r="DA32" s="713"/>
      <c r="DB32" s="713"/>
      <c r="DC32" s="715"/>
      <c r="DD32" s="686" t="s">
        <v>
126</v>
      </c>
      <c r="DE32" s="678"/>
      <c r="DF32" s="678"/>
      <c r="DG32" s="678"/>
      <c r="DH32" s="678"/>
      <c r="DI32" s="678"/>
      <c r="DJ32" s="678"/>
      <c r="DK32" s="679"/>
      <c r="DL32" s="686" t="s">
        <v>
126</v>
      </c>
      <c r="DM32" s="678"/>
      <c r="DN32" s="678"/>
      <c r="DO32" s="678"/>
      <c r="DP32" s="678"/>
      <c r="DQ32" s="678"/>
      <c r="DR32" s="678"/>
      <c r="DS32" s="678"/>
      <c r="DT32" s="678"/>
      <c r="DU32" s="678"/>
      <c r="DV32" s="679"/>
      <c r="DW32" s="682" t="s">
        <v>
230</v>
      </c>
      <c r="DX32" s="713"/>
      <c r="DY32" s="713"/>
      <c r="DZ32" s="713"/>
      <c r="EA32" s="713"/>
      <c r="EB32" s="713"/>
      <c r="EC32" s="714"/>
    </row>
    <row r="33" spans="2:133" ht="11.25" customHeight="1" x14ac:dyDescent="0.2">
      <c r="B33" s="674" t="s">
        <v>
315</v>
      </c>
      <c r="C33" s="675"/>
      <c r="D33" s="675"/>
      <c r="E33" s="675"/>
      <c r="F33" s="675"/>
      <c r="G33" s="675"/>
      <c r="H33" s="675"/>
      <c r="I33" s="675"/>
      <c r="J33" s="675"/>
      <c r="K33" s="675"/>
      <c r="L33" s="675"/>
      <c r="M33" s="675"/>
      <c r="N33" s="675"/>
      <c r="O33" s="675"/>
      <c r="P33" s="675"/>
      <c r="Q33" s="676"/>
      <c r="R33" s="677">
        <v>
88815</v>
      </c>
      <c r="S33" s="678"/>
      <c r="T33" s="678"/>
      <c r="U33" s="678"/>
      <c r="V33" s="678"/>
      <c r="W33" s="678"/>
      <c r="X33" s="678"/>
      <c r="Y33" s="679"/>
      <c r="Z33" s="680">
        <v>
5.5</v>
      </c>
      <c r="AA33" s="680"/>
      <c r="AB33" s="680"/>
      <c r="AC33" s="680"/>
      <c r="AD33" s="681" t="s">
        <v>
126</v>
      </c>
      <c r="AE33" s="681"/>
      <c r="AF33" s="681"/>
      <c r="AG33" s="681"/>
      <c r="AH33" s="681"/>
      <c r="AI33" s="681"/>
      <c r="AJ33" s="681"/>
      <c r="AK33" s="681"/>
      <c r="AL33" s="682" t="s">
        <v>
230</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
316</v>
      </c>
      <c r="CE33" s="693"/>
      <c r="CF33" s="693"/>
      <c r="CG33" s="693"/>
      <c r="CH33" s="693"/>
      <c r="CI33" s="693"/>
      <c r="CJ33" s="693"/>
      <c r="CK33" s="693"/>
      <c r="CL33" s="693"/>
      <c r="CM33" s="693"/>
      <c r="CN33" s="693"/>
      <c r="CO33" s="693"/>
      <c r="CP33" s="693"/>
      <c r="CQ33" s="694"/>
      <c r="CR33" s="677">
        <v>
952316</v>
      </c>
      <c r="CS33" s="701"/>
      <c r="CT33" s="701"/>
      <c r="CU33" s="701"/>
      <c r="CV33" s="701"/>
      <c r="CW33" s="701"/>
      <c r="CX33" s="701"/>
      <c r="CY33" s="702"/>
      <c r="CZ33" s="682">
        <v>
60.7</v>
      </c>
      <c r="DA33" s="713"/>
      <c r="DB33" s="713"/>
      <c r="DC33" s="715"/>
      <c r="DD33" s="686">
        <v>
533587</v>
      </c>
      <c r="DE33" s="701"/>
      <c r="DF33" s="701"/>
      <c r="DG33" s="701"/>
      <c r="DH33" s="701"/>
      <c r="DI33" s="701"/>
      <c r="DJ33" s="701"/>
      <c r="DK33" s="702"/>
      <c r="DL33" s="686">
        <v>
75534</v>
      </c>
      <c r="DM33" s="701"/>
      <c r="DN33" s="701"/>
      <c r="DO33" s="701"/>
      <c r="DP33" s="701"/>
      <c r="DQ33" s="701"/>
      <c r="DR33" s="701"/>
      <c r="DS33" s="701"/>
      <c r="DT33" s="701"/>
      <c r="DU33" s="701"/>
      <c r="DV33" s="702"/>
      <c r="DW33" s="682">
        <v>
21</v>
      </c>
      <c r="DX33" s="713"/>
      <c r="DY33" s="713"/>
      <c r="DZ33" s="713"/>
      <c r="EA33" s="713"/>
      <c r="EB33" s="713"/>
      <c r="EC33" s="714"/>
    </row>
    <row r="34" spans="2:133" ht="11.25" customHeight="1" x14ac:dyDescent="0.2">
      <c r="B34" s="674" t="s">
        <v>
317</v>
      </c>
      <c r="C34" s="675"/>
      <c r="D34" s="675"/>
      <c r="E34" s="675"/>
      <c r="F34" s="675"/>
      <c r="G34" s="675"/>
      <c r="H34" s="675"/>
      <c r="I34" s="675"/>
      <c r="J34" s="675"/>
      <c r="K34" s="675"/>
      <c r="L34" s="675"/>
      <c r="M34" s="675"/>
      <c r="N34" s="675"/>
      <c r="O34" s="675"/>
      <c r="P34" s="675"/>
      <c r="Q34" s="676"/>
      <c r="R34" s="677">
        <v>
114919</v>
      </c>
      <c r="S34" s="678"/>
      <c r="T34" s="678"/>
      <c r="U34" s="678"/>
      <c r="V34" s="678"/>
      <c r="W34" s="678"/>
      <c r="X34" s="678"/>
      <c r="Y34" s="679"/>
      <c r="Z34" s="680">
        <v>
7.1</v>
      </c>
      <c r="AA34" s="680"/>
      <c r="AB34" s="680"/>
      <c r="AC34" s="680"/>
      <c r="AD34" s="681">
        <v>
41</v>
      </c>
      <c r="AE34" s="681"/>
      <c r="AF34" s="681"/>
      <c r="AG34" s="681"/>
      <c r="AH34" s="681"/>
      <c r="AI34" s="681"/>
      <c r="AJ34" s="681"/>
      <c r="AK34" s="681"/>
      <c r="AL34" s="682">
        <v>
0</v>
      </c>
      <c r="AM34" s="683"/>
      <c r="AN34" s="683"/>
      <c r="AO34" s="684"/>
      <c r="AP34" s="232"/>
      <c r="AQ34" s="656" t="s">
        <v>
318</v>
      </c>
      <c r="AR34" s="657"/>
      <c r="AS34" s="657"/>
      <c r="AT34" s="657"/>
      <c r="AU34" s="657"/>
      <c r="AV34" s="657"/>
      <c r="AW34" s="657"/>
      <c r="AX34" s="657"/>
      <c r="AY34" s="657"/>
      <c r="AZ34" s="657"/>
      <c r="BA34" s="657"/>
      <c r="BB34" s="657"/>
      <c r="BC34" s="657"/>
      <c r="BD34" s="657"/>
      <c r="BE34" s="657"/>
      <c r="BF34" s="658"/>
      <c r="BG34" s="656" t="s">
        <v>
319</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
320</v>
      </c>
      <c r="CE34" s="693"/>
      <c r="CF34" s="693"/>
      <c r="CG34" s="693"/>
      <c r="CH34" s="693"/>
      <c r="CI34" s="693"/>
      <c r="CJ34" s="693"/>
      <c r="CK34" s="693"/>
      <c r="CL34" s="693"/>
      <c r="CM34" s="693"/>
      <c r="CN34" s="693"/>
      <c r="CO34" s="693"/>
      <c r="CP34" s="693"/>
      <c r="CQ34" s="694"/>
      <c r="CR34" s="677">
        <v>
339412</v>
      </c>
      <c r="CS34" s="678"/>
      <c r="CT34" s="678"/>
      <c r="CU34" s="678"/>
      <c r="CV34" s="678"/>
      <c r="CW34" s="678"/>
      <c r="CX34" s="678"/>
      <c r="CY34" s="679"/>
      <c r="CZ34" s="682">
        <v>
21.6</v>
      </c>
      <c r="DA34" s="713"/>
      <c r="DB34" s="713"/>
      <c r="DC34" s="715"/>
      <c r="DD34" s="686">
        <v>
6371</v>
      </c>
      <c r="DE34" s="678"/>
      <c r="DF34" s="678"/>
      <c r="DG34" s="678"/>
      <c r="DH34" s="678"/>
      <c r="DI34" s="678"/>
      <c r="DJ34" s="678"/>
      <c r="DK34" s="679"/>
      <c r="DL34" s="686">
        <v>
6371</v>
      </c>
      <c r="DM34" s="678"/>
      <c r="DN34" s="678"/>
      <c r="DO34" s="678"/>
      <c r="DP34" s="678"/>
      <c r="DQ34" s="678"/>
      <c r="DR34" s="678"/>
      <c r="DS34" s="678"/>
      <c r="DT34" s="678"/>
      <c r="DU34" s="678"/>
      <c r="DV34" s="679"/>
      <c r="DW34" s="682">
        <v>
1.8</v>
      </c>
      <c r="DX34" s="713"/>
      <c r="DY34" s="713"/>
      <c r="DZ34" s="713"/>
      <c r="EA34" s="713"/>
      <c r="EB34" s="713"/>
      <c r="EC34" s="714"/>
    </row>
    <row r="35" spans="2:133" ht="11.25" customHeight="1" x14ac:dyDescent="0.2">
      <c r="B35" s="674" t="s">
        <v>
321</v>
      </c>
      <c r="C35" s="675"/>
      <c r="D35" s="675"/>
      <c r="E35" s="675"/>
      <c r="F35" s="675"/>
      <c r="G35" s="675"/>
      <c r="H35" s="675"/>
      <c r="I35" s="675"/>
      <c r="J35" s="675"/>
      <c r="K35" s="675"/>
      <c r="L35" s="675"/>
      <c r="M35" s="675"/>
      <c r="N35" s="675"/>
      <c r="O35" s="675"/>
      <c r="P35" s="675"/>
      <c r="Q35" s="676"/>
      <c r="R35" s="677">
        <v>
12000</v>
      </c>
      <c r="S35" s="678"/>
      <c r="T35" s="678"/>
      <c r="U35" s="678"/>
      <c r="V35" s="678"/>
      <c r="W35" s="678"/>
      <c r="X35" s="678"/>
      <c r="Y35" s="679"/>
      <c r="Z35" s="680">
        <v>
0.7</v>
      </c>
      <c r="AA35" s="680"/>
      <c r="AB35" s="680"/>
      <c r="AC35" s="680"/>
      <c r="AD35" s="681" t="s">
        <v>
126</v>
      </c>
      <c r="AE35" s="681"/>
      <c r="AF35" s="681"/>
      <c r="AG35" s="681"/>
      <c r="AH35" s="681"/>
      <c r="AI35" s="681"/>
      <c r="AJ35" s="681"/>
      <c r="AK35" s="681"/>
      <c r="AL35" s="682" t="s">
        <v>
126</v>
      </c>
      <c r="AM35" s="683"/>
      <c r="AN35" s="683"/>
      <c r="AO35" s="684"/>
      <c r="AP35" s="232"/>
      <c r="AQ35" s="750" t="s">
        <v>
322</v>
      </c>
      <c r="AR35" s="751"/>
      <c r="AS35" s="751"/>
      <c r="AT35" s="751"/>
      <c r="AU35" s="751"/>
      <c r="AV35" s="751"/>
      <c r="AW35" s="751"/>
      <c r="AX35" s="751"/>
      <c r="AY35" s="752"/>
      <c r="AZ35" s="666">
        <v>
48755</v>
      </c>
      <c r="BA35" s="667"/>
      <c r="BB35" s="667"/>
      <c r="BC35" s="667"/>
      <c r="BD35" s="667"/>
      <c r="BE35" s="667"/>
      <c r="BF35" s="753"/>
      <c r="BG35" s="688" t="s">
        <v>
323</v>
      </c>
      <c r="BH35" s="689"/>
      <c r="BI35" s="689"/>
      <c r="BJ35" s="689"/>
      <c r="BK35" s="689"/>
      <c r="BL35" s="689"/>
      <c r="BM35" s="689"/>
      <c r="BN35" s="689"/>
      <c r="BO35" s="689"/>
      <c r="BP35" s="689"/>
      <c r="BQ35" s="689"/>
      <c r="BR35" s="689"/>
      <c r="BS35" s="689"/>
      <c r="BT35" s="689"/>
      <c r="BU35" s="690"/>
      <c r="BV35" s="666">
        <v>
22178</v>
      </c>
      <c r="BW35" s="667"/>
      <c r="BX35" s="667"/>
      <c r="BY35" s="667"/>
      <c r="BZ35" s="667"/>
      <c r="CA35" s="667"/>
      <c r="CB35" s="753"/>
      <c r="CD35" s="692" t="s">
        <v>
324</v>
      </c>
      <c r="CE35" s="693"/>
      <c r="CF35" s="693"/>
      <c r="CG35" s="693"/>
      <c r="CH35" s="693"/>
      <c r="CI35" s="693"/>
      <c r="CJ35" s="693"/>
      <c r="CK35" s="693"/>
      <c r="CL35" s="693"/>
      <c r="CM35" s="693"/>
      <c r="CN35" s="693"/>
      <c r="CO35" s="693"/>
      <c r="CP35" s="693"/>
      <c r="CQ35" s="694"/>
      <c r="CR35" s="677">
        <v>
46490</v>
      </c>
      <c r="CS35" s="701"/>
      <c r="CT35" s="701"/>
      <c r="CU35" s="701"/>
      <c r="CV35" s="701"/>
      <c r="CW35" s="701"/>
      <c r="CX35" s="701"/>
      <c r="CY35" s="702"/>
      <c r="CZ35" s="682">
        <v>
3</v>
      </c>
      <c r="DA35" s="713"/>
      <c r="DB35" s="713"/>
      <c r="DC35" s="715"/>
      <c r="DD35" s="686">
        <v>
13101</v>
      </c>
      <c r="DE35" s="701"/>
      <c r="DF35" s="701"/>
      <c r="DG35" s="701"/>
      <c r="DH35" s="701"/>
      <c r="DI35" s="701"/>
      <c r="DJ35" s="701"/>
      <c r="DK35" s="702"/>
      <c r="DL35" s="686">
        <v>
13101</v>
      </c>
      <c r="DM35" s="701"/>
      <c r="DN35" s="701"/>
      <c r="DO35" s="701"/>
      <c r="DP35" s="701"/>
      <c r="DQ35" s="701"/>
      <c r="DR35" s="701"/>
      <c r="DS35" s="701"/>
      <c r="DT35" s="701"/>
      <c r="DU35" s="701"/>
      <c r="DV35" s="702"/>
      <c r="DW35" s="682">
        <v>
3.6</v>
      </c>
      <c r="DX35" s="713"/>
      <c r="DY35" s="713"/>
      <c r="DZ35" s="713"/>
      <c r="EA35" s="713"/>
      <c r="EB35" s="713"/>
      <c r="EC35" s="714"/>
    </row>
    <row r="36" spans="2:133" ht="11.25" customHeight="1" x14ac:dyDescent="0.2">
      <c r="B36" s="674" t="s">
        <v>
325</v>
      </c>
      <c r="C36" s="675"/>
      <c r="D36" s="675"/>
      <c r="E36" s="675"/>
      <c r="F36" s="675"/>
      <c r="G36" s="675"/>
      <c r="H36" s="675"/>
      <c r="I36" s="675"/>
      <c r="J36" s="675"/>
      <c r="K36" s="675"/>
      <c r="L36" s="675"/>
      <c r="M36" s="675"/>
      <c r="N36" s="675"/>
      <c r="O36" s="675"/>
      <c r="P36" s="675"/>
      <c r="Q36" s="676"/>
      <c r="R36" s="677" t="s">
        <v>
230</v>
      </c>
      <c r="S36" s="678"/>
      <c r="T36" s="678"/>
      <c r="U36" s="678"/>
      <c r="V36" s="678"/>
      <c r="W36" s="678"/>
      <c r="X36" s="678"/>
      <c r="Y36" s="679"/>
      <c r="Z36" s="680" t="s">
        <v>
126</v>
      </c>
      <c r="AA36" s="680"/>
      <c r="AB36" s="680"/>
      <c r="AC36" s="680"/>
      <c r="AD36" s="681" t="s">
        <v>
126</v>
      </c>
      <c r="AE36" s="681"/>
      <c r="AF36" s="681"/>
      <c r="AG36" s="681"/>
      <c r="AH36" s="681"/>
      <c r="AI36" s="681"/>
      <c r="AJ36" s="681"/>
      <c r="AK36" s="681"/>
      <c r="AL36" s="682" t="s">
        <v>
126</v>
      </c>
      <c r="AM36" s="683"/>
      <c r="AN36" s="683"/>
      <c r="AO36" s="684"/>
      <c r="AQ36" s="754" t="s">
        <v>
326</v>
      </c>
      <c r="AR36" s="755"/>
      <c r="AS36" s="755"/>
      <c r="AT36" s="755"/>
      <c r="AU36" s="755"/>
      <c r="AV36" s="755"/>
      <c r="AW36" s="755"/>
      <c r="AX36" s="755"/>
      <c r="AY36" s="756"/>
      <c r="AZ36" s="677">
        <v>
16618</v>
      </c>
      <c r="BA36" s="678"/>
      <c r="BB36" s="678"/>
      <c r="BC36" s="678"/>
      <c r="BD36" s="701"/>
      <c r="BE36" s="701"/>
      <c r="BF36" s="736"/>
      <c r="BG36" s="692" t="s">
        <v>
327</v>
      </c>
      <c r="BH36" s="693"/>
      <c r="BI36" s="693"/>
      <c r="BJ36" s="693"/>
      <c r="BK36" s="693"/>
      <c r="BL36" s="693"/>
      <c r="BM36" s="693"/>
      <c r="BN36" s="693"/>
      <c r="BO36" s="693"/>
      <c r="BP36" s="693"/>
      <c r="BQ36" s="693"/>
      <c r="BR36" s="693"/>
      <c r="BS36" s="693"/>
      <c r="BT36" s="693"/>
      <c r="BU36" s="694"/>
      <c r="BV36" s="677">
        <v>
20084</v>
      </c>
      <c r="BW36" s="678"/>
      <c r="BX36" s="678"/>
      <c r="BY36" s="678"/>
      <c r="BZ36" s="678"/>
      <c r="CA36" s="678"/>
      <c r="CB36" s="687"/>
      <c r="CD36" s="692" t="s">
        <v>
328</v>
      </c>
      <c r="CE36" s="693"/>
      <c r="CF36" s="693"/>
      <c r="CG36" s="693"/>
      <c r="CH36" s="693"/>
      <c r="CI36" s="693"/>
      <c r="CJ36" s="693"/>
      <c r="CK36" s="693"/>
      <c r="CL36" s="693"/>
      <c r="CM36" s="693"/>
      <c r="CN36" s="693"/>
      <c r="CO36" s="693"/>
      <c r="CP36" s="693"/>
      <c r="CQ36" s="694"/>
      <c r="CR36" s="677">
        <v>
83493</v>
      </c>
      <c r="CS36" s="678"/>
      <c r="CT36" s="678"/>
      <c r="CU36" s="678"/>
      <c r="CV36" s="678"/>
      <c r="CW36" s="678"/>
      <c r="CX36" s="678"/>
      <c r="CY36" s="679"/>
      <c r="CZ36" s="682">
        <v>
5.3</v>
      </c>
      <c r="DA36" s="713"/>
      <c r="DB36" s="713"/>
      <c r="DC36" s="715"/>
      <c r="DD36" s="686">
        <v>
38439</v>
      </c>
      <c r="DE36" s="678"/>
      <c r="DF36" s="678"/>
      <c r="DG36" s="678"/>
      <c r="DH36" s="678"/>
      <c r="DI36" s="678"/>
      <c r="DJ36" s="678"/>
      <c r="DK36" s="679"/>
      <c r="DL36" s="686">
        <v>
35362</v>
      </c>
      <c r="DM36" s="678"/>
      <c r="DN36" s="678"/>
      <c r="DO36" s="678"/>
      <c r="DP36" s="678"/>
      <c r="DQ36" s="678"/>
      <c r="DR36" s="678"/>
      <c r="DS36" s="678"/>
      <c r="DT36" s="678"/>
      <c r="DU36" s="678"/>
      <c r="DV36" s="679"/>
      <c r="DW36" s="682">
        <v>
9.8000000000000007</v>
      </c>
      <c r="DX36" s="713"/>
      <c r="DY36" s="713"/>
      <c r="DZ36" s="713"/>
      <c r="EA36" s="713"/>
      <c r="EB36" s="713"/>
      <c r="EC36" s="714"/>
    </row>
    <row r="37" spans="2:133" ht="11.25" customHeight="1" x14ac:dyDescent="0.2">
      <c r="B37" s="674" t="s">
        <v>
329</v>
      </c>
      <c r="C37" s="675"/>
      <c r="D37" s="675"/>
      <c r="E37" s="675"/>
      <c r="F37" s="675"/>
      <c r="G37" s="675"/>
      <c r="H37" s="675"/>
      <c r="I37" s="675"/>
      <c r="J37" s="675"/>
      <c r="K37" s="675"/>
      <c r="L37" s="675"/>
      <c r="M37" s="675"/>
      <c r="N37" s="675"/>
      <c r="O37" s="675"/>
      <c r="P37" s="675"/>
      <c r="Q37" s="676"/>
      <c r="R37" s="677">
        <v>
12000</v>
      </c>
      <c r="S37" s="678"/>
      <c r="T37" s="678"/>
      <c r="U37" s="678"/>
      <c r="V37" s="678"/>
      <c r="W37" s="678"/>
      <c r="X37" s="678"/>
      <c r="Y37" s="679"/>
      <c r="Z37" s="680">
        <v>
0.7</v>
      </c>
      <c r="AA37" s="680"/>
      <c r="AB37" s="680"/>
      <c r="AC37" s="680"/>
      <c r="AD37" s="681" t="s">
        <v>
126</v>
      </c>
      <c r="AE37" s="681"/>
      <c r="AF37" s="681"/>
      <c r="AG37" s="681"/>
      <c r="AH37" s="681"/>
      <c r="AI37" s="681"/>
      <c r="AJ37" s="681"/>
      <c r="AK37" s="681"/>
      <c r="AL37" s="682" t="s">
        <v>
230</v>
      </c>
      <c r="AM37" s="683"/>
      <c r="AN37" s="683"/>
      <c r="AO37" s="684"/>
      <c r="AQ37" s="754" t="s">
        <v>
330</v>
      </c>
      <c r="AR37" s="755"/>
      <c r="AS37" s="755"/>
      <c r="AT37" s="755"/>
      <c r="AU37" s="755"/>
      <c r="AV37" s="755"/>
      <c r="AW37" s="755"/>
      <c r="AX37" s="755"/>
      <c r="AY37" s="756"/>
      <c r="AZ37" s="677">
        <v>
12006</v>
      </c>
      <c r="BA37" s="678"/>
      <c r="BB37" s="678"/>
      <c r="BC37" s="678"/>
      <c r="BD37" s="701"/>
      <c r="BE37" s="701"/>
      <c r="BF37" s="736"/>
      <c r="BG37" s="692" t="s">
        <v>
331</v>
      </c>
      <c r="BH37" s="693"/>
      <c r="BI37" s="693"/>
      <c r="BJ37" s="693"/>
      <c r="BK37" s="693"/>
      <c r="BL37" s="693"/>
      <c r="BM37" s="693"/>
      <c r="BN37" s="693"/>
      <c r="BO37" s="693"/>
      <c r="BP37" s="693"/>
      <c r="BQ37" s="693"/>
      <c r="BR37" s="693"/>
      <c r="BS37" s="693"/>
      <c r="BT37" s="693"/>
      <c r="BU37" s="694"/>
      <c r="BV37" s="677">
        <v>
67</v>
      </c>
      <c r="BW37" s="678"/>
      <c r="BX37" s="678"/>
      <c r="BY37" s="678"/>
      <c r="BZ37" s="678"/>
      <c r="CA37" s="678"/>
      <c r="CB37" s="687"/>
      <c r="CD37" s="692" t="s">
        <v>
332</v>
      </c>
      <c r="CE37" s="693"/>
      <c r="CF37" s="693"/>
      <c r="CG37" s="693"/>
      <c r="CH37" s="693"/>
      <c r="CI37" s="693"/>
      <c r="CJ37" s="693"/>
      <c r="CK37" s="693"/>
      <c r="CL37" s="693"/>
      <c r="CM37" s="693"/>
      <c r="CN37" s="693"/>
      <c r="CO37" s="693"/>
      <c r="CP37" s="693"/>
      <c r="CQ37" s="694"/>
      <c r="CR37" s="677">
        <v>
11570</v>
      </c>
      <c r="CS37" s="701"/>
      <c r="CT37" s="701"/>
      <c r="CU37" s="701"/>
      <c r="CV37" s="701"/>
      <c r="CW37" s="701"/>
      <c r="CX37" s="701"/>
      <c r="CY37" s="702"/>
      <c r="CZ37" s="682">
        <v>
0.7</v>
      </c>
      <c r="DA37" s="713"/>
      <c r="DB37" s="713"/>
      <c r="DC37" s="715"/>
      <c r="DD37" s="686">
        <v>
11570</v>
      </c>
      <c r="DE37" s="701"/>
      <c r="DF37" s="701"/>
      <c r="DG37" s="701"/>
      <c r="DH37" s="701"/>
      <c r="DI37" s="701"/>
      <c r="DJ37" s="701"/>
      <c r="DK37" s="702"/>
      <c r="DL37" s="686">
        <v>
11566</v>
      </c>
      <c r="DM37" s="701"/>
      <c r="DN37" s="701"/>
      <c r="DO37" s="701"/>
      <c r="DP37" s="701"/>
      <c r="DQ37" s="701"/>
      <c r="DR37" s="701"/>
      <c r="DS37" s="701"/>
      <c r="DT37" s="701"/>
      <c r="DU37" s="701"/>
      <c r="DV37" s="702"/>
      <c r="DW37" s="682">
        <v>
3.2</v>
      </c>
      <c r="DX37" s="713"/>
      <c r="DY37" s="713"/>
      <c r="DZ37" s="713"/>
      <c r="EA37" s="713"/>
      <c r="EB37" s="713"/>
      <c r="EC37" s="714"/>
    </row>
    <row r="38" spans="2:133" ht="11.25" customHeight="1" x14ac:dyDescent="0.2">
      <c r="B38" s="722" t="s">
        <v>
333</v>
      </c>
      <c r="C38" s="723"/>
      <c r="D38" s="723"/>
      <c r="E38" s="723"/>
      <c r="F38" s="723"/>
      <c r="G38" s="723"/>
      <c r="H38" s="723"/>
      <c r="I38" s="723"/>
      <c r="J38" s="723"/>
      <c r="K38" s="723"/>
      <c r="L38" s="723"/>
      <c r="M38" s="723"/>
      <c r="N38" s="723"/>
      <c r="O38" s="723"/>
      <c r="P38" s="723"/>
      <c r="Q38" s="724"/>
      <c r="R38" s="757">
        <v>
1615576</v>
      </c>
      <c r="S38" s="758"/>
      <c r="T38" s="758"/>
      <c r="U38" s="758"/>
      <c r="V38" s="758"/>
      <c r="W38" s="758"/>
      <c r="X38" s="758"/>
      <c r="Y38" s="759"/>
      <c r="Z38" s="760">
        <v>
100</v>
      </c>
      <c r="AA38" s="760"/>
      <c r="AB38" s="760"/>
      <c r="AC38" s="760"/>
      <c r="AD38" s="761">
        <v>
347770</v>
      </c>
      <c r="AE38" s="761"/>
      <c r="AF38" s="761"/>
      <c r="AG38" s="761"/>
      <c r="AH38" s="761"/>
      <c r="AI38" s="761"/>
      <c r="AJ38" s="761"/>
      <c r="AK38" s="761"/>
      <c r="AL38" s="762">
        <v>
100</v>
      </c>
      <c r="AM38" s="748"/>
      <c r="AN38" s="748"/>
      <c r="AO38" s="763"/>
      <c r="AQ38" s="754" t="s">
        <v>
334</v>
      </c>
      <c r="AR38" s="755"/>
      <c r="AS38" s="755"/>
      <c r="AT38" s="755"/>
      <c r="AU38" s="755"/>
      <c r="AV38" s="755"/>
      <c r="AW38" s="755"/>
      <c r="AX38" s="755"/>
      <c r="AY38" s="756"/>
      <c r="AZ38" s="677" t="s">
        <v>
126</v>
      </c>
      <c r="BA38" s="678"/>
      <c r="BB38" s="678"/>
      <c r="BC38" s="678"/>
      <c r="BD38" s="701"/>
      <c r="BE38" s="701"/>
      <c r="BF38" s="736"/>
      <c r="BG38" s="692" t="s">
        <v>
335</v>
      </c>
      <c r="BH38" s="693"/>
      <c r="BI38" s="693"/>
      <c r="BJ38" s="693"/>
      <c r="BK38" s="693"/>
      <c r="BL38" s="693"/>
      <c r="BM38" s="693"/>
      <c r="BN38" s="693"/>
      <c r="BO38" s="693"/>
      <c r="BP38" s="693"/>
      <c r="BQ38" s="693"/>
      <c r="BR38" s="693"/>
      <c r="BS38" s="693"/>
      <c r="BT38" s="693"/>
      <c r="BU38" s="694"/>
      <c r="BV38" s="677">
        <v>
107</v>
      </c>
      <c r="BW38" s="678"/>
      <c r="BX38" s="678"/>
      <c r="BY38" s="678"/>
      <c r="BZ38" s="678"/>
      <c r="CA38" s="678"/>
      <c r="CB38" s="687"/>
      <c r="CD38" s="692" t="s">
        <v>
336</v>
      </c>
      <c r="CE38" s="693"/>
      <c r="CF38" s="693"/>
      <c r="CG38" s="693"/>
      <c r="CH38" s="693"/>
      <c r="CI38" s="693"/>
      <c r="CJ38" s="693"/>
      <c r="CK38" s="693"/>
      <c r="CL38" s="693"/>
      <c r="CM38" s="693"/>
      <c r="CN38" s="693"/>
      <c r="CO38" s="693"/>
      <c r="CP38" s="693"/>
      <c r="CQ38" s="694"/>
      <c r="CR38" s="677">
        <v>
48755</v>
      </c>
      <c r="CS38" s="678"/>
      <c r="CT38" s="678"/>
      <c r="CU38" s="678"/>
      <c r="CV38" s="678"/>
      <c r="CW38" s="678"/>
      <c r="CX38" s="678"/>
      <c r="CY38" s="679"/>
      <c r="CZ38" s="682">
        <v>
3.1</v>
      </c>
      <c r="DA38" s="713"/>
      <c r="DB38" s="713"/>
      <c r="DC38" s="715"/>
      <c r="DD38" s="686">
        <v>
42057</v>
      </c>
      <c r="DE38" s="678"/>
      <c r="DF38" s="678"/>
      <c r="DG38" s="678"/>
      <c r="DH38" s="678"/>
      <c r="DI38" s="678"/>
      <c r="DJ38" s="678"/>
      <c r="DK38" s="679"/>
      <c r="DL38" s="686">
        <v>
20700</v>
      </c>
      <c r="DM38" s="678"/>
      <c r="DN38" s="678"/>
      <c r="DO38" s="678"/>
      <c r="DP38" s="678"/>
      <c r="DQ38" s="678"/>
      <c r="DR38" s="678"/>
      <c r="DS38" s="678"/>
      <c r="DT38" s="678"/>
      <c r="DU38" s="678"/>
      <c r="DV38" s="679"/>
      <c r="DW38" s="682">
        <v>
5.8</v>
      </c>
      <c r="DX38" s="713"/>
      <c r="DY38" s="713"/>
      <c r="DZ38" s="713"/>
      <c r="EA38" s="713"/>
      <c r="EB38" s="713"/>
      <c r="EC38" s="714"/>
    </row>
    <row r="39" spans="2:133" ht="11.25" customHeight="1" x14ac:dyDescent="0.2">
      <c r="AQ39" s="754" t="s">
        <v>
337</v>
      </c>
      <c r="AR39" s="755"/>
      <c r="AS39" s="755"/>
      <c r="AT39" s="755"/>
      <c r="AU39" s="755"/>
      <c r="AV39" s="755"/>
      <c r="AW39" s="755"/>
      <c r="AX39" s="755"/>
      <c r="AY39" s="756"/>
      <c r="AZ39" s="677" t="s">
        <v>
126</v>
      </c>
      <c r="BA39" s="678"/>
      <c r="BB39" s="678"/>
      <c r="BC39" s="678"/>
      <c r="BD39" s="701"/>
      <c r="BE39" s="701"/>
      <c r="BF39" s="736"/>
      <c r="BG39" s="768" t="s">
        <v>
338</v>
      </c>
      <c r="BH39" s="769"/>
      <c r="BI39" s="769"/>
      <c r="BJ39" s="769"/>
      <c r="BK39" s="769"/>
      <c r="BL39" s="233"/>
      <c r="BM39" s="693" t="s">
        <v>
339</v>
      </c>
      <c r="BN39" s="693"/>
      <c r="BO39" s="693"/>
      <c r="BP39" s="693"/>
      <c r="BQ39" s="693"/>
      <c r="BR39" s="693"/>
      <c r="BS39" s="693"/>
      <c r="BT39" s="693"/>
      <c r="BU39" s="694"/>
      <c r="BV39" s="677">
        <v>
74</v>
      </c>
      <c r="BW39" s="678"/>
      <c r="BX39" s="678"/>
      <c r="BY39" s="678"/>
      <c r="BZ39" s="678"/>
      <c r="CA39" s="678"/>
      <c r="CB39" s="687"/>
      <c r="CD39" s="692" t="s">
        <v>
340</v>
      </c>
      <c r="CE39" s="693"/>
      <c r="CF39" s="693"/>
      <c r="CG39" s="693"/>
      <c r="CH39" s="693"/>
      <c r="CI39" s="693"/>
      <c r="CJ39" s="693"/>
      <c r="CK39" s="693"/>
      <c r="CL39" s="693"/>
      <c r="CM39" s="693"/>
      <c r="CN39" s="693"/>
      <c r="CO39" s="693"/>
      <c r="CP39" s="693"/>
      <c r="CQ39" s="694"/>
      <c r="CR39" s="677">
        <v>
434166</v>
      </c>
      <c r="CS39" s="701"/>
      <c r="CT39" s="701"/>
      <c r="CU39" s="701"/>
      <c r="CV39" s="701"/>
      <c r="CW39" s="701"/>
      <c r="CX39" s="701"/>
      <c r="CY39" s="702"/>
      <c r="CZ39" s="682">
        <v>
27.7</v>
      </c>
      <c r="DA39" s="713"/>
      <c r="DB39" s="713"/>
      <c r="DC39" s="715"/>
      <c r="DD39" s="686">
        <v>
433619</v>
      </c>
      <c r="DE39" s="701"/>
      <c r="DF39" s="701"/>
      <c r="DG39" s="701"/>
      <c r="DH39" s="701"/>
      <c r="DI39" s="701"/>
      <c r="DJ39" s="701"/>
      <c r="DK39" s="702"/>
      <c r="DL39" s="686" t="s">
        <v>
230</v>
      </c>
      <c r="DM39" s="701"/>
      <c r="DN39" s="701"/>
      <c r="DO39" s="701"/>
      <c r="DP39" s="701"/>
      <c r="DQ39" s="701"/>
      <c r="DR39" s="701"/>
      <c r="DS39" s="701"/>
      <c r="DT39" s="701"/>
      <c r="DU39" s="701"/>
      <c r="DV39" s="702"/>
      <c r="DW39" s="682" t="s">
        <v>
126</v>
      </c>
      <c r="DX39" s="713"/>
      <c r="DY39" s="713"/>
      <c r="DZ39" s="713"/>
      <c r="EA39" s="713"/>
      <c r="EB39" s="713"/>
      <c r="EC39" s="714"/>
    </row>
    <row r="40" spans="2:133" ht="11.25" customHeight="1" x14ac:dyDescent="0.2">
      <c r="AQ40" s="754" t="s">
        <v>
341</v>
      </c>
      <c r="AR40" s="755"/>
      <c r="AS40" s="755"/>
      <c r="AT40" s="755"/>
      <c r="AU40" s="755"/>
      <c r="AV40" s="755"/>
      <c r="AW40" s="755"/>
      <c r="AX40" s="755"/>
      <c r="AY40" s="756"/>
      <c r="AZ40" s="677">
        <v>
14990</v>
      </c>
      <c r="BA40" s="678"/>
      <c r="BB40" s="678"/>
      <c r="BC40" s="678"/>
      <c r="BD40" s="701"/>
      <c r="BE40" s="701"/>
      <c r="BF40" s="736"/>
      <c r="BG40" s="768"/>
      <c r="BH40" s="769"/>
      <c r="BI40" s="769"/>
      <c r="BJ40" s="769"/>
      <c r="BK40" s="769"/>
      <c r="BL40" s="233"/>
      <c r="BM40" s="693" t="s">
        <v>
342</v>
      </c>
      <c r="BN40" s="693"/>
      <c r="BO40" s="693"/>
      <c r="BP40" s="693"/>
      <c r="BQ40" s="693"/>
      <c r="BR40" s="693"/>
      <c r="BS40" s="693"/>
      <c r="BT40" s="693"/>
      <c r="BU40" s="694"/>
      <c r="BV40" s="677" t="s">
        <v>
126</v>
      </c>
      <c r="BW40" s="678"/>
      <c r="BX40" s="678"/>
      <c r="BY40" s="678"/>
      <c r="BZ40" s="678"/>
      <c r="CA40" s="678"/>
      <c r="CB40" s="687"/>
      <c r="CD40" s="692" t="s">
        <v>
343</v>
      </c>
      <c r="CE40" s="693"/>
      <c r="CF40" s="693"/>
      <c r="CG40" s="693"/>
      <c r="CH40" s="693"/>
      <c r="CI40" s="693"/>
      <c r="CJ40" s="693"/>
      <c r="CK40" s="693"/>
      <c r="CL40" s="693"/>
      <c r="CM40" s="693"/>
      <c r="CN40" s="693"/>
      <c r="CO40" s="693"/>
      <c r="CP40" s="693"/>
      <c r="CQ40" s="694"/>
      <c r="CR40" s="677" t="s">
        <v>
230</v>
      </c>
      <c r="CS40" s="678"/>
      <c r="CT40" s="678"/>
      <c r="CU40" s="678"/>
      <c r="CV40" s="678"/>
      <c r="CW40" s="678"/>
      <c r="CX40" s="678"/>
      <c r="CY40" s="679"/>
      <c r="CZ40" s="682" t="s">
        <v>
230</v>
      </c>
      <c r="DA40" s="713"/>
      <c r="DB40" s="713"/>
      <c r="DC40" s="715"/>
      <c r="DD40" s="686" t="s">
        <v>
126</v>
      </c>
      <c r="DE40" s="678"/>
      <c r="DF40" s="678"/>
      <c r="DG40" s="678"/>
      <c r="DH40" s="678"/>
      <c r="DI40" s="678"/>
      <c r="DJ40" s="678"/>
      <c r="DK40" s="679"/>
      <c r="DL40" s="686" t="s">
        <v>
126</v>
      </c>
      <c r="DM40" s="678"/>
      <c r="DN40" s="678"/>
      <c r="DO40" s="678"/>
      <c r="DP40" s="678"/>
      <c r="DQ40" s="678"/>
      <c r="DR40" s="678"/>
      <c r="DS40" s="678"/>
      <c r="DT40" s="678"/>
      <c r="DU40" s="678"/>
      <c r="DV40" s="679"/>
      <c r="DW40" s="682" t="s">
        <v>
230</v>
      </c>
      <c r="DX40" s="713"/>
      <c r="DY40" s="713"/>
      <c r="DZ40" s="713"/>
      <c r="EA40" s="713"/>
      <c r="EB40" s="713"/>
      <c r="EC40" s="714"/>
    </row>
    <row r="41" spans="2:133" ht="11.25" customHeight="1" x14ac:dyDescent="0.2">
      <c r="AQ41" s="764" t="s">
        <v>
344</v>
      </c>
      <c r="AR41" s="765"/>
      <c r="AS41" s="765"/>
      <c r="AT41" s="765"/>
      <c r="AU41" s="765"/>
      <c r="AV41" s="765"/>
      <c r="AW41" s="765"/>
      <c r="AX41" s="765"/>
      <c r="AY41" s="766"/>
      <c r="AZ41" s="757">
        <v>
5141</v>
      </c>
      <c r="BA41" s="758"/>
      <c r="BB41" s="758"/>
      <c r="BC41" s="758"/>
      <c r="BD41" s="747"/>
      <c r="BE41" s="747"/>
      <c r="BF41" s="749"/>
      <c r="BG41" s="770"/>
      <c r="BH41" s="771"/>
      <c r="BI41" s="771"/>
      <c r="BJ41" s="771"/>
      <c r="BK41" s="771"/>
      <c r="BL41" s="234"/>
      <c r="BM41" s="704" t="s">
        <v>
345</v>
      </c>
      <c r="BN41" s="704"/>
      <c r="BO41" s="704"/>
      <c r="BP41" s="704"/>
      <c r="BQ41" s="704"/>
      <c r="BR41" s="704"/>
      <c r="BS41" s="704"/>
      <c r="BT41" s="704"/>
      <c r="BU41" s="705"/>
      <c r="BV41" s="757">
        <v>
215</v>
      </c>
      <c r="BW41" s="758"/>
      <c r="BX41" s="758"/>
      <c r="BY41" s="758"/>
      <c r="BZ41" s="758"/>
      <c r="CA41" s="758"/>
      <c r="CB41" s="767"/>
      <c r="CD41" s="692" t="s">
        <v>
346</v>
      </c>
      <c r="CE41" s="693"/>
      <c r="CF41" s="693"/>
      <c r="CG41" s="693"/>
      <c r="CH41" s="693"/>
      <c r="CI41" s="693"/>
      <c r="CJ41" s="693"/>
      <c r="CK41" s="693"/>
      <c r="CL41" s="693"/>
      <c r="CM41" s="693"/>
      <c r="CN41" s="693"/>
      <c r="CO41" s="693"/>
      <c r="CP41" s="693"/>
      <c r="CQ41" s="694"/>
      <c r="CR41" s="677" t="s">
        <v>
230</v>
      </c>
      <c r="CS41" s="701"/>
      <c r="CT41" s="701"/>
      <c r="CU41" s="701"/>
      <c r="CV41" s="701"/>
      <c r="CW41" s="701"/>
      <c r="CX41" s="701"/>
      <c r="CY41" s="702"/>
      <c r="CZ41" s="682" t="s">
        <v>
230</v>
      </c>
      <c r="DA41" s="713"/>
      <c r="DB41" s="713"/>
      <c r="DC41" s="715"/>
      <c r="DD41" s="686" t="s">
        <v>
126</v>
      </c>
      <c r="DE41" s="701"/>
      <c r="DF41" s="701"/>
      <c r="DG41" s="701"/>
      <c r="DH41" s="701"/>
      <c r="DI41" s="701"/>
      <c r="DJ41" s="701"/>
      <c r="DK41" s="702"/>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2">
      <c r="B42" s="227" t="s">
        <v>
347</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
348</v>
      </c>
      <c r="CE42" s="675"/>
      <c r="CF42" s="675"/>
      <c r="CG42" s="675"/>
      <c r="CH42" s="675"/>
      <c r="CI42" s="675"/>
      <c r="CJ42" s="675"/>
      <c r="CK42" s="675"/>
      <c r="CL42" s="675"/>
      <c r="CM42" s="675"/>
      <c r="CN42" s="675"/>
      <c r="CO42" s="675"/>
      <c r="CP42" s="675"/>
      <c r="CQ42" s="676"/>
      <c r="CR42" s="677">
        <v>
386322</v>
      </c>
      <c r="CS42" s="678"/>
      <c r="CT42" s="678"/>
      <c r="CU42" s="678"/>
      <c r="CV42" s="678"/>
      <c r="CW42" s="678"/>
      <c r="CX42" s="678"/>
      <c r="CY42" s="679"/>
      <c r="CZ42" s="682">
        <v>
24.6</v>
      </c>
      <c r="DA42" s="683"/>
      <c r="DB42" s="683"/>
      <c r="DC42" s="778"/>
      <c r="DD42" s="686">
        <v>
51688</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2">
      <c r="B43" s="237" t="s">
        <v>
349</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
350</v>
      </c>
      <c r="CE43" s="675"/>
      <c r="CF43" s="675"/>
      <c r="CG43" s="675"/>
      <c r="CH43" s="675"/>
      <c r="CI43" s="675"/>
      <c r="CJ43" s="675"/>
      <c r="CK43" s="675"/>
      <c r="CL43" s="675"/>
      <c r="CM43" s="675"/>
      <c r="CN43" s="675"/>
      <c r="CO43" s="675"/>
      <c r="CP43" s="675"/>
      <c r="CQ43" s="676"/>
      <c r="CR43" s="677">
        <v>
13052</v>
      </c>
      <c r="CS43" s="701"/>
      <c r="CT43" s="701"/>
      <c r="CU43" s="701"/>
      <c r="CV43" s="701"/>
      <c r="CW43" s="701"/>
      <c r="CX43" s="701"/>
      <c r="CY43" s="702"/>
      <c r="CZ43" s="682">
        <v>
0.8</v>
      </c>
      <c r="DA43" s="713"/>
      <c r="DB43" s="713"/>
      <c r="DC43" s="715"/>
      <c r="DD43" s="686">
        <v>
1618</v>
      </c>
      <c r="DE43" s="701"/>
      <c r="DF43" s="701"/>
      <c r="DG43" s="701"/>
      <c r="DH43" s="701"/>
      <c r="DI43" s="701"/>
      <c r="DJ43" s="701"/>
      <c r="DK43" s="702"/>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2">
      <c r="B44" s="238" t="s">
        <v>
351</v>
      </c>
      <c r="CD44" s="789" t="s">
        <v>
303</v>
      </c>
      <c r="CE44" s="790"/>
      <c r="CF44" s="674" t="s">
        <v>
352</v>
      </c>
      <c r="CG44" s="675"/>
      <c r="CH44" s="675"/>
      <c r="CI44" s="675"/>
      <c r="CJ44" s="675"/>
      <c r="CK44" s="675"/>
      <c r="CL44" s="675"/>
      <c r="CM44" s="675"/>
      <c r="CN44" s="675"/>
      <c r="CO44" s="675"/>
      <c r="CP44" s="675"/>
      <c r="CQ44" s="676"/>
      <c r="CR44" s="677">
        <v>
386322</v>
      </c>
      <c r="CS44" s="678"/>
      <c r="CT44" s="678"/>
      <c r="CU44" s="678"/>
      <c r="CV44" s="678"/>
      <c r="CW44" s="678"/>
      <c r="CX44" s="678"/>
      <c r="CY44" s="679"/>
      <c r="CZ44" s="682">
        <v>
24.6</v>
      </c>
      <c r="DA44" s="683"/>
      <c r="DB44" s="683"/>
      <c r="DC44" s="778"/>
      <c r="DD44" s="686">
        <v>
51688</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2">
      <c r="CD45" s="791"/>
      <c r="CE45" s="792"/>
      <c r="CF45" s="674" t="s">
        <v>
353</v>
      </c>
      <c r="CG45" s="675"/>
      <c r="CH45" s="675"/>
      <c r="CI45" s="675"/>
      <c r="CJ45" s="675"/>
      <c r="CK45" s="675"/>
      <c r="CL45" s="675"/>
      <c r="CM45" s="675"/>
      <c r="CN45" s="675"/>
      <c r="CO45" s="675"/>
      <c r="CP45" s="675"/>
      <c r="CQ45" s="676"/>
      <c r="CR45" s="677">
        <v>
271860</v>
      </c>
      <c r="CS45" s="701"/>
      <c r="CT45" s="701"/>
      <c r="CU45" s="701"/>
      <c r="CV45" s="701"/>
      <c r="CW45" s="701"/>
      <c r="CX45" s="701"/>
      <c r="CY45" s="702"/>
      <c r="CZ45" s="682">
        <v>
17.3</v>
      </c>
      <c r="DA45" s="713"/>
      <c r="DB45" s="713"/>
      <c r="DC45" s="715"/>
      <c r="DD45" s="686">
        <v>
8740</v>
      </c>
      <c r="DE45" s="701"/>
      <c r="DF45" s="701"/>
      <c r="DG45" s="701"/>
      <c r="DH45" s="701"/>
      <c r="DI45" s="701"/>
      <c r="DJ45" s="701"/>
      <c r="DK45" s="702"/>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2">
      <c r="CD46" s="791"/>
      <c r="CE46" s="792"/>
      <c r="CF46" s="674" t="s">
        <v>
354</v>
      </c>
      <c r="CG46" s="675"/>
      <c r="CH46" s="675"/>
      <c r="CI46" s="675"/>
      <c r="CJ46" s="675"/>
      <c r="CK46" s="675"/>
      <c r="CL46" s="675"/>
      <c r="CM46" s="675"/>
      <c r="CN46" s="675"/>
      <c r="CO46" s="675"/>
      <c r="CP46" s="675"/>
      <c r="CQ46" s="676"/>
      <c r="CR46" s="677">
        <v>
114462</v>
      </c>
      <c r="CS46" s="678"/>
      <c r="CT46" s="678"/>
      <c r="CU46" s="678"/>
      <c r="CV46" s="678"/>
      <c r="CW46" s="678"/>
      <c r="CX46" s="678"/>
      <c r="CY46" s="679"/>
      <c r="CZ46" s="682">
        <v>
7.3</v>
      </c>
      <c r="DA46" s="683"/>
      <c r="DB46" s="683"/>
      <c r="DC46" s="778"/>
      <c r="DD46" s="686">
        <v>
42948</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2">
      <c r="CD47" s="791"/>
      <c r="CE47" s="792"/>
      <c r="CF47" s="674" t="s">
        <v>
355</v>
      </c>
      <c r="CG47" s="675"/>
      <c r="CH47" s="675"/>
      <c r="CI47" s="675"/>
      <c r="CJ47" s="675"/>
      <c r="CK47" s="675"/>
      <c r="CL47" s="675"/>
      <c r="CM47" s="675"/>
      <c r="CN47" s="675"/>
      <c r="CO47" s="675"/>
      <c r="CP47" s="675"/>
      <c r="CQ47" s="676"/>
      <c r="CR47" s="677" t="s">
        <v>
126</v>
      </c>
      <c r="CS47" s="701"/>
      <c r="CT47" s="701"/>
      <c r="CU47" s="701"/>
      <c r="CV47" s="701"/>
      <c r="CW47" s="701"/>
      <c r="CX47" s="701"/>
      <c r="CY47" s="702"/>
      <c r="CZ47" s="682" t="s">
        <v>
126</v>
      </c>
      <c r="DA47" s="713"/>
      <c r="DB47" s="713"/>
      <c r="DC47" s="715"/>
      <c r="DD47" s="686" t="s">
        <v>
126</v>
      </c>
      <c r="DE47" s="701"/>
      <c r="DF47" s="701"/>
      <c r="DG47" s="701"/>
      <c r="DH47" s="701"/>
      <c r="DI47" s="701"/>
      <c r="DJ47" s="701"/>
      <c r="DK47" s="702"/>
      <c r="DL47" s="772"/>
      <c r="DM47" s="773"/>
      <c r="DN47" s="773"/>
      <c r="DO47" s="773"/>
      <c r="DP47" s="773"/>
      <c r="DQ47" s="773"/>
      <c r="DR47" s="773"/>
      <c r="DS47" s="773"/>
      <c r="DT47" s="773"/>
      <c r="DU47" s="773"/>
      <c r="DV47" s="774"/>
      <c r="DW47" s="775"/>
      <c r="DX47" s="776"/>
      <c r="DY47" s="776"/>
      <c r="DZ47" s="776"/>
      <c r="EA47" s="776"/>
      <c r="EB47" s="776"/>
      <c r="EC47" s="777"/>
    </row>
    <row r="48" spans="2:133" ht="10.8" x14ac:dyDescent="0.2">
      <c r="CD48" s="793"/>
      <c r="CE48" s="794"/>
      <c r="CF48" s="674" t="s">
        <v>
356</v>
      </c>
      <c r="CG48" s="675"/>
      <c r="CH48" s="675"/>
      <c r="CI48" s="675"/>
      <c r="CJ48" s="675"/>
      <c r="CK48" s="675"/>
      <c r="CL48" s="675"/>
      <c r="CM48" s="675"/>
      <c r="CN48" s="675"/>
      <c r="CO48" s="675"/>
      <c r="CP48" s="675"/>
      <c r="CQ48" s="676"/>
      <c r="CR48" s="677" t="s">
        <v>
230</v>
      </c>
      <c r="CS48" s="678"/>
      <c r="CT48" s="678"/>
      <c r="CU48" s="678"/>
      <c r="CV48" s="678"/>
      <c r="CW48" s="678"/>
      <c r="CX48" s="678"/>
      <c r="CY48" s="679"/>
      <c r="CZ48" s="682" t="s">
        <v>
126</v>
      </c>
      <c r="DA48" s="683"/>
      <c r="DB48" s="683"/>
      <c r="DC48" s="778"/>
      <c r="DD48" s="686" t="s">
        <v>
230</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2">
      <c r="CD49" s="722" t="s">
        <v>
357</v>
      </c>
      <c r="CE49" s="723"/>
      <c r="CF49" s="723"/>
      <c r="CG49" s="723"/>
      <c r="CH49" s="723"/>
      <c r="CI49" s="723"/>
      <c r="CJ49" s="723"/>
      <c r="CK49" s="723"/>
      <c r="CL49" s="723"/>
      <c r="CM49" s="723"/>
      <c r="CN49" s="723"/>
      <c r="CO49" s="723"/>
      <c r="CP49" s="723"/>
      <c r="CQ49" s="724"/>
      <c r="CR49" s="757">
        <v>
1569382</v>
      </c>
      <c r="CS49" s="747"/>
      <c r="CT49" s="747"/>
      <c r="CU49" s="747"/>
      <c r="CV49" s="747"/>
      <c r="CW49" s="747"/>
      <c r="CX49" s="747"/>
      <c r="CY49" s="779"/>
      <c r="CZ49" s="762">
        <v>
100</v>
      </c>
      <c r="DA49" s="780"/>
      <c r="DB49" s="780"/>
      <c r="DC49" s="781"/>
      <c r="DD49" s="782">
        <v>
765018</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t="10.8" hidden="1" x14ac:dyDescent="0.2"/>
    <row r="51" spans="82:133" ht="10.8" hidden="1" x14ac:dyDescent="0.2"/>
    <row r="52" spans="82:133" ht="10.8" hidden="1" x14ac:dyDescent="0.2"/>
    <row r="53" spans="82:133" ht="10.8" hidden="1" x14ac:dyDescent="0.2"/>
  </sheetData>
  <sheetProtection algorithmName="SHA-512" hashValue="FqKwxjYDLCAQxLSk/4tPecG1sLkYvBWJqvV1+hKUvZDGO7bb0K0ajyzrj6erlKHggUaOC1Fth5bLJ/IMbjz7Ow==" saltValue="CAjxURoGfVb+6TGTit8U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7" customWidth="1"/>
    <col min="131" max="131" width="1.66406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
358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
359</v>
      </c>
      <c r="DK2" s="825"/>
      <c r="DL2" s="825"/>
      <c r="DM2" s="825"/>
      <c r="DN2" s="825"/>
      <c r="DO2" s="826"/>
      <c r="DP2" s="247"/>
      <c r="DQ2" s="824" t="s">
        <v>
360</v>
      </c>
      <c r="DR2" s="825"/>
      <c r="DS2" s="825"/>
      <c r="DT2" s="825"/>
      <c r="DU2" s="825"/>
      <c r="DV2" s="825"/>
      <c r="DW2" s="825"/>
      <c r="DX2" s="825"/>
      <c r="DY2" s="825"/>
      <c r="DZ2" s="826"/>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827" t="s">
        <v>
361</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
362</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818" t="s">
        <v>
363</v>
      </c>
      <c r="B5" s="819"/>
      <c r="C5" s="819"/>
      <c r="D5" s="819"/>
      <c r="E5" s="819"/>
      <c r="F5" s="819"/>
      <c r="G5" s="819"/>
      <c r="H5" s="819"/>
      <c r="I5" s="819"/>
      <c r="J5" s="819"/>
      <c r="K5" s="819"/>
      <c r="L5" s="819"/>
      <c r="M5" s="819"/>
      <c r="N5" s="819"/>
      <c r="O5" s="819"/>
      <c r="P5" s="820"/>
      <c r="Q5" s="795" t="s">
        <v>
364</v>
      </c>
      <c r="R5" s="796"/>
      <c r="S5" s="796"/>
      <c r="T5" s="796"/>
      <c r="U5" s="797"/>
      <c r="V5" s="795" t="s">
        <v>
365</v>
      </c>
      <c r="W5" s="796"/>
      <c r="X5" s="796"/>
      <c r="Y5" s="796"/>
      <c r="Z5" s="797"/>
      <c r="AA5" s="795" t="s">
        <v>
366</v>
      </c>
      <c r="AB5" s="796"/>
      <c r="AC5" s="796"/>
      <c r="AD5" s="796"/>
      <c r="AE5" s="796"/>
      <c r="AF5" s="828" t="s">
        <v>
367</v>
      </c>
      <c r="AG5" s="796"/>
      <c r="AH5" s="796"/>
      <c r="AI5" s="796"/>
      <c r="AJ5" s="807"/>
      <c r="AK5" s="796" t="s">
        <v>
368</v>
      </c>
      <c r="AL5" s="796"/>
      <c r="AM5" s="796"/>
      <c r="AN5" s="796"/>
      <c r="AO5" s="797"/>
      <c r="AP5" s="795" t="s">
        <v>
369</v>
      </c>
      <c r="AQ5" s="796"/>
      <c r="AR5" s="796"/>
      <c r="AS5" s="796"/>
      <c r="AT5" s="797"/>
      <c r="AU5" s="795" t="s">
        <v>
370</v>
      </c>
      <c r="AV5" s="796"/>
      <c r="AW5" s="796"/>
      <c r="AX5" s="796"/>
      <c r="AY5" s="807"/>
      <c r="AZ5" s="254"/>
      <c r="BA5" s="254"/>
      <c r="BB5" s="254"/>
      <c r="BC5" s="254"/>
      <c r="BD5" s="254"/>
      <c r="BE5" s="255"/>
      <c r="BF5" s="255"/>
      <c r="BG5" s="255"/>
      <c r="BH5" s="255"/>
      <c r="BI5" s="255"/>
      <c r="BJ5" s="255"/>
      <c r="BK5" s="255"/>
      <c r="BL5" s="255"/>
      <c r="BM5" s="255"/>
      <c r="BN5" s="255"/>
      <c r="BO5" s="255"/>
      <c r="BP5" s="255"/>
      <c r="BQ5" s="818" t="s">
        <v>
371</v>
      </c>
      <c r="BR5" s="819"/>
      <c r="BS5" s="819"/>
      <c r="BT5" s="819"/>
      <c r="BU5" s="819"/>
      <c r="BV5" s="819"/>
      <c r="BW5" s="819"/>
      <c r="BX5" s="819"/>
      <c r="BY5" s="819"/>
      <c r="BZ5" s="819"/>
      <c r="CA5" s="819"/>
      <c r="CB5" s="819"/>
      <c r="CC5" s="819"/>
      <c r="CD5" s="819"/>
      <c r="CE5" s="819"/>
      <c r="CF5" s="819"/>
      <c r="CG5" s="820"/>
      <c r="CH5" s="795" t="s">
        <v>
372</v>
      </c>
      <c r="CI5" s="796"/>
      <c r="CJ5" s="796"/>
      <c r="CK5" s="796"/>
      <c r="CL5" s="797"/>
      <c r="CM5" s="795" t="s">
        <v>
373</v>
      </c>
      <c r="CN5" s="796"/>
      <c r="CO5" s="796"/>
      <c r="CP5" s="796"/>
      <c r="CQ5" s="797"/>
      <c r="CR5" s="795" t="s">
        <v>
374</v>
      </c>
      <c r="CS5" s="796"/>
      <c r="CT5" s="796"/>
      <c r="CU5" s="796"/>
      <c r="CV5" s="797"/>
      <c r="CW5" s="795" t="s">
        <v>
375</v>
      </c>
      <c r="CX5" s="796"/>
      <c r="CY5" s="796"/>
      <c r="CZ5" s="796"/>
      <c r="DA5" s="797"/>
      <c r="DB5" s="795" t="s">
        <v>
376</v>
      </c>
      <c r="DC5" s="796"/>
      <c r="DD5" s="796"/>
      <c r="DE5" s="796"/>
      <c r="DF5" s="797"/>
      <c r="DG5" s="801" t="s">
        <v>
377</v>
      </c>
      <c r="DH5" s="802"/>
      <c r="DI5" s="802"/>
      <c r="DJ5" s="802"/>
      <c r="DK5" s="803"/>
      <c r="DL5" s="801" t="s">
        <v>
378</v>
      </c>
      <c r="DM5" s="802"/>
      <c r="DN5" s="802"/>
      <c r="DO5" s="802"/>
      <c r="DP5" s="803"/>
      <c r="DQ5" s="795" t="s">
        <v>
379</v>
      </c>
      <c r="DR5" s="796"/>
      <c r="DS5" s="796"/>
      <c r="DT5" s="796"/>
      <c r="DU5" s="797"/>
      <c r="DV5" s="795" t="s">
        <v>
370</v>
      </c>
      <c r="DW5" s="796"/>
      <c r="DX5" s="796"/>
      <c r="DY5" s="796"/>
      <c r="DZ5" s="807"/>
      <c r="EA5" s="252"/>
    </row>
    <row r="6" spans="1:131" s="253" customFormat="1" ht="26.25" customHeight="1" thickBot="1" x14ac:dyDescent="0.25">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2">
      <c r="A7" s="256">
        <v>
1</v>
      </c>
      <c r="B7" s="809" t="s">
        <v>
380</v>
      </c>
      <c r="C7" s="810"/>
      <c r="D7" s="810"/>
      <c r="E7" s="810"/>
      <c r="F7" s="810"/>
      <c r="G7" s="810"/>
      <c r="H7" s="810"/>
      <c r="I7" s="810"/>
      <c r="J7" s="810"/>
      <c r="K7" s="810"/>
      <c r="L7" s="810"/>
      <c r="M7" s="810"/>
      <c r="N7" s="810"/>
      <c r="O7" s="810"/>
      <c r="P7" s="811"/>
      <c r="Q7" s="812">
        <v>
1576</v>
      </c>
      <c r="R7" s="813"/>
      <c r="S7" s="813"/>
      <c r="T7" s="813"/>
      <c r="U7" s="813"/>
      <c r="V7" s="813">
        <v>
1530</v>
      </c>
      <c r="W7" s="813"/>
      <c r="X7" s="813"/>
      <c r="Y7" s="813"/>
      <c r="Z7" s="813"/>
      <c r="AA7" s="813">
        <v>
46</v>
      </c>
      <c r="AB7" s="813"/>
      <c r="AC7" s="813"/>
      <c r="AD7" s="813"/>
      <c r="AE7" s="814"/>
      <c r="AF7" s="815">
        <v>
38</v>
      </c>
      <c r="AG7" s="816"/>
      <c r="AH7" s="816"/>
      <c r="AI7" s="816"/>
      <c r="AJ7" s="817"/>
      <c r="AK7" s="852"/>
      <c r="AL7" s="853"/>
      <c r="AM7" s="853"/>
      <c r="AN7" s="853"/>
      <c r="AO7" s="853"/>
      <c r="AP7" s="853">
        <v>
708</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
1</v>
      </c>
      <c r="BR7" s="258"/>
      <c r="BS7" s="856"/>
      <c r="BT7" s="857"/>
      <c r="BU7" s="857"/>
      <c r="BV7" s="857"/>
      <c r="BW7" s="857"/>
      <c r="BX7" s="857"/>
      <c r="BY7" s="857"/>
      <c r="BZ7" s="857"/>
      <c r="CA7" s="857"/>
      <c r="CB7" s="857"/>
      <c r="CC7" s="857"/>
      <c r="CD7" s="857"/>
      <c r="CE7" s="857"/>
      <c r="CF7" s="857"/>
      <c r="CG7" s="858"/>
      <c r="CH7" s="849"/>
      <c r="CI7" s="850"/>
      <c r="CJ7" s="850"/>
      <c r="CK7" s="850"/>
      <c r="CL7" s="851"/>
      <c r="CM7" s="849"/>
      <c r="CN7" s="850"/>
      <c r="CO7" s="850"/>
      <c r="CP7" s="850"/>
      <c r="CQ7" s="851"/>
      <c r="CR7" s="849"/>
      <c r="CS7" s="850"/>
      <c r="CT7" s="850"/>
      <c r="CU7" s="850"/>
      <c r="CV7" s="851"/>
      <c r="CW7" s="849"/>
      <c r="CX7" s="850"/>
      <c r="CY7" s="850"/>
      <c r="CZ7" s="850"/>
      <c r="DA7" s="851"/>
      <c r="DB7" s="849"/>
      <c r="DC7" s="850"/>
      <c r="DD7" s="850"/>
      <c r="DE7" s="850"/>
      <c r="DF7" s="851"/>
      <c r="DG7" s="849"/>
      <c r="DH7" s="850"/>
      <c r="DI7" s="850"/>
      <c r="DJ7" s="850"/>
      <c r="DK7" s="851"/>
      <c r="DL7" s="849"/>
      <c r="DM7" s="850"/>
      <c r="DN7" s="850"/>
      <c r="DO7" s="850"/>
      <c r="DP7" s="851"/>
      <c r="DQ7" s="849"/>
      <c r="DR7" s="850"/>
      <c r="DS7" s="850"/>
      <c r="DT7" s="850"/>
      <c r="DU7" s="851"/>
      <c r="DV7" s="830"/>
      <c r="DW7" s="831"/>
      <c r="DX7" s="831"/>
      <c r="DY7" s="831"/>
      <c r="DZ7" s="832"/>
      <c r="EA7" s="252"/>
    </row>
    <row r="8" spans="1:131" s="253" customFormat="1" ht="26.25" customHeight="1" x14ac:dyDescent="0.2">
      <c r="A8" s="259">
        <v>
2</v>
      </c>
      <c r="B8" s="833" t="s">
        <v>
381</v>
      </c>
      <c r="C8" s="834"/>
      <c r="D8" s="834"/>
      <c r="E8" s="834"/>
      <c r="F8" s="834"/>
      <c r="G8" s="834"/>
      <c r="H8" s="834"/>
      <c r="I8" s="834"/>
      <c r="J8" s="834"/>
      <c r="K8" s="834"/>
      <c r="L8" s="834"/>
      <c r="M8" s="834"/>
      <c r="N8" s="834"/>
      <c r="O8" s="834"/>
      <c r="P8" s="835"/>
      <c r="Q8" s="836">
        <v>
53</v>
      </c>
      <c r="R8" s="837"/>
      <c r="S8" s="837"/>
      <c r="T8" s="837"/>
      <c r="U8" s="837"/>
      <c r="V8" s="837">
        <v>
52</v>
      </c>
      <c r="W8" s="837"/>
      <c r="X8" s="837"/>
      <c r="Y8" s="837"/>
      <c r="Z8" s="837"/>
      <c r="AA8" s="837">
        <v>
1</v>
      </c>
      <c r="AB8" s="837"/>
      <c r="AC8" s="837"/>
      <c r="AD8" s="837"/>
      <c r="AE8" s="838"/>
      <c r="AF8" s="839">
        <v>
0</v>
      </c>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
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x14ac:dyDescent="0.2">
      <c r="A9" s="259">
        <v>
3</v>
      </c>
      <c r="B9" s="833" t="s">
        <v>
382</v>
      </c>
      <c r="C9" s="834"/>
      <c r="D9" s="834"/>
      <c r="E9" s="834"/>
      <c r="F9" s="834"/>
      <c r="G9" s="834"/>
      <c r="H9" s="834"/>
      <c r="I9" s="834"/>
      <c r="J9" s="834"/>
      <c r="K9" s="834"/>
      <c r="L9" s="834"/>
      <c r="M9" s="834"/>
      <c r="N9" s="834"/>
      <c r="O9" s="834"/>
      <c r="P9" s="835"/>
      <c r="Q9" s="836">
        <v>
18</v>
      </c>
      <c r="R9" s="837"/>
      <c r="S9" s="837"/>
      <c r="T9" s="837"/>
      <c r="U9" s="837"/>
      <c r="V9" s="837">
        <v>
18</v>
      </c>
      <c r="W9" s="837"/>
      <c r="X9" s="837"/>
      <c r="Y9" s="837"/>
      <c r="Z9" s="837"/>
      <c r="AA9" s="837" t="s">
        <v>
582</v>
      </c>
      <c r="AB9" s="837"/>
      <c r="AC9" s="837"/>
      <c r="AD9" s="837"/>
      <c r="AE9" s="838"/>
      <c r="AF9" s="839">
        <v>
0</v>
      </c>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
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x14ac:dyDescent="0.2">
      <c r="A10" s="259">
        <v>
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
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2">
      <c r="A11" s="259">
        <v>
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
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2">
      <c r="A12" s="259">
        <v>
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
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2">
      <c r="A13" s="259">
        <v>
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
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2">
      <c r="A14" s="259">
        <v>
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
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2">
      <c r="A15" s="259">
        <v>
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
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2">
      <c r="A16" s="259">
        <v>
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
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2">
      <c r="A17" s="259">
        <v>
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
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2">
      <c r="A18" s="259">
        <v>
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
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2">
      <c r="A19" s="259">
        <v>
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
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2">
      <c r="A20" s="259">
        <v>
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
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5">
      <c r="A21" s="259">
        <v>
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
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2">
      <c r="A22" s="259">
        <v>
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1"/>
      <c r="AL22" s="882"/>
      <c r="AM22" s="882"/>
      <c r="AN22" s="882"/>
      <c r="AO22" s="882"/>
      <c r="AP22" s="882"/>
      <c r="AQ22" s="882"/>
      <c r="AR22" s="882"/>
      <c r="AS22" s="882"/>
      <c r="AT22" s="882"/>
      <c r="AU22" s="883"/>
      <c r="AV22" s="883"/>
      <c r="AW22" s="883"/>
      <c r="AX22" s="883"/>
      <c r="AY22" s="884"/>
      <c r="AZ22" s="885" t="s">
        <v>
383</v>
      </c>
      <c r="BA22" s="885"/>
      <c r="BB22" s="885"/>
      <c r="BC22" s="885"/>
      <c r="BD22" s="886"/>
      <c r="BE22" s="251"/>
      <c r="BF22" s="251"/>
      <c r="BG22" s="251"/>
      <c r="BH22" s="251"/>
      <c r="BI22" s="251"/>
      <c r="BJ22" s="251"/>
      <c r="BK22" s="251"/>
      <c r="BL22" s="251"/>
      <c r="BM22" s="251"/>
      <c r="BN22" s="251"/>
      <c r="BO22" s="251"/>
      <c r="BP22" s="251"/>
      <c r="BQ22" s="260">
        <v>
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5">
      <c r="A23" s="262" t="s">
        <v>
384</v>
      </c>
      <c r="B23" s="868" t="s">
        <v>
385</v>
      </c>
      <c r="C23" s="869"/>
      <c r="D23" s="869"/>
      <c r="E23" s="869"/>
      <c r="F23" s="869"/>
      <c r="G23" s="869"/>
      <c r="H23" s="869"/>
      <c r="I23" s="869"/>
      <c r="J23" s="869"/>
      <c r="K23" s="869"/>
      <c r="L23" s="869"/>
      <c r="M23" s="869"/>
      <c r="N23" s="869"/>
      <c r="O23" s="869"/>
      <c r="P23" s="870"/>
      <c r="Q23" s="871">
        <f>
Q7+Q8+Q9</f>
        <v>
1647</v>
      </c>
      <c r="R23" s="872"/>
      <c r="S23" s="872"/>
      <c r="T23" s="872"/>
      <c r="U23" s="873"/>
      <c r="V23" s="871">
        <f>
V7+V8+V9</f>
        <v>
1600</v>
      </c>
      <c r="W23" s="872"/>
      <c r="X23" s="872"/>
      <c r="Y23" s="872"/>
      <c r="Z23" s="873"/>
      <c r="AA23" s="871">
        <v>
47</v>
      </c>
      <c r="AB23" s="872"/>
      <c r="AC23" s="872"/>
      <c r="AD23" s="872"/>
      <c r="AE23" s="873"/>
      <c r="AF23" s="874">
        <v>
39</v>
      </c>
      <c r="AG23" s="875"/>
      <c r="AH23" s="875"/>
      <c r="AI23" s="875"/>
      <c r="AJ23" s="876"/>
      <c r="AK23" s="877"/>
      <c r="AL23" s="878"/>
      <c r="AM23" s="878"/>
      <c r="AN23" s="878"/>
      <c r="AO23" s="878"/>
      <c r="AP23" s="875">
        <v>
708</v>
      </c>
      <c r="AQ23" s="875"/>
      <c r="AR23" s="875"/>
      <c r="AS23" s="875"/>
      <c r="AT23" s="875"/>
      <c r="AU23" s="879"/>
      <c r="AV23" s="879"/>
      <c r="AW23" s="879"/>
      <c r="AX23" s="879"/>
      <c r="AY23" s="880"/>
      <c r="AZ23" s="888" t="s">
        <v>
126</v>
      </c>
      <c r="BA23" s="872"/>
      <c r="BB23" s="872"/>
      <c r="BC23" s="872"/>
      <c r="BD23" s="889"/>
      <c r="BE23" s="251"/>
      <c r="BF23" s="251"/>
      <c r="BG23" s="251"/>
      <c r="BH23" s="251"/>
      <c r="BI23" s="251"/>
      <c r="BJ23" s="251"/>
      <c r="BK23" s="251"/>
      <c r="BL23" s="251"/>
      <c r="BM23" s="251"/>
      <c r="BN23" s="251"/>
      <c r="BO23" s="251"/>
      <c r="BP23" s="251"/>
      <c r="BQ23" s="260">
        <v>
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2">
      <c r="A24" s="887" t="s">
        <v>
386</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0"/>
      <c r="BA24" s="250"/>
      <c r="BB24" s="250"/>
      <c r="BC24" s="250"/>
      <c r="BD24" s="250"/>
      <c r="BE24" s="251"/>
      <c r="BF24" s="251"/>
      <c r="BG24" s="251"/>
      <c r="BH24" s="251"/>
      <c r="BI24" s="251"/>
      <c r="BJ24" s="251"/>
      <c r="BK24" s="251"/>
      <c r="BL24" s="251"/>
      <c r="BM24" s="251"/>
      <c r="BN24" s="251"/>
      <c r="BO24" s="251"/>
      <c r="BP24" s="251"/>
      <c r="BQ24" s="260">
        <v>
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5">
      <c r="A25" s="827" t="s">
        <v>
387</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
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2">
      <c r="A26" s="818" t="s">
        <v>
363</v>
      </c>
      <c r="B26" s="819"/>
      <c r="C26" s="819"/>
      <c r="D26" s="819"/>
      <c r="E26" s="819"/>
      <c r="F26" s="819"/>
      <c r="G26" s="819"/>
      <c r="H26" s="819"/>
      <c r="I26" s="819"/>
      <c r="J26" s="819"/>
      <c r="K26" s="819"/>
      <c r="L26" s="819"/>
      <c r="M26" s="819"/>
      <c r="N26" s="819"/>
      <c r="O26" s="819"/>
      <c r="P26" s="820"/>
      <c r="Q26" s="795" t="s">
        <v>
388</v>
      </c>
      <c r="R26" s="796"/>
      <c r="S26" s="796"/>
      <c r="T26" s="796"/>
      <c r="U26" s="797"/>
      <c r="V26" s="795" t="s">
        <v>
389</v>
      </c>
      <c r="W26" s="796"/>
      <c r="X26" s="796"/>
      <c r="Y26" s="796"/>
      <c r="Z26" s="797"/>
      <c r="AA26" s="795" t="s">
        <v>
390</v>
      </c>
      <c r="AB26" s="796"/>
      <c r="AC26" s="796"/>
      <c r="AD26" s="796"/>
      <c r="AE26" s="796"/>
      <c r="AF26" s="890" t="s">
        <v>
391</v>
      </c>
      <c r="AG26" s="891"/>
      <c r="AH26" s="891"/>
      <c r="AI26" s="891"/>
      <c r="AJ26" s="892"/>
      <c r="AK26" s="796" t="s">
        <v>
392</v>
      </c>
      <c r="AL26" s="796"/>
      <c r="AM26" s="796"/>
      <c r="AN26" s="796"/>
      <c r="AO26" s="797"/>
      <c r="AP26" s="795" t="s">
        <v>
393</v>
      </c>
      <c r="AQ26" s="796"/>
      <c r="AR26" s="796"/>
      <c r="AS26" s="796"/>
      <c r="AT26" s="797"/>
      <c r="AU26" s="795" t="s">
        <v>
394</v>
      </c>
      <c r="AV26" s="796"/>
      <c r="AW26" s="796"/>
      <c r="AX26" s="796"/>
      <c r="AY26" s="797"/>
      <c r="AZ26" s="795" t="s">
        <v>
395</v>
      </c>
      <c r="BA26" s="796"/>
      <c r="BB26" s="796"/>
      <c r="BC26" s="796"/>
      <c r="BD26" s="797"/>
      <c r="BE26" s="795" t="s">
        <v>
370</v>
      </c>
      <c r="BF26" s="796"/>
      <c r="BG26" s="796"/>
      <c r="BH26" s="796"/>
      <c r="BI26" s="807"/>
      <c r="BJ26" s="250"/>
      <c r="BK26" s="250"/>
      <c r="BL26" s="250"/>
      <c r="BM26" s="250"/>
      <c r="BN26" s="250"/>
      <c r="BO26" s="263"/>
      <c r="BP26" s="263"/>
      <c r="BQ26" s="260">
        <v>
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5">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
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2">
      <c r="A28" s="264">
        <v>
1</v>
      </c>
      <c r="B28" s="809" t="s">
        <v>
396</v>
      </c>
      <c r="C28" s="810"/>
      <c r="D28" s="810"/>
      <c r="E28" s="810"/>
      <c r="F28" s="810"/>
      <c r="G28" s="810"/>
      <c r="H28" s="810"/>
      <c r="I28" s="810"/>
      <c r="J28" s="810"/>
      <c r="K28" s="810"/>
      <c r="L28" s="810"/>
      <c r="M28" s="810"/>
      <c r="N28" s="810"/>
      <c r="O28" s="810"/>
      <c r="P28" s="811"/>
      <c r="Q28" s="900">
        <v>
116</v>
      </c>
      <c r="R28" s="901"/>
      <c r="S28" s="901"/>
      <c r="T28" s="901"/>
      <c r="U28" s="901"/>
      <c r="V28" s="901">
        <v>
102</v>
      </c>
      <c r="W28" s="901"/>
      <c r="X28" s="901"/>
      <c r="Y28" s="901"/>
      <c r="Z28" s="901"/>
      <c r="AA28" s="901">
        <v>
14</v>
      </c>
      <c r="AB28" s="901"/>
      <c r="AC28" s="901"/>
      <c r="AD28" s="901"/>
      <c r="AE28" s="902"/>
      <c r="AF28" s="903">
        <v>
14</v>
      </c>
      <c r="AG28" s="901"/>
      <c r="AH28" s="901"/>
      <c r="AI28" s="901"/>
      <c r="AJ28" s="904"/>
      <c r="AK28" s="905">
        <v>
15</v>
      </c>
      <c r="AL28" s="896"/>
      <c r="AM28" s="896"/>
      <c r="AN28" s="896"/>
      <c r="AO28" s="896"/>
      <c r="AP28" s="896" t="s">
        <v>
583</v>
      </c>
      <c r="AQ28" s="896"/>
      <c r="AR28" s="896"/>
      <c r="AS28" s="896"/>
      <c r="AT28" s="896"/>
      <c r="AU28" s="896" t="s">
        <v>
582</v>
      </c>
      <c r="AV28" s="896"/>
      <c r="AW28" s="896"/>
      <c r="AX28" s="896"/>
      <c r="AY28" s="896"/>
      <c r="AZ28" s="897" t="s">
        <v>
582</v>
      </c>
      <c r="BA28" s="897"/>
      <c r="BB28" s="897"/>
      <c r="BC28" s="897"/>
      <c r="BD28" s="897"/>
      <c r="BE28" s="898"/>
      <c r="BF28" s="898"/>
      <c r="BG28" s="898"/>
      <c r="BH28" s="898"/>
      <c r="BI28" s="899"/>
      <c r="BJ28" s="250"/>
      <c r="BK28" s="250"/>
      <c r="BL28" s="250"/>
      <c r="BM28" s="250"/>
      <c r="BN28" s="250"/>
      <c r="BO28" s="263"/>
      <c r="BP28" s="263"/>
      <c r="BQ28" s="260">
        <v>
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2">
      <c r="A29" s="264">
        <v>
2</v>
      </c>
      <c r="B29" s="833" t="s">
        <v>
397</v>
      </c>
      <c r="C29" s="834"/>
      <c r="D29" s="834"/>
      <c r="E29" s="834"/>
      <c r="F29" s="834"/>
      <c r="G29" s="834"/>
      <c r="H29" s="834"/>
      <c r="I29" s="834"/>
      <c r="J29" s="834"/>
      <c r="K29" s="834"/>
      <c r="L29" s="834"/>
      <c r="M29" s="834"/>
      <c r="N29" s="834"/>
      <c r="O29" s="834"/>
      <c r="P29" s="835"/>
      <c r="Q29" s="836">
        <v>
15</v>
      </c>
      <c r="R29" s="837"/>
      <c r="S29" s="837"/>
      <c r="T29" s="837"/>
      <c r="U29" s="837"/>
      <c r="V29" s="837">
        <v>
10</v>
      </c>
      <c r="W29" s="837"/>
      <c r="X29" s="837"/>
      <c r="Y29" s="837"/>
      <c r="Z29" s="837"/>
      <c r="AA29" s="837">
        <v>
5</v>
      </c>
      <c r="AB29" s="837"/>
      <c r="AC29" s="837"/>
      <c r="AD29" s="837"/>
      <c r="AE29" s="838"/>
      <c r="AF29" s="839">
        <v>
5</v>
      </c>
      <c r="AG29" s="840"/>
      <c r="AH29" s="840"/>
      <c r="AI29" s="840"/>
      <c r="AJ29" s="841"/>
      <c r="AK29" s="908">
        <v>
4</v>
      </c>
      <c r="AL29" s="909"/>
      <c r="AM29" s="909"/>
      <c r="AN29" s="909"/>
      <c r="AO29" s="909"/>
      <c r="AP29" s="909" t="s">
        <v>
582</v>
      </c>
      <c r="AQ29" s="909"/>
      <c r="AR29" s="909"/>
      <c r="AS29" s="909"/>
      <c r="AT29" s="909"/>
      <c r="AU29" s="909" t="s">
        <v>
582</v>
      </c>
      <c r="AV29" s="909"/>
      <c r="AW29" s="909"/>
      <c r="AX29" s="909"/>
      <c r="AY29" s="909"/>
      <c r="AZ29" s="910" t="s">
        <v>
582</v>
      </c>
      <c r="BA29" s="910"/>
      <c r="BB29" s="910"/>
      <c r="BC29" s="910"/>
      <c r="BD29" s="910"/>
      <c r="BE29" s="906"/>
      <c r="BF29" s="906"/>
      <c r="BG29" s="906"/>
      <c r="BH29" s="906"/>
      <c r="BI29" s="907"/>
      <c r="BJ29" s="250"/>
      <c r="BK29" s="250"/>
      <c r="BL29" s="250"/>
      <c r="BM29" s="250"/>
      <c r="BN29" s="250"/>
      <c r="BO29" s="263"/>
      <c r="BP29" s="263"/>
      <c r="BQ29" s="260">
        <v>
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2">
      <c r="A30" s="264">
        <v>
3</v>
      </c>
      <c r="B30" s="833" t="s">
        <v>
398</v>
      </c>
      <c r="C30" s="834"/>
      <c r="D30" s="834"/>
      <c r="E30" s="834"/>
      <c r="F30" s="834"/>
      <c r="G30" s="834"/>
      <c r="H30" s="834"/>
      <c r="I30" s="834"/>
      <c r="J30" s="834"/>
      <c r="K30" s="834"/>
      <c r="L30" s="834"/>
      <c r="M30" s="834"/>
      <c r="N30" s="834"/>
      <c r="O30" s="834"/>
      <c r="P30" s="835"/>
      <c r="Q30" s="836">
        <v>
4</v>
      </c>
      <c r="R30" s="837"/>
      <c r="S30" s="837"/>
      <c r="T30" s="837"/>
      <c r="U30" s="837"/>
      <c r="V30" s="837">
        <v>
4</v>
      </c>
      <c r="W30" s="837"/>
      <c r="X30" s="837"/>
      <c r="Y30" s="837"/>
      <c r="Z30" s="837"/>
      <c r="AA30" s="837">
        <v>
0</v>
      </c>
      <c r="AB30" s="837"/>
      <c r="AC30" s="837"/>
      <c r="AD30" s="837"/>
      <c r="AE30" s="838"/>
      <c r="AF30" s="839">
        <v>
0</v>
      </c>
      <c r="AG30" s="840"/>
      <c r="AH30" s="840"/>
      <c r="AI30" s="840"/>
      <c r="AJ30" s="841"/>
      <c r="AK30" s="908">
        <v>
2</v>
      </c>
      <c r="AL30" s="909"/>
      <c r="AM30" s="909"/>
      <c r="AN30" s="909"/>
      <c r="AO30" s="909"/>
      <c r="AP30" s="909" t="s">
        <v>
582</v>
      </c>
      <c r="AQ30" s="909"/>
      <c r="AR30" s="909"/>
      <c r="AS30" s="909"/>
      <c r="AT30" s="909"/>
      <c r="AU30" s="909" t="s">
        <v>
582</v>
      </c>
      <c r="AV30" s="909"/>
      <c r="AW30" s="909"/>
      <c r="AX30" s="909"/>
      <c r="AY30" s="909"/>
      <c r="AZ30" s="910" t="s">
        <v>
582</v>
      </c>
      <c r="BA30" s="910"/>
      <c r="BB30" s="910"/>
      <c r="BC30" s="910"/>
      <c r="BD30" s="910"/>
      <c r="BE30" s="906"/>
      <c r="BF30" s="906"/>
      <c r="BG30" s="906"/>
      <c r="BH30" s="906"/>
      <c r="BI30" s="907"/>
      <c r="BJ30" s="250"/>
      <c r="BK30" s="250"/>
      <c r="BL30" s="250"/>
      <c r="BM30" s="250"/>
      <c r="BN30" s="250"/>
      <c r="BO30" s="263"/>
      <c r="BP30" s="263"/>
      <c r="BQ30" s="260">
        <v>
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2">
      <c r="A31" s="264">
        <v>
4</v>
      </c>
      <c r="B31" s="833" t="s">
        <v>
399</v>
      </c>
      <c r="C31" s="834"/>
      <c r="D31" s="834"/>
      <c r="E31" s="834"/>
      <c r="F31" s="834"/>
      <c r="G31" s="834"/>
      <c r="H31" s="834"/>
      <c r="I31" s="834"/>
      <c r="J31" s="834"/>
      <c r="K31" s="834"/>
      <c r="L31" s="834"/>
      <c r="M31" s="834"/>
      <c r="N31" s="834"/>
      <c r="O31" s="834"/>
      <c r="P31" s="835"/>
      <c r="Q31" s="836" t="s">
        <v>
582</v>
      </c>
      <c r="R31" s="837"/>
      <c r="S31" s="837"/>
      <c r="T31" s="837"/>
      <c r="U31" s="837"/>
      <c r="V31" s="837" t="s">
        <v>
582</v>
      </c>
      <c r="W31" s="837"/>
      <c r="X31" s="837"/>
      <c r="Y31" s="837"/>
      <c r="Z31" s="837"/>
      <c r="AA31" s="837" t="s">
        <v>
582</v>
      </c>
      <c r="AB31" s="837"/>
      <c r="AC31" s="837"/>
      <c r="AD31" s="837"/>
      <c r="AE31" s="838"/>
      <c r="AF31" s="839">
        <v>
0</v>
      </c>
      <c r="AG31" s="840"/>
      <c r="AH31" s="840"/>
      <c r="AI31" s="840"/>
      <c r="AJ31" s="841"/>
      <c r="AK31" s="908" t="s">
        <v>
582</v>
      </c>
      <c r="AL31" s="909"/>
      <c r="AM31" s="909"/>
      <c r="AN31" s="909"/>
      <c r="AO31" s="909"/>
      <c r="AP31" s="909" t="s">
        <v>
582</v>
      </c>
      <c r="AQ31" s="909"/>
      <c r="AR31" s="909"/>
      <c r="AS31" s="909"/>
      <c r="AT31" s="909"/>
      <c r="AU31" s="909" t="s">
        <v>
584</v>
      </c>
      <c r="AV31" s="909"/>
      <c r="AW31" s="909"/>
      <c r="AX31" s="909"/>
      <c r="AY31" s="909"/>
      <c r="AZ31" s="910" t="s">
        <v>
582</v>
      </c>
      <c r="BA31" s="910"/>
      <c r="BB31" s="910"/>
      <c r="BC31" s="910"/>
      <c r="BD31" s="910"/>
      <c r="BE31" s="906"/>
      <c r="BF31" s="906"/>
      <c r="BG31" s="906"/>
      <c r="BH31" s="906"/>
      <c r="BI31" s="907"/>
      <c r="BJ31" s="250"/>
      <c r="BK31" s="250"/>
      <c r="BL31" s="250"/>
      <c r="BM31" s="250"/>
      <c r="BN31" s="250"/>
      <c r="BO31" s="263"/>
      <c r="BP31" s="263"/>
      <c r="BQ31" s="260">
        <v>
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2">
      <c r="A32" s="264">
        <v>
5</v>
      </c>
      <c r="B32" s="833" t="s">
        <v>
400</v>
      </c>
      <c r="C32" s="834"/>
      <c r="D32" s="834"/>
      <c r="E32" s="834"/>
      <c r="F32" s="834"/>
      <c r="G32" s="834"/>
      <c r="H32" s="834"/>
      <c r="I32" s="834"/>
      <c r="J32" s="834"/>
      <c r="K32" s="834"/>
      <c r="L32" s="834"/>
      <c r="M32" s="834"/>
      <c r="N32" s="834"/>
      <c r="O32" s="834"/>
      <c r="P32" s="835"/>
      <c r="Q32" s="836">
        <v>
39</v>
      </c>
      <c r="R32" s="837"/>
      <c r="S32" s="837"/>
      <c r="T32" s="837"/>
      <c r="U32" s="837"/>
      <c r="V32" s="837">
        <v>
39</v>
      </c>
      <c r="W32" s="837"/>
      <c r="X32" s="837"/>
      <c r="Y32" s="837"/>
      <c r="Z32" s="837"/>
      <c r="AA32" s="837">
        <v>
0</v>
      </c>
      <c r="AB32" s="837"/>
      <c r="AC32" s="837"/>
      <c r="AD32" s="837"/>
      <c r="AE32" s="838"/>
      <c r="AF32" s="839">
        <v>
0</v>
      </c>
      <c r="AG32" s="840"/>
      <c r="AH32" s="840"/>
      <c r="AI32" s="840"/>
      <c r="AJ32" s="841"/>
      <c r="AK32" s="908">
        <v>
17</v>
      </c>
      <c r="AL32" s="909"/>
      <c r="AM32" s="909"/>
      <c r="AN32" s="909"/>
      <c r="AO32" s="909"/>
      <c r="AP32" s="909">
        <v>
29</v>
      </c>
      <c r="AQ32" s="909"/>
      <c r="AR32" s="909"/>
      <c r="AS32" s="909"/>
      <c r="AT32" s="909"/>
      <c r="AU32" s="909">
        <v>
21</v>
      </c>
      <c r="AV32" s="909"/>
      <c r="AW32" s="909"/>
      <c r="AX32" s="909"/>
      <c r="AY32" s="909"/>
      <c r="AZ32" s="910" t="s">
        <v>
582</v>
      </c>
      <c r="BA32" s="910"/>
      <c r="BB32" s="910"/>
      <c r="BC32" s="910"/>
      <c r="BD32" s="910"/>
      <c r="BE32" s="906" t="s">
        <v>
401</v>
      </c>
      <c r="BF32" s="906"/>
      <c r="BG32" s="906"/>
      <c r="BH32" s="906"/>
      <c r="BI32" s="907"/>
      <c r="BJ32" s="250"/>
      <c r="BK32" s="250"/>
      <c r="BL32" s="250"/>
      <c r="BM32" s="250"/>
      <c r="BN32" s="250"/>
      <c r="BO32" s="263"/>
      <c r="BP32" s="263"/>
      <c r="BQ32" s="260">
        <v>
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2">
      <c r="A33" s="264">
        <v>
6</v>
      </c>
      <c r="B33" s="833" t="s">
        <v>
402</v>
      </c>
      <c r="C33" s="834"/>
      <c r="D33" s="834"/>
      <c r="E33" s="834"/>
      <c r="F33" s="834"/>
      <c r="G33" s="834"/>
      <c r="H33" s="834"/>
      <c r="I33" s="834"/>
      <c r="J33" s="834"/>
      <c r="K33" s="834"/>
      <c r="L33" s="834"/>
      <c r="M33" s="834"/>
      <c r="N33" s="834"/>
      <c r="O33" s="834"/>
      <c r="P33" s="835"/>
      <c r="Q33" s="836">
        <v>
46</v>
      </c>
      <c r="R33" s="837"/>
      <c r="S33" s="837"/>
      <c r="T33" s="837"/>
      <c r="U33" s="837"/>
      <c r="V33" s="837">
        <v>
44</v>
      </c>
      <c r="W33" s="837"/>
      <c r="X33" s="837"/>
      <c r="Y33" s="837"/>
      <c r="Z33" s="837"/>
      <c r="AA33" s="837">
        <v>
2</v>
      </c>
      <c r="AB33" s="837"/>
      <c r="AC33" s="837"/>
      <c r="AD33" s="837"/>
      <c r="AE33" s="838"/>
      <c r="AF33" s="839">
        <v>
2</v>
      </c>
      <c r="AG33" s="840"/>
      <c r="AH33" s="840"/>
      <c r="AI33" s="840"/>
      <c r="AJ33" s="841"/>
      <c r="AK33" s="908">
        <v>
12</v>
      </c>
      <c r="AL33" s="909"/>
      <c r="AM33" s="909"/>
      <c r="AN33" s="909"/>
      <c r="AO33" s="909"/>
      <c r="AP33" s="909">
        <v>
6</v>
      </c>
      <c r="AQ33" s="909"/>
      <c r="AR33" s="909"/>
      <c r="AS33" s="909"/>
      <c r="AT33" s="909"/>
      <c r="AU33" s="909">
        <v>
1</v>
      </c>
      <c r="AV33" s="909"/>
      <c r="AW33" s="909"/>
      <c r="AX33" s="909"/>
      <c r="AY33" s="909"/>
      <c r="AZ33" s="910" t="s">
        <v>
582</v>
      </c>
      <c r="BA33" s="910"/>
      <c r="BB33" s="910"/>
      <c r="BC33" s="910"/>
      <c r="BD33" s="910"/>
      <c r="BE33" s="906" t="s">
        <v>
401</v>
      </c>
      <c r="BF33" s="906"/>
      <c r="BG33" s="906"/>
      <c r="BH33" s="906"/>
      <c r="BI33" s="907"/>
      <c r="BJ33" s="250"/>
      <c r="BK33" s="250"/>
      <c r="BL33" s="250"/>
      <c r="BM33" s="250"/>
      <c r="BN33" s="250"/>
      <c r="BO33" s="263"/>
      <c r="BP33" s="263"/>
      <c r="BQ33" s="260">
        <v>
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2">
      <c r="A34" s="264">
        <v>
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0"/>
      <c r="BK34" s="250"/>
      <c r="BL34" s="250"/>
      <c r="BM34" s="250"/>
      <c r="BN34" s="250"/>
      <c r="BO34" s="263"/>
      <c r="BP34" s="263"/>
      <c r="BQ34" s="260">
        <v>
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2">
      <c r="A35" s="264">
        <v>
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
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2">
      <c r="A36" s="264">
        <v>
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
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2">
      <c r="A37" s="264">
        <v>
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
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2">
      <c r="A38" s="264">
        <v>
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
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2">
      <c r="A39" s="264">
        <v>
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
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2">
      <c r="A40" s="259">
        <v>
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
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2">
      <c r="A41" s="259">
        <v>
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
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2">
      <c r="A42" s="259">
        <v>
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
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2">
      <c r="A43" s="259">
        <v>
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
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2">
      <c r="A44" s="259">
        <v>
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
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2">
      <c r="A45" s="259">
        <v>
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
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2">
      <c r="A46" s="259">
        <v>
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
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2">
      <c r="A47" s="259">
        <v>
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
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2">
      <c r="A48" s="259">
        <v>
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
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2">
      <c r="A49" s="259">
        <v>
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
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2">
      <c r="A50" s="259">
        <v>
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
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2">
      <c r="A51" s="259">
        <v>
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
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2">
      <c r="A52" s="259">
        <v>
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
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2">
      <c r="A53" s="259">
        <v>
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
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2">
      <c r="A54" s="259">
        <v>
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
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2">
      <c r="A55" s="259">
        <v>
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
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2">
      <c r="A56" s="259">
        <v>
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
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2">
      <c r="A57" s="259">
        <v>
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
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2">
      <c r="A58" s="259">
        <v>
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
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2">
      <c r="A59" s="259">
        <v>
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
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2">
      <c r="A60" s="259">
        <v>
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
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5">
      <c r="A61" s="259">
        <v>
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
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2">
      <c r="A62" s="259">
        <v>
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
403</v>
      </c>
      <c r="BK62" s="885"/>
      <c r="BL62" s="885"/>
      <c r="BM62" s="885"/>
      <c r="BN62" s="886"/>
      <c r="BO62" s="263"/>
      <c r="BP62" s="263"/>
      <c r="BQ62" s="260">
        <v>
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5">
      <c r="A63" s="262" t="s">
        <v>
384</v>
      </c>
      <c r="B63" s="868" t="s">
        <v>
404</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
21</v>
      </c>
      <c r="AG63" s="920"/>
      <c r="AH63" s="920"/>
      <c r="AI63" s="920"/>
      <c r="AJ63" s="921"/>
      <c r="AK63" s="922"/>
      <c r="AL63" s="917"/>
      <c r="AM63" s="917"/>
      <c r="AN63" s="917"/>
      <c r="AO63" s="917"/>
      <c r="AP63" s="920">
        <v>
35</v>
      </c>
      <c r="AQ63" s="920"/>
      <c r="AR63" s="920"/>
      <c r="AS63" s="920"/>
      <c r="AT63" s="920"/>
      <c r="AU63" s="920">
        <v>
22</v>
      </c>
      <c r="AV63" s="920"/>
      <c r="AW63" s="920"/>
      <c r="AX63" s="920"/>
      <c r="AY63" s="920"/>
      <c r="AZ63" s="924"/>
      <c r="BA63" s="924"/>
      <c r="BB63" s="924"/>
      <c r="BC63" s="924"/>
      <c r="BD63" s="924"/>
      <c r="BE63" s="925"/>
      <c r="BF63" s="925"/>
      <c r="BG63" s="925"/>
      <c r="BH63" s="925"/>
      <c r="BI63" s="926"/>
      <c r="BJ63" s="927" t="s">
        <v>
126</v>
      </c>
      <c r="BK63" s="928"/>
      <c r="BL63" s="928"/>
      <c r="BM63" s="928"/>
      <c r="BN63" s="929"/>
      <c r="BO63" s="263"/>
      <c r="BP63" s="263"/>
      <c r="BQ63" s="260">
        <v>
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
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5">
      <c r="A65" s="250" t="s">
        <v>
405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
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2">
      <c r="A66" s="818" t="s">
        <v>
406</v>
      </c>
      <c r="B66" s="819"/>
      <c r="C66" s="819"/>
      <c r="D66" s="819"/>
      <c r="E66" s="819"/>
      <c r="F66" s="819"/>
      <c r="G66" s="819"/>
      <c r="H66" s="819"/>
      <c r="I66" s="819"/>
      <c r="J66" s="819"/>
      <c r="K66" s="819"/>
      <c r="L66" s="819"/>
      <c r="M66" s="819"/>
      <c r="N66" s="819"/>
      <c r="O66" s="819"/>
      <c r="P66" s="820"/>
      <c r="Q66" s="795" t="s">
        <v>
388</v>
      </c>
      <c r="R66" s="796"/>
      <c r="S66" s="796"/>
      <c r="T66" s="796"/>
      <c r="U66" s="797"/>
      <c r="V66" s="795" t="s">
        <v>
407</v>
      </c>
      <c r="W66" s="796"/>
      <c r="X66" s="796"/>
      <c r="Y66" s="796"/>
      <c r="Z66" s="797"/>
      <c r="AA66" s="795" t="s">
        <v>
390</v>
      </c>
      <c r="AB66" s="796"/>
      <c r="AC66" s="796"/>
      <c r="AD66" s="796"/>
      <c r="AE66" s="797"/>
      <c r="AF66" s="930" t="s">
        <v>
408</v>
      </c>
      <c r="AG66" s="891"/>
      <c r="AH66" s="891"/>
      <c r="AI66" s="891"/>
      <c r="AJ66" s="931"/>
      <c r="AK66" s="795" t="s">
        <v>
409</v>
      </c>
      <c r="AL66" s="819"/>
      <c r="AM66" s="819"/>
      <c r="AN66" s="819"/>
      <c r="AO66" s="820"/>
      <c r="AP66" s="795" t="s">
        <v>
410</v>
      </c>
      <c r="AQ66" s="796"/>
      <c r="AR66" s="796"/>
      <c r="AS66" s="796"/>
      <c r="AT66" s="797"/>
      <c r="AU66" s="795" t="s">
        <v>
411</v>
      </c>
      <c r="AV66" s="796"/>
      <c r="AW66" s="796"/>
      <c r="AX66" s="796"/>
      <c r="AY66" s="797"/>
      <c r="AZ66" s="795" t="s">
        <v>
370</v>
      </c>
      <c r="BA66" s="796"/>
      <c r="BB66" s="796"/>
      <c r="BC66" s="796"/>
      <c r="BD66" s="807"/>
      <c r="BE66" s="263"/>
      <c r="BF66" s="263"/>
      <c r="BG66" s="263"/>
      <c r="BH66" s="263"/>
      <c r="BI66" s="263"/>
      <c r="BJ66" s="263"/>
      <c r="BK66" s="263"/>
      <c r="BL66" s="263"/>
      <c r="BM66" s="263"/>
      <c r="BN66" s="263"/>
      <c r="BO66" s="263"/>
      <c r="BP66" s="263"/>
      <c r="BQ66" s="260">
        <v>
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5">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
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2">
      <c r="A68" s="256">
        <v>
1</v>
      </c>
      <c r="B68" s="947" t="s">
        <v>
585</v>
      </c>
      <c r="C68" s="948"/>
      <c r="D68" s="948"/>
      <c r="E68" s="948"/>
      <c r="F68" s="948"/>
      <c r="G68" s="948"/>
      <c r="H68" s="948"/>
      <c r="I68" s="948"/>
      <c r="J68" s="948"/>
      <c r="K68" s="948"/>
      <c r="L68" s="948"/>
      <c r="M68" s="948"/>
      <c r="N68" s="948"/>
      <c r="O68" s="948"/>
      <c r="P68" s="949"/>
      <c r="Q68" s="950">
        <v>
859</v>
      </c>
      <c r="R68" s="944"/>
      <c r="S68" s="944"/>
      <c r="T68" s="944"/>
      <c r="U68" s="944"/>
      <c r="V68" s="944">
        <v>
837</v>
      </c>
      <c r="W68" s="944"/>
      <c r="X68" s="944"/>
      <c r="Y68" s="944"/>
      <c r="Z68" s="944"/>
      <c r="AA68" s="944">
        <v>
22</v>
      </c>
      <c r="AB68" s="944"/>
      <c r="AC68" s="944"/>
      <c r="AD68" s="944"/>
      <c r="AE68" s="944"/>
      <c r="AF68" s="944">
        <v>
22</v>
      </c>
      <c r="AG68" s="944"/>
      <c r="AH68" s="944"/>
      <c r="AI68" s="944"/>
      <c r="AJ68" s="944"/>
      <c r="AK68" s="944">
        <v>
23</v>
      </c>
      <c r="AL68" s="944"/>
      <c r="AM68" s="944"/>
      <c r="AN68" s="944"/>
      <c r="AO68" s="944"/>
      <c r="AP68" s="944" t="s">
        <v>
592</v>
      </c>
      <c r="AQ68" s="944"/>
      <c r="AR68" s="944"/>
      <c r="AS68" s="944"/>
      <c r="AT68" s="944"/>
      <c r="AU68" s="944" t="s">
        <v>
592</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
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2">
      <c r="A69" s="259">
        <v>
2</v>
      </c>
      <c r="B69" s="951" t="s">
        <v>
586</v>
      </c>
      <c r="C69" s="952"/>
      <c r="D69" s="952"/>
      <c r="E69" s="952"/>
      <c r="F69" s="952"/>
      <c r="G69" s="952"/>
      <c r="H69" s="952"/>
      <c r="I69" s="952"/>
      <c r="J69" s="952"/>
      <c r="K69" s="952"/>
      <c r="L69" s="952"/>
      <c r="M69" s="952"/>
      <c r="N69" s="952"/>
      <c r="O69" s="952"/>
      <c r="P69" s="953"/>
      <c r="Q69" s="954">
        <v>
299</v>
      </c>
      <c r="R69" s="909"/>
      <c r="S69" s="909"/>
      <c r="T69" s="909"/>
      <c r="U69" s="909"/>
      <c r="V69" s="909">
        <v>
244</v>
      </c>
      <c r="W69" s="909"/>
      <c r="X69" s="909"/>
      <c r="Y69" s="909"/>
      <c r="Z69" s="909"/>
      <c r="AA69" s="909">
        <v>
55</v>
      </c>
      <c r="AB69" s="909"/>
      <c r="AC69" s="909"/>
      <c r="AD69" s="909"/>
      <c r="AE69" s="909"/>
      <c r="AF69" s="909">
        <v>
55</v>
      </c>
      <c r="AG69" s="909"/>
      <c r="AH69" s="909"/>
      <c r="AI69" s="909"/>
      <c r="AJ69" s="909"/>
      <c r="AK69" s="909" t="s">
        <v>
582</v>
      </c>
      <c r="AL69" s="909"/>
      <c r="AM69" s="909"/>
      <c r="AN69" s="909"/>
      <c r="AO69" s="909"/>
      <c r="AP69" s="909" t="s">
        <v>
592</v>
      </c>
      <c r="AQ69" s="909"/>
      <c r="AR69" s="909"/>
      <c r="AS69" s="909"/>
      <c r="AT69" s="909"/>
      <c r="AU69" s="909" t="s">
        <v>
592</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
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2">
      <c r="A70" s="259">
        <v>
3</v>
      </c>
      <c r="B70" s="951" t="s">
        <v>
587</v>
      </c>
      <c r="C70" s="952"/>
      <c r="D70" s="952"/>
      <c r="E70" s="952"/>
      <c r="F70" s="952"/>
      <c r="G70" s="952"/>
      <c r="H70" s="952"/>
      <c r="I70" s="952"/>
      <c r="J70" s="952"/>
      <c r="K70" s="952"/>
      <c r="L70" s="952"/>
      <c r="M70" s="952"/>
      <c r="N70" s="952"/>
      <c r="O70" s="952"/>
      <c r="P70" s="953"/>
      <c r="Q70" s="954">
        <v>
6933</v>
      </c>
      <c r="R70" s="909"/>
      <c r="S70" s="909"/>
      <c r="T70" s="909"/>
      <c r="U70" s="909"/>
      <c r="V70" s="909">
        <v>
6850</v>
      </c>
      <c r="W70" s="909"/>
      <c r="X70" s="909"/>
      <c r="Y70" s="909"/>
      <c r="Z70" s="909"/>
      <c r="AA70" s="909">
        <v>
82</v>
      </c>
      <c r="AB70" s="909"/>
      <c r="AC70" s="909"/>
      <c r="AD70" s="909"/>
      <c r="AE70" s="909"/>
      <c r="AF70" s="909">
        <v>
82</v>
      </c>
      <c r="AG70" s="909"/>
      <c r="AH70" s="909"/>
      <c r="AI70" s="909"/>
      <c r="AJ70" s="909"/>
      <c r="AK70" s="909">
        <v>
2485</v>
      </c>
      <c r="AL70" s="909"/>
      <c r="AM70" s="909"/>
      <c r="AN70" s="909"/>
      <c r="AO70" s="909"/>
      <c r="AP70" s="909" t="s">
        <v>
593</v>
      </c>
      <c r="AQ70" s="909"/>
      <c r="AR70" s="909"/>
      <c r="AS70" s="909"/>
      <c r="AT70" s="909"/>
      <c r="AU70" s="909"/>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
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2">
      <c r="A71" s="259">
        <v>
4</v>
      </c>
      <c r="B71" s="951" t="s">
        <v>
588</v>
      </c>
      <c r="C71" s="952"/>
      <c r="D71" s="952"/>
      <c r="E71" s="952"/>
      <c r="F71" s="952"/>
      <c r="G71" s="952"/>
      <c r="H71" s="952"/>
      <c r="I71" s="952"/>
      <c r="J71" s="952"/>
      <c r="K71" s="952"/>
      <c r="L71" s="952"/>
      <c r="M71" s="952"/>
      <c r="N71" s="952"/>
      <c r="O71" s="952"/>
      <c r="P71" s="953"/>
      <c r="Q71" s="954">
        <v>
1385861</v>
      </c>
      <c r="R71" s="909"/>
      <c r="S71" s="909"/>
      <c r="T71" s="909"/>
      <c r="U71" s="909"/>
      <c r="V71" s="909">
        <v>
1346246</v>
      </c>
      <c r="W71" s="909"/>
      <c r="X71" s="909"/>
      <c r="Y71" s="909"/>
      <c r="Z71" s="909"/>
      <c r="AA71" s="909">
        <v>
39615</v>
      </c>
      <c r="AB71" s="909"/>
      <c r="AC71" s="909"/>
      <c r="AD71" s="909"/>
      <c r="AE71" s="909"/>
      <c r="AF71" s="909">
        <v>
39615</v>
      </c>
      <c r="AG71" s="909"/>
      <c r="AH71" s="909"/>
      <c r="AI71" s="909"/>
      <c r="AJ71" s="909"/>
      <c r="AK71" s="909">
        <v>
13582</v>
      </c>
      <c r="AL71" s="909"/>
      <c r="AM71" s="909"/>
      <c r="AN71" s="909"/>
      <c r="AO71" s="909"/>
      <c r="AP71" s="909" t="s">
        <v>
592</v>
      </c>
      <c r="AQ71" s="909"/>
      <c r="AR71" s="909"/>
      <c r="AS71" s="909"/>
      <c r="AT71" s="909"/>
      <c r="AU71" s="909" t="s">
        <v>
592</v>
      </c>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
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2">
      <c r="A72" s="259">
        <v>
5</v>
      </c>
      <c r="B72" s="951" t="s">
        <v>
589</v>
      </c>
      <c r="C72" s="952"/>
      <c r="D72" s="952"/>
      <c r="E72" s="952"/>
      <c r="F72" s="952"/>
      <c r="G72" s="952"/>
      <c r="H72" s="952"/>
      <c r="I72" s="952"/>
      <c r="J72" s="952"/>
      <c r="K72" s="952"/>
      <c r="L72" s="952"/>
      <c r="M72" s="952"/>
      <c r="N72" s="952"/>
      <c r="O72" s="952"/>
      <c r="P72" s="953"/>
      <c r="Q72" s="954">
        <v>
5713</v>
      </c>
      <c r="R72" s="909"/>
      <c r="S72" s="909"/>
      <c r="T72" s="909"/>
      <c r="U72" s="909"/>
      <c r="V72" s="909">
        <v>
5295</v>
      </c>
      <c r="W72" s="909"/>
      <c r="X72" s="909"/>
      <c r="Y72" s="909"/>
      <c r="Z72" s="909"/>
      <c r="AA72" s="909">
        <v>
418</v>
      </c>
      <c r="AB72" s="909"/>
      <c r="AC72" s="909"/>
      <c r="AD72" s="909"/>
      <c r="AE72" s="909"/>
      <c r="AF72" s="909">
        <v>
418</v>
      </c>
      <c r="AG72" s="909"/>
      <c r="AH72" s="909"/>
      <c r="AI72" s="909"/>
      <c r="AJ72" s="909"/>
      <c r="AK72" s="909">
        <v>
1100</v>
      </c>
      <c r="AL72" s="909"/>
      <c r="AM72" s="909"/>
      <c r="AN72" s="909"/>
      <c r="AO72" s="909"/>
      <c r="AP72" s="909" t="s">
        <v>
592</v>
      </c>
      <c r="AQ72" s="909"/>
      <c r="AR72" s="909"/>
      <c r="AS72" s="909"/>
      <c r="AT72" s="909"/>
      <c r="AU72" s="909" t="s">
        <v>
592</v>
      </c>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
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2">
      <c r="A73" s="259">
        <v>
6</v>
      </c>
      <c r="B73" s="951" t="s">
        <v>
590</v>
      </c>
      <c r="C73" s="952"/>
      <c r="D73" s="952"/>
      <c r="E73" s="952"/>
      <c r="F73" s="952"/>
      <c r="G73" s="952"/>
      <c r="H73" s="952"/>
      <c r="I73" s="952"/>
      <c r="J73" s="952"/>
      <c r="K73" s="952"/>
      <c r="L73" s="952"/>
      <c r="M73" s="952"/>
      <c r="N73" s="952"/>
      <c r="O73" s="952"/>
      <c r="P73" s="953"/>
      <c r="Q73" s="954">
        <v>
651</v>
      </c>
      <c r="R73" s="909"/>
      <c r="S73" s="909"/>
      <c r="T73" s="909"/>
      <c r="U73" s="909"/>
      <c r="V73" s="909">
        <v>
621</v>
      </c>
      <c r="W73" s="909"/>
      <c r="X73" s="909"/>
      <c r="Y73" s="909"/>
      <c r="Z73" s="909"/>
      <c r="AA73" s="909">
        <v>
30</v>
      </c>
      <c r="AB73" s="909"/>
      <c r="AC73" s="909"/>
      <c r="AD73" s="909"/>
      <c r="AE73" s="909"/>
      <c r="AF73" s="909">
        <v>
30</v>
      </c>
      <c r="AG73" s="909"/>
      <c r="AH73" s="909"/>
      <c r="AI73" s="909"/>
      <c r="AJ73" s="909"/>
      <c r="AK73" s="909" t="s">
        <v>
582</v>
      </c>
      <c r="AL73" s="909"/>
      <c r="AM73" s="909"/>
      <c r="AN73" s="909"/>
      <c r="AO73" s="909"/>
      <c r="AP73" s="909">
        <v>
1015</v>
      </c>
      <c r="AQ73" s="909"/>
      <c r="AR73" s="909"/>
      <c r="AS73" s="909"/>
      <c r="AT73" s="909"/>
      <c r="AU73" s="909">
        <v>
37</v>
      </c>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
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2">
      <c r="A74" s="259">
        <v>
7</v>
      </c>
      <c r="B74" s="951" t="s">
        <v>
591</v>
      </c>
      <c r="C74" s="952"/>
      <c r="D74" s="952"/>
      <c r="E74" s="952"/>
      <c r="F74" s="952"/>
      <c r="G74" s="952"/>
      <c r="H74" s="952"/>
      <c r="I74" s="952"/>
      <c r="J74" s="952"/>
      <c r="K74" s="952"/>
      <c r="L74" s="952"/>
      <c r="M74" s="952"/>
      <c r="N74" s="952"/>
      <c r="O74" s="952"/>
      <c r="P74" s="953"/>
      <c r="Q74" s="954">
        <v>
4</v>
      </c>
      <c r="R74" s="909"/>
      <c r="S74" s="909"/>
      <c r="T74" s="909"/>
      <c r="U74" s="909"/>
      <c r="V74" s="909">
        <v>
3</v>
      </c>
      <c r="W74" s="909"/>
      <c r="X74" s="909"/>
      <c r="Y74" s="909"/>
      <c r="Z74" s="909"/>
      <c r="AA74" s="909">
        <v>
1</v>
      </c>
      <c r="AB74" s="909"/>
      <c r="AC74" s="909"/>
      <c r="AD74" s="909"/>
      <c r="AE74" s="909"/>
      <c r="AF74" s="909">
        <v>
1</v>
      </c>
      <c r="AG74" s="909"/>
      <c r="AH74" s="909"/>
      <c r="AI74" s="909"/>
      <c r="AJ74" s="909"/>
      <c r="AK74" s="909" t="s">
        <v>
582</v>
      </c>
      <c r="AL74" s="909"/>
      <c r="AM74" s="909"/>
      <c r="AN74" s="909"/>
      <c r="AO74" s="909"/>
      <c r="AP74" s="909" t="s">
        <v>
592</v>
      </c>
      <c r="AQ74" s="909"/>
      <c r="AR74" s="909"/>
      <c r="AS74" s="909"/>
      <c r="AT74" s="909"/>
      <c r="AU74" s="909" t="s">
        <v>
592</v>
      </c>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
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2">
      <c r="A75" s="259">
        <v>
8</v>
      </c>
      <c r="B75" s="951"/>
      <c r="C75" s="952"/>
      <c r="D75" s="952"/>
      <c r="E75" s="952"/>
      <c r="F75" s="952"/>
      <c r="G75" s="952"/>
      <c r="H75" s="952"/>
      <c r="I75" s="952"/>
      <c r="J75" s="952"/>
      <c r="K75" s="952"/>
      <c r="L75" s="952"/>
      <c r="M75" s="952"/>
      <c r="N75" s="952"/>
      <c r="O75" s="952"/>
      <c r="P75" s="953"/>
      <c r="Q75" s="957"/>
      <c r="R75" s="958"/>
      <c r="S75" s="958"/>
      <c r="T75" s="958"/>
      <c r="U75" s="908"/>
      <c r="V75" s="959"/>
      <c r="W75" s="958"/>
      <c r="X75" s="958"/>
      <c r="Y75" s="958"/>
      <c r="Z75" s="908"/>
      <c r="AA75" s="959"/>
      <c r="AB75" s="958"/>
      <c r="AC75" s="958"/>
      <c r="AD75" s="958"/>
      <c r="AE75" s="908"/>
      <c r="AF75" s="959"/>
      <c r="AG75" s="958"/>
      <c r="AH75" s="958"/>
      <c r="AI75" s="958"/>
      <c r="AJ75" s="908"/>
      <c r="AK75" s="959"/>
      <c r="AL75" s="958"/>
      <c r="AM75" s="958"/>
      <c r="AN75" s="958"/>
      <c r="AO75" s="908"/>
      <c r="AP75" s="959"/>
      <c r="AQ75" s="958"/>
      <c r="AR75" s="958"/>
      <c r="AS75" s="958"/>
      <c r="AT75" s="908"/>
      <c r="AU75" s="959"/>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
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2">
      <c r="A76" s="259">
        <v>
9</v>
      </c>
      <c r="B76" s="951"/>
      <c r="C76" s="952"/>
      <c r="D76" s="952"/>
      <c r="E76" s="952"/>
      <c r="F76" s="952"/>
      <c r="G76" s="952"/>
      <c r="H76" s="952"/>
      <c r="I76" s="952"/>
      <c r="J76" s="952"/>
      <c r="K76" s="952"/>
      <c r="L76" s="952"/>
      <c r="M76" s="952"/>
      <c r="N76" s="952"/>
      <c r="O76" s="952"/>
      <c r="P76" s="953"/>
      <c r="Q76" s="957"/>
      <c r="R76" s="958"/>
      <c r="S76" s="958"/>
      <c r="T76" s="958"/>
      <c r="U76" s="908"/>
      <c r="V76" s="959"/>
      <c r="W76" s="958"/>
      <c r="X76" s="958"/>
      <c r="Y76" s="958"/>
      <c r="Z76" s="908"/>
      <c r="AA76" s="959"/>
      <c r="AB76" s="958"/>
      <c r="AC76" s="958"/>
      <c r="AD76" s="958"/>
      <c r="AE76" s="908"/>
      <c r="AF76" s="959"/>
      <c r="AG76" s="958"/>
      <c r="AH76" s="958"/>
      <c r="AI76" s="958"/>
      <c r="AJ76" s="908"/>
      <c r="AK76" s="959"/>
      <c r="AL76" s="958"/>
      <c r="AM76" s="958"/>
      <c r="AN76" s="958"/>
      <c r="AO76" s="908"/>
      <c r="AP76" s="959"/>
      <c r="AQ76" s="958"/>
      <c r="AR76" s="958"/>
      <c r="AS76" s="958"/>
      <c r="AT76" s="908"/>
      <c r="AU76" s="959"/>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
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2">
      <c r="A77" s="259">
        <v>
10</v>
      </c>
      <c r="B77" s="951"/>
      <c r="C77" s="952"/>
      <c r="D77" s="952"/>
      <c r="E77" s="952"/>
      <c r="F77" s="952"/>
      <c r="G77" s="952"/>
      <c r="H77" s="952"/>
      <c r="I77" s="952"/>
      <c r="J77" s="952"/>
      <c r="K77" s="952"/>
      <c r="L77" s="952"/>
      <c r="M77" s="952"/>
      <c r="N77" s="952"/>
      <c r="O77" s="952"/>
      <c r="P77" s="953"/>
      <c r="Q77" s="957"/>
      <c r="R77" s="958"/>
      <c r="S77" s="958"/>
      <c r="T77" s="958"/>
      <c r="U77" s="908"/>
      <c r="V77" s="959"/>
      <c r="W77" s="958"/>
      <c r="X77" s="958"/>
      <c r="Y77" s="958"/>
      <c r="Z77" s="908"/>
      <c r="AA77" s="959"/>
      <c r="AB77" s="958"/>
      <c r="AC77" s="958"/>
      <c r="AD77" s="958"/>
      <c r="AE77" s="908"/>
      <c r="AF77" s="959"/>
      <c r="AG77" s="958"/>
      <c r="AH77" s="958"/>
      <c r="AI77" s="958"/>
      <c r="AJ77" s="908"/>
      <c r="AK77" s="959"/>
      <c r="AL77" s="958"/>
      <c r="AM77" s="958"/>
      <c r="AN77" s="958"/>
      <c r="AO77" s="908"/>
      <c r="AP77" s="959"/>
      <c r="AQ77" s="958"/>
      <c r="AR77" s="958"/>
      <c r="AS77" s="958"/>
      <c r="AT77" s="908"/>
      <c r="AU77" s="959"/>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
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2">
      <c r="A78" s="259">
        <v>
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
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2">
      <c r="A79" s="259">
        <v>
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
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2">
      <c r="A80" s="259">
        <v>
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
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2">
      <c r="A81" s="259">
        <v>
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
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2">
      <c r="A82" s="259">
        <v>
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
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2">
      <c r="A83" s="259">
        <v>
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
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2">
      <c r="A84" s="259">
        <v>
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
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2">
      <c r="A85" s="259">
        <v>
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
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2">
      <c r="A86" s="259">
        <v>
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
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2">
      <c r="A87" s="267">
        <v>
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
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5">
      <c r="A88" s="262" t="s">
        <v>
384</v>
      </c>
      <c r="B88" s="868" t="s">
        <v>
412</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
40223</v>
      </c>
      <c r="AG88" s="920"/>
      <c r="AH88" s="920"/>
      <c r="AI88" s="920"/>
      <c r="AJ88" s="920"/>
      <c r="AK88" s="917"/>
      <c r="AL88" s="917"/>
      <c r="AM88" s="917"/>
      <c r="AN88" s="917"/>
      <c r="AO88" s="917"/>
      <c r="AP88" s="920"/>
      <c r="AQ88" s="920"/>
      <c r="AR88" s="920"/>
      <c r="AS88" s="920"/>
      <c r="AT88" s="920"/>
      <c r="AU88" s="920"/>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
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
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
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
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
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
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
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
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
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
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
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
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
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
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
384</v>
      </c>
      <c r="BR102" s="868" t="s">
        <v>
413</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c r="CS102" s="928"/>
      <c r="CT102" s="928"/>
      <c r="CU102" s="928"/>
      <c r="CV102" s="971"/>
      <c r="CW102" s="970"/>
      <c r="CX102" s="928"/>
      <c r="CY102" s="928"/>
      <c r="CZ102" s="928"/>
      <c r="DA102" s="971"/>
      <c r="DB102" s="970"/>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
414</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
415</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
416</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
417</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999" t="s">
        <v>
418</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
419</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2">
      <c r="A109" s="992" t="s">
        <v>
420</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
421</v>
      </c>
      <c r="AB109" s="973"/>
      <c r="AC109" s="973"/>
      <c r="AD109" s="973"/>
      <c r="AE109" s="974"/>
      <c r="AF109" s="972" t="s">
        <v>
302</v>
      </c>
      <c r="AG109" s="973"/>
      <c r="AH109" s="973"/>
      <c r="AI109" s="973"/>
      <c r="AJ109" s="974"/>
      <c r="AK109" s="972" t="s">
        <v>
301</v>
      </c>
      <c r="AL109" s="973"/>
      <c r="AM109" s="973"/>
      <c r="AN109" s="973"/>
      <c r="AO109" s="974"/>
      <c r="AP109" s="972" t="s">
        <v>
422</v>
      </c>
      <c r="AQ109" s="973"/>
      <c r="AR109" s="973"/>
      <c r="AS109" s="973"/>
      <c r="AT109" s="975"/>
      <c r="AU109" s="992" t="s">
        <v>
420</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
421</v>
      </c>
      <c r="BR109" s="973"/>
      <c r="BS109" s="973"/>
      <c r="BT109" s="973"/>
      <c r="BU109" s="974"/>
      <c r="BV109" s="972" t="s">
        <v>
302</v>
      </c>
      <c r="BW109" s="973"/>
      <c r="BX109" s="973"/>
      <c r="BY109" s="973"/>
      <c r="BZ109" s="974"/>
      <c r="CA109" s="972" t="s">
        <v>
301</v>
      </c>
      <c r="CB109" s="973"/>
      <c r="CC109" s="973"/>
      <c r="CD109" s="973"/>
      <c r="CE109" s="974"/>
      <c r="CF109" s="993" t="s">
        <v>
422</v>
      </c>
      <c r="CG109" s="993"/>
      <c r="CH109" s="993"/>
      <c r="CI109" s="993"/>
      <c r="CJ109" s="993"/>
      <c r="CK109" s="972" t="s">
        <v>
423</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
421</v>
      </c>
      <c r="DH109" s="973"/>
      <c r="DI109" s="973"/>
      <c r="DJ109" s="973"/>
      <c r="DK109" s="974"/>
      <c r="DL109" s="972" t="s">
        <v>
302</v>
      </c>
      <c r="DM109" s="973"/>
      <c r="DN109" s="973"/>
      <c r="DO109" s="973"/>
      <c r="DP109" s="974"/>
      <c r="DQ109" s="972" t="s">
        <v>
301</v>
      </c>
      <c r="DR109" s="973"/>
      <c r="DS109" s="973"/>
      <c r="DT109" s="973"/>
      <c r="DU109" s="974"/>
      <c r="DV109" s="972" t="s">
        <v>
422</v>
      </c>
      <c r="DW109" s="973"/>
      <c r="DX109" s="973"/>
      <c r="DY109" s="973"/>
      <c r="DZ109" s="975"/>
    </row>
    <row r="110" spans="1:131" s="244" customFormat="1" ht="26.25" customHeight="1" x14ac:dyDescent="0.2">
      <c r="A110" s="976" t="s">
        <v>
424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
49165</v>
      </c>
      <c r="AB110" s="980"/>
      <c r="AC110" s="980"/>
      <c r="AD110" s="980"/>
      <c r="AE110" s="981"/>
      <c r="AF110" s="982">
        <v>
49036</v>
      </c>
      <c r="AG110" s="980"/>
      <c r="AH110" s="980"/>
      <c r="AI110" s="980"/>
      <c r="AJ110" s="981"/>
      <c r="AK110" s="982">
        <v>
46883</v>
      </c>
      <c r="AL110" s="980"/>
      <c r="AM110" s="980"/>
      <c r="AN110" s="980"/>
      <c r="AO110" s="981"/>
      <c r="AP110" s="983">
        <v>
14.8</v>
      </c>
      <c r="AQ110" s="984"/>
      <c r="AR110" s="984"/>
      <c r="AS110" s="984"/>
      <c r="AT110" s="985"/>
      <c r="AU110" s="986" t="s">
        <v>
71</v>
      </c>
      <c r="AV110" s="987"/>
      <c r="AW110" s="987"/>
      <c r="AX110" s="987"/>
      <c r="AY110" s="987"/>
      <c r="AZ110" s="1028" t="s">
        <v>
425</v>
      </c>
      <c r="BA110" s="977"/>
      <c r="BB110" s="977"/>
      <c r="BC110" s="977"/>
      <c r="BD110" s="977"/>
      <c r="BE110" s="977"/>
      <c r="BF110" s="977"/>
      <c r="BG110" s="977"/>
      <c r="BH110" s="977"/>
      <c r="BI110" s="977"/>
      <c r="BJ110" s="977"/>
      <c r="BK110" s="977"/>
      <c r="BL110" s="977"/>
      <c r="BM110" s="977"/>
      <c r="BN110" s="977"/>
      <c r="BO110" s="977"/>
      <c r="BP110" s="978"/>
      <c r="BQ110" s="1014">
        <v>
768536</v>
      </c>
      <c r="BR110" s="1015"/>
      <c r="BS110" s="1015"/>
      <c r="BT110" s="1015"/>
      <c r="BU110" s="1015"/>
      <c r="BV110" s="1015">
        <v>
738491</v>
      </c>
      <c r="BW110" s="1015"/>
      <c r="BX110" s="1015"/>
      <c r="BY110" s="1015"/>
      <c r="BZ110" s="1015"/>
      <c r="CA110" s="1015">
        <v>
707845</v>
      </c>
      <c r="CB110" s="1015"/>
      <c r="CC110" s="1015"/>
      <c r="CD110" s="1015"/>
      <c r="CE110" s="1015"/>
      <c r="CF110" s="1029">
        <v>
224.2</v>
      </c>
      <c r="CG110" s="1030"/>
      <c r="CH110" s="1030"/>
      <c r="CI110" s="1030"/>
      <c r="CJ110" s="1030"/>
      <c r="CK110" s="1031" t="s">
        <v>
426</v>
      </c>
      <c r="CL110" s="1032"/>
      <c r="CM110" s="1011" t="s">
        <v>
427</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
428</v>
      </c>
      <c r="DH110" s="1015"/>
      <c r="DI110" s="1015"/>
      <c r="DJ110" s="1015"/>
      <c r="DK110" s="1015"/>
      <c r="DL110" s="1015" t="s">
        <v>
428</v>
      </c>
      <c r="DM110" s="1015"/>
      <c r="DN110" s="1015"/>
      <c r="DO110" s="1015"/>
      <c r="DP110" s="1015"/>
      <c r="DQ110" s="1015" t="s">
        <v>
429</v>
      </c>
      <c r="DR110" s="1015"/>
      <c r="DS110" s="1015"/>
      <c r="DT110" s="1015"/>
      <c r="DU110" s="1015"/>
      <c r="DV110" s="1016" t="s">
        <v>
430</v>
      </c>
      <c r="DW110" s="1016"/>
      <c r="DX110" s="1016"/>
      <c r="DY110" s="1016"/>
      <c r="DZ110" s="1017"/>
    </row>
    <row r="111" spans="1:131" s="244" customFormat="1" ht="26.25" customHeight="1" x14ac:dyDescent="0.2">
      <c r="A111" s="1018" t="s">
        <v>
431</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
429</v>
      </c>
      <c r="AB111" s="1022"/>
      <c r="AC111" s="1022"/>
      <c r="AD111" s="1022"/>
      <c r="AE111" s="1023"/>
      <c r="AF111" s="1024" t="s">
        <v>
428</v>
      </c>
      <c r="AG111" s="1022"/>
      <c r="AH111" s="1022"/>
      <c r="AI111" s="1022"/>
      <c r="AJ111" s="1023"/>
      <c r="AK111" s="1024" t="s">
        <v>
430</v>
      </c>
      <c r="AL111" s="1022"/>
      <c r="AM111" s="1022"/>
      <c r="AN111" s="1022"/>
      <c r="AO111" s="1023"/>
      <c r="AP111" s="1025" t="s">
        <v>
428</v>
      </c>
      <c r="AQ111" s="1026"/>
      <c r="AR111" s="1026"/>
      <c r="AS111" s="1026"/>
      <c r="AT111" s="1027"/>
      <c r="AU111" s="988"/>
      <c r="AV111" s="989"/>
      <c r="AW111" s="989"/>
      <c r="AX111" s="989"/>
      <c r="AY111" s="989"/>
      <c r="AZ111" s="1037" t="s">
        <v>
432</v>
      </c>
      <c r="BA111" s="1038"/>
      <c r="BB111" s="1038"/>
      <c r="BC111" s="1038"/>
      <c r="BD111" s="1038"/>
      <c r="BE111" s="1038"/>
      <c r="BF111" s="1038"/>
      <c r="BG111" s="1038"/>
      <c r="BH111" s="1038"/>
      <c r="BI111" s="1038"/>
      <c r="BJ111" s="1038"/>
      <c r="BK111" s="1038"/>
      <c r="BL111" s="1038"/>
      <c r="BM111" s="1038"/>
      <c r="BN111" s="1038"/>
      <c r="BO111" s="1038"/>
      <c r="BP111" s="1039"/>
      <c r="BQ111" s="1007" t="s">
        <v>
429</v>
      </c>
      <c r="BR111" s="1008"/>
      <c r="BS111" s="1008"/>
      <c r="BT111" s="1008"/>
      <c r="BU111" s="1008"/>
      <c r="BV111" s="1008" t="s">
        <v>
126</v>
      </c>
      <c r="BW111" s="1008"/>
      <c r="BX111" s="1008"/>
      <c r="BY111" s="1008"/>
      <c r="BZ111" s="1008"/>
      <c r="CA111" s="1008" t="s">
        <v>
429</v>
      </c>
      <c r="CB111" s="1008"/>
      <c r="CC111" s="1008"/>
      <c r="CD111" s="1008"/>
      <c r="CE111" s="1008"/>
      <c r="CF111" s="1002" t="s">
        <v>
429</v>
      </c>
      <c r="CG111" s="1003"/>
      <c r="CH111" s="1003"/>
      <c r="CI111" s="1003"/>
      <c r="CJ111" s="1003"/>
      <c r="CK111" s="1033"/>
      <c r="CL111" s="1034"/>
      <c r="CM111" s="1004" t="s">
        <v>
433</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
428</v>
      </c>
      <c r="DH111" s="1008"/>
      <c r="DI111" s="1008"/>
      <c r="DJ111" s="1008"/>
      <c r="DK111" s="1008"/>
      <c r="DL111" s="1008" t="s">
        <v>
429</v>
      </c>
      <c r="DM111" s="1008"/>
      <c r="DN111" s="1008"/>
      <c r="DO111" s="1008"/>
      <c r="DP111" s="1008"/>
      <c r="DQ111" s="1008" t="s">
        <v>
429</v>
      </c>
      <c r="DR111" s="1008"/>
      <c r="DS111" s="1008"/>
      <c r="DT111" s="1008"/>
      <c r="DU111" s="1008"/>
      <c r="DV111" s="1009" t="s">
        <v>
429</v>
      </c>
      <c r="DW111" s="1009"/>
      <c r="DX111" s="1009"/>
      <c r="DY111" s="1009"/>
      <c r="DZ111" s="1010"/>
    </row>
    <row r="112" spans="1:131" s="244" customFormat="1" ht="26.25" customHeight="1" x14ac:dyDescent="0.2">
      <c r="A112" s="1040" t="s">
        <v>
434</v>
      </c>
      <c r="B112" s="1041"/>
      <c r="C112" s="1038" t="s">
        <v>
435</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
429</v>
      </c>
      <c r="AB112" s="1047"/>
      <c r="AC112" s="1047"/>
      <c r="AD112" s="1047"/>
      <c r="AE112" s="1048"/>
      <c r="AF112" s="1049" t="s">
        <v>
429</v>
      </c>
      <c r="AG112" s="1047"/>
      <c r="AH112" s="1047"/>
      <c r="AI112" s="1047"/>
      <c r="AJ112" s="1048"/>
      <c r="AK112" s="1049" t="s">
        <v>
429</v>
      </c>
      <c r="AL112" s="1047"/>
      <c r="AM112" s="1047"/>
      <c r="AN112" s="1047"/>
      <c r="AO112" s="1048"/>
      <c r="AP112" s="1050" t="s">
        <v>
126</v>
      </c>
      <c r="AQ112" s="1051"/>
      <c r="AR112" s="1051"/>
      <c r="AS112" s="1051"/>
      <c r="AT112" s="1052"/>
      <c r="AU112" s="988"/>
      <c r="AV112" s="989"/>
      <c r="AW112" s="989"/>
      <c r="AX112" s="989"/>
      <c r="AY112" s="989"/>
      <c r="AZ112" s="1037" t="s">
        <v>
436</v>
      </c>
      <c r="BA112" s="1038"/>
      <c r="BB112" s="1038"/>
      <c r="BC112" s="1038"/>
      <c r="BD112" s="1038"/>
      <c r="BE112" s="1038"/>
      <c r="BF112" s="1038"/>
      <c r="BG112" s="1038"/>
      <c r="BH112" s="1038"/>
      <c r="BI112" s="1038"/>
      <c r="BJ112" s="1038"/>
      <c r="BK112" s="1038"/>
      <c r="BL112" s="1038"/>
      <c r="BM112" s="1038"/>
      <c r="BN112" s="1038"/>
      <c r="BO112" s="1038"/>
      <c r="BP112" s="1039"/>
      <c r="BQ112" s="1007">
        <v>
30668</v>
      </c>
      <c r="BR112" s="1008"/>
      <c r="BS112" s="1008"/>
      <c r="BT112" s="1008"/>
      <c r="BU112" s="1008"/>
      <c r="BV112" s="1008">
        <v>
28350</v>
      </c>
      <c r="BW112" s="1008"/>
      <c r="BX112" s="1008"/>
      <c r="BY112" s="1008"/>
      <c r="BZ112" s="1008"/>
      <c r="CA112" s="1008">
        <v>
22073</v>
      </c>
      <c r="CB112" s="1008"/>
      <c r="CC112" s="1008"/>
      <c r="CD112" s="1008"/>
      <c r="CE112" s="1008"/>
      <c r="CF112" s="1002">
        <v>
7</v>
      </c>
      <c r="CG112" s="1003"/>
      <c r="CH112" s="1003"/>
      <c r="CI112" s="1003"/>
      <c r="CJ112" s="1003"/>
      <c r="CK112" s="1033"/>
      <c r="CL112" s="1034"/>
      <c r="CM112" s="1004" t="s">
        <v>
437</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
430</v>
      </c>
      <c r="DH112" s="1008"/>
      <c r="DI112" s="1008"/>
      <c r="DJ112" s="1008"/>
      <c r="DK112" s="1008"/>
      <c r="DL112" s="1008" t="s">
        <v>
429</v>
      </c>
      <c r="DM112" s="1008"/>
      <c r="DN112" s="1008"/>
      <c r="DO112" s="1008"/>
      <c r="DP112" s="1008"/>
      <c r="DQ112" s="1008" t="s">
        <v>
428</v>
      </c>
      <c r="DR112" s="1008"/>
      <c r="DS112" s="1008"/>
      <c r="DT112" s="1008"/>
      <c r="DU112" s="1008"/>
      <c r="DV112" s="1009" t="s">
        <v>
429</v>
      </c>
      <c r="DW112" s="1009"/>
      <c r="DX112" s="1009"/>
      <c r="DY112" s="1009"/>
      <c r="DZ112" s="1010"/>
    </row>
    <row r="113" spans="1:130" s="244" customFormat="1" ht="26.25" customHeight="1" x14ac:dyDescent="0.2">
      <c r="A113" s="1042"/>
      <c r="B113" s="1043"/>
      <c r="C113" s="1038" t="s">
        <v>
438</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
2326</v>
      </c>
      <c r="AB113" s="1022"/>
      <c r="AC113" s="1022"/>
      <c r="AD113" s="1022"/>
      <c r="AE113" s="1023"/>
      <c r="AF113" s="1024">
        <v>
2626</v>
      </c>
      <c r="AG113" s="1022"/>
      <c r="AH113" s="1022"/>
      <c r="AI113" s="1022"/>
      <c r="AJ113" s="1023"/>
      <c r="AK113" s="1024">
        <v>
2524</v>
      </c>
      <c r="AL113" s="1022"/>
      <c r="AM113" s="1022"/>
      <c r="AN113" s="1022"/>
      <c r="AO113" s="1023"/>
      <c r="AP113" s="1025">
        <v>
0.8</v>
      </c>
      <c r="AQ113" s="1026"/>
      <c r="AR113" s="1026"/>
      <c r="AS113" s="1026"/>
      <c r="AT113" s="1027"/>
      <c r="AU113" s="988"/>
      <c r="AV113" s="989"/>
      <c r="AW113" s="989"/>
      <c r="AX113" s="989"/>
      <c r="AY113" s="989"/>
      <c r="AZ113" s="1037" t="s">
        <v>
439</v>
      </c>
      <c r="BA113" s="1038"/>
      <c r="BB113" s="1038"/>
      <c r="BC113" s="1038"/>
      <c r="BD113" s="1038"/>
      <c r="BE113" s="1038"/>
      <c r="BF113" s="1038"/>
      <c r="BG113" s="1038"/>
      <c r="BH113" s="1038"/>
      <c r="BI113" s="1038"/>
      <c r="BJ113" s="1038"/>
      <c r="BK113" s="1038"/>
      <c r="BL113" s="1038"/>
      <c r="BM113" s="1038"/>
      <c r="BN113" s="1038"/>
      <c r="BO113" s="1038"/>
      <c r="BP113" s="1039"/>
      <c r="BQ113" s="1007">
        <v>
49668</v>
      </c>
      <c r="BR113" s="1008"/>
      <c r="BS113" s="1008"/>
      <c r="BT113" s="1008"/>
      <c r="BU113" s="1008"/>
      <c r="BV113" s="1008">
        <v>
43139</v>
      </c>
      <c r="BW113" s="1008"/>
      <c r="BX113" s="1008"/>
      <c r="BY113" s="1008"/>
      <c r="BZ113" s="1008"/>
      <c r="CA113" s="1008">
        <v>
36526</v>
      </c>
      <c r="CB113" s="1008"/>
      <c r="CC113" s="1008"/>
      <c r="CD113" s="1008"/>
      <c r="CE113" s="1008"/>
      <c r="CF113" s="1002">
        <v>
11.6</v>
      </c>
      <c r="CG113" s="1003"/>
      <c r="CH113" s="1003"/>
      <c r="CI113" s="1003"/>
      <c r="CJ113" s="1003"/>
      <c r="CK113" s="1033"/>
      <c r="CL113" s="1034"/>
      <c r="CM113" s="1004" t="s">
        <v>
440</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
429</v>
      </c>
      <c r="DH113" s="1047"/>
      <c r="DI113" s="1047"/>
      <c r="DJ113" s="1047"/>
      <c r="DK113" s="1048"/>
      <c r="DL113" s="1049" t="s">
        <v>
429</v>
      </c>
      <c r="DM113" s="1047"/>
      <c r="DN113" s="1047"/>
      <c r="DO113" s="1047"/>
      <c r="DP113" s="1048"/>
      <c r="DQ113" s="1049" t="s">
        <v>
429</v>
      </c>
      <c r="DR113" s="1047"/>
      <c r="DS113" s="1047"/>
      <c r="DT113" s="1047"/>
      <c r="DU113" s="1048"/>
      <c r="DV113" s="1050" t="s">
        <v>
429</v>
      </c>
      <c r="DW113" s="1051"/>
      <c r="DX113" s="1051"/>
      <c r="DY113" s="1051"/>
      <c r="DZ113" s="1052"/>
    </row>
    <row r="114" spans="1:130" s="244" customFormat="1" ht="26.25" customHeight="1" x14ac:dyDescent="0.2">
      <c r="A114" s="1042"/>
      <c r="B114" s="1043"/>
      <c r="C114" s="1038" t="s">
        <v>
441</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
7053</v>
      </c>
      <c r="AB114" s="1047"/>
      <c r="AC114" s="1047"/>
      <c r="AD114" s="1047"/>
      <c r="AE114" s="1048"/>
      <c r="AF114" s="1049">
        <v>
7053</v>
      </c>
      <c r="AG114" s="1047"/>
      <c r="AH114" s="1047"/>
      <c r="AI114" s="1047"/>
      <c r="AJ114" s="1048"/>
      <c r="AK114" s="1049">
        <v>
7055</v>
      </c>
      <c r="AL114" s="1047"/>
      <c r="AM114" s="1047"/>
      <c r="AN114" s="1047"/>
      <c r="AO114" s="1048"/>
      <c r="AP114" s="1050">
        <v>
2.2000000000000002</v>
      </c>
      <c r="AQ114" s="1051"/>
      <c r="AR114" s="1051"/>
      <c r="AS114" s="1051"/>
      <c r="AT114" s="1052"/>
      <c r="AU114" s="988"/>
      <c r="AV114" s="989"/>
      <c r="AW114" s="989"/>
      <c r="AX114" s="989"/>
      <c r="AY114" s="989"/>
      <c r="AZ114" s="1037" t="s">
        <v>
442</v>
      </c>
      <c r="BA114" s="1038"/>
      <c r="BB114" s="1038"/>
      <c r="BC114" s="1038"/>
      <c r="BD114" s="1038"/>
      <c r="BE114" s="1038"/>
      <c r="BF114" s="1038"/>
      <c r="BG114" s="1038"/>
      <c r="BH114" s="1038"/>
      <c r="BI114" s="1038"/>
      <c r="BJ114" s="1038"/>
      <c r="BK114" s="1038"/>
      <c r="BL114" s="1038"/>
      <c r="BM114" s="1038"/>
      <c r="BN114" s="1038"/>
      <c r="BO114" s="1038"/>
      <c r="BP114" s="1039"/>
      <c r="BQ114" s="1007" t="s">
        <v>
429</v>
      </c>
      <c r="BR114" s="1008"/>
      <c r="BS114" s="1008"/>
      <c r="BT114" s="1008"/>
      <c r="BU114" s="1008"/>
      <c r="BV114" s="1008" t="s">
        <v>
428</v>
      </c>
      <c r="BW114" s="1008"/>
      <c r="BX114" s="1008"/>
      <c r="BY114" s="1008"/>
      <c r="BZ114" s="1008"/>
      <c r="CA114" s="1008" t="s">
        <v>
429</v>
      </c>
      <c r="CB114" s="1008"/>
      <c r="CC114" s="1008"/>
      <c r="CD114" s="1008"/>
      <c r="CE114" s="1008"/>
      <c r="CF114" s="1002" t="s">
        <v>
126</v>
      </c>
      <c r="CG114" s="1003"/>
      <c r="CH114" s="1003"/>
      <c r="CI114" s="1003"/>
      <c r="CJ114" s="1003"/>
      <c r="CK114" s="1033"/>
      <c r="CL114" s="1034"/>
      <c r="CM114" s="1004" t="s">
        <v>
443</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
429</v>
      </c>
      <c r="DH114" s="1047"/>
      <c r="DI114" s="1047"/>
      <c r="DJ114" s="1047"/>
      <c r="DK114" s="1048"/>
      <c r="DL114" s="1049" t="s">
        <v>
429</v>
      </c>
      <c r="DM114" s="1047"/>
      <c r="DN114" s="1047"/>
      <c r="DO114" s="1047"/>
      <c r="DP114" s="1048"/>
      <c r="DQ114" s="1049" t="s">
        <v>
429</v>
      </c>
      <c r="DR114" s="1047"/>
      <c r="DS114" s="1047"/>
      <c r="DT114" s="1047"/>
      <c r="DU114" s="1048"/>
      <c r="DV114" s="1050" t="s">
        <v>
429</v>
      </c>
      <c r="DW114" s="1051"/>
      <c r="DX114" s="1051"/>
      <c r="DY114" s="1051"/>
      <c r="DZ114" s="1052"/>
    </row>
    <row r="115" spans="1:130" s="244" customFormat="1" ht="26.25" customHeight="1" x14ac:dyDescent="0.2">
      <c r="A115" s="1042"/>
      <c r="B115" s="1043"/>
      <c r="C115" s="1038" t="s">
        <v>
444</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t="s">
        <v>
429</v>
      </c>
      <c r="AB115" s="1022"/>
      <c r="AC115" s="1022"/>
      <c r="AD115" s="1022"/>
      <c r="AE115" s="1023"/>
      <c r="AF115" s="1024" t="s">
        <v>
429</v>
      </c>
      <c r="AG115" s="1022"/>
      <c r="AH115" s="1022"/>
      <c r="AI115" s="1022"/>
      <c r="AJ115" s="1023"/>
      <c r="AK115" s="1024" t="s">
        <v>
429</v>
      </c>
      <c r="AL115" s="1022"/>
      <c r="AM115" s="1022"/>
      <c r="AN115" s="1022"/>
      <c r="AO115" s="1023"/>
      <c r="AP115" s="1025" t="s">
        <v>
428</v>
      </c>
      <c r="AQ115" s="1026"/>
      <c r="AR115" s="1026"/>
      <c r="AS115" s="1026"/>
      <c r="AT115" s="1027"/>
      <c r="AU115" s="988"/>
      <c r="AV115" s="989"/>
      <c r="AW115" s="989"/>
      <c r="AX115" s="989"/>
      <c r="AY115" s="989"/>
      <c r="AZ115" s="1037" t="s">
        <v>
445</v>
      </c>
      <c r="BA115" s="1038"/>
      <c r="BB115" s="1038"/>
      <c r="BC115" s="1038"/>
      <c r="BD115" s="1038"/>
      <c r="BE115" s="1038"/>
      <c r="BF115" s="1038"/>
      <c r="BG115" s="1038"/>
      <c r="BH115" s="1038"/>
      <c r="BI115" s="1038"/>
      <c r="BJ115" s="1038"/>
      <c r="BK115" s="1038"/>
      <c r="BL115" s="1038"/>
      <c r="BM115" s="1038"/>
      <c r="BN115" s="1038"/>
      <c r="BO115" s="1038"/>
      <c r="BP115" s="1039"/>
      <c r="BQ115" s="1007" t="s">
        <v>
428</v>
      </c>
      <c r="BR115" s="1008"/>
      <c r="BS115" s="1008"/>
      <c r="BT115" s="1008"/>
      <c r="BU115" s="1008"/>
      <c r="BV115" s="1008" t="s">
        <v>
430</v>
      </c>
      <c r="BW115" s="1008"/>
      <c r="BX115" s="1008"/>
      <c r="BY115" s="1008"/>
      <c r="BZ115" s="1008"/>
      <c r="CA115" s="1008" t="s">
        <v>
429</v>
      </c>
      <c r="CB115" s="1008"/>
      <c r="CC115" s="1008"/>
      <c r="CD115" s="1008"/>
      <c r="CE115" s="1008"/>
      <c r="CF115" s="1002" t="s">
        <v>
429</v>
      </c>
      <c r="CG115" s="1003"/>
      <c r="CH115" s="1003"/>
      <c r="CI115" s="1003"/>
      <c r="CJ115" s="1003"/>
      <c r="CK115" s="1033"/>
      <c r="CL115" s="1034"/>
      <c r="CM115" s="1037" t="s">
        <v>
446</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
430</v>
      </c>
      <c r="DH115" s="1047"/>
      <c r="DI115" s="1047"/>
      <c r="DJ115" s="1047"/>
      <c r="DK115" s="1048"/>
      <c r="DL115" s="1049" t="s">
        <v>
429</v>
      </c>
      <c r="DM115" s="1047"/>
      <c r="DN115" s="1047"/>
      <c r="DO115" s="1047"/>
      <c r="DP115" s="1048"/>
      <c r="DQ115" s="1049" t="s">
        <v>
429</v>
      </c>
      <c r="DR115" s="1047"/>
      <c r="DS115" s="1047"/>
      <c r="DT115" s="1047"/>
      <c r="DU115" s="1048"/>
      <c r="DV115" s="1050" t="s">
        <v>
429</v>
      </c>
      <c r="DW115" s="1051"/>
      <c r="DX115" s="1051"/>
      <c r="DY115" s="1051"/>
      <c r="DZ115" s="1052"/>
    </row>
    <row r="116" spans="1:130" s="244" customFormat="1" ht="26.25" customHeight="1" x14ac:dyDescent="0.2">
      <c r="A116" s="1044"/>
      <c r="B116" s="1045"/>
      <c r="C116" s="1053" t="s">
        <v>
447</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
429</v>
      </c>
      <c r="AB116" s="1047"/>
      <c r="AC116" s="1047"/>
      <c r="AD116" s="1047"/>
      <c r="AE116" s="1048"/>
      <c r="AF116" s="1049" t="s">
        <v>
428</v>
      </c>
      <c r="AG116" s="1047"/>
      <c r="AH116" s="1047"/>
      <c r="AI116" s="1047"/>
      <c r="AJ116" s="1048"/>
      <c r="AK116" s="1049" t="s">
        <v>
429</v>
      </c>
      <c r="AL116" s="1047"/>
      <c r="AM116" s="1047"/>
      <c r="AN116" s="1047"/>
      <c r="AO116" s="1048"/>
      <c r="AP116" s="1050" t="s">
        <v>
429</v>
      </c>
      <c r="AQ116" s="1051"/>
      <c r="AR116" s="1051"/>
      <c r="AS116" s="1051"/>
      <c r="AT116" s="1052"/>
      <c r="AU116" s="988"/>
      <c r="AV116" s="989"/>
      <c r="AW116" s="989"/>
      <c r="AX116" s="989"/>
      <c r="AY116" s="989"/>
      <c r="AZ116" s="1055" t="s">
        <v>
448</v>
      </c>
      <c r="BA116" s="1056"/>
      <c r="BB116" s="1056"/>
      <c r="BC116" s="1056"/>
      <c r="BD116" s="1056"/>
      <c r="BE116" s="1056"/>
      <c r="BF116" s="1056"/>
      <c r="BG116" s="1056"/>
      <c r="BH116" s="1056"/>
      <c r="BI116" s="1056"/>
      <c r="BJ116" s="1056"/>
      <c r="BK116" s="1056"/>
      <c r="BL116" s="1056"/>
      <c r="BM116" s="1056"/>
      <c r="BN116" s="1056"/>
      <c r="BO116" s="1056"/>
      <c r="BP116" s="1057"/>
      <c r="BQ116" s="1007" t="s">
        <v>
429</v>
      </c>
      <c r="BR116" s="1008"/>
      <c r="BS116" s="1008"/>
      <c r="BT116" s="1008"/>
      <c r="BU116" s="1008"/>
      <c r="BV116" s="1008" t="s">
        <v>
428</v>
      </c>
      <c r="BW116" s="1008"/>
      <c r="BX116" s="1008"/>
      <c r="BY116" s="1008"/>
      <c r="BZ116" s="1008"/>
      <c r="CA116" s="1008" t="s">
        <v>
429</v>
      </c>
      <c r="CB116" s="1008"/>
      <c r="CC116" s="1008"/>
      <c r="CD116" s="1008"/>
      <c r="CE116" s="1008"/>
      <c r="CF116" s="1002" t="s">
        <v>
429</v>
      </c>
      <c r="CG116" s="1003"/>
      <c r="CH116" s="1003"/>
      <c r="CI116" s="1003"/>
      <c r="CJ116" s="1003"/>
      <c r="CK116" s="1033"/>
      <c r="CL116" s="1034"/>
      <c r="CM116" s="1004" t="s">
        <v>
449</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
429</v>
      </c>
      <c r="DH116" s="1047"/>
      <c r="DI116" s="1047"/>
      <c r="DJ116" s="1047"/>
      <c r="DK116" s="1048"/>
      <c r="DL116" s="1049" t="s">
        <v>
429</v>
      </c>
      <c r="DM116" s="1047"/>
      <c r="DN116" s="1047"/>
      <c r="DO116" s="1047"/>
      <c r="DP116" s="1048"/>
      <c r="DQ116" s="1049" t="s">
        <v>
429</v>
      </c>
      <c r="DR116" s="1047"/>
      <c r="DS116" s="1047"/>
      <c r="DT116" s="1047"/>
      <c r="DU116" s="1048"/>
      <c r="DV116" s="1050" t="s">
        <v>
428</v>
      </c>
      <c r="DW116" s="1051"/>
      <c r="DX116" s="1051"/>
      <c r="DY116" s="1051"/>
      <c r="DZ116" s="1052"/>
    </row>
    <row r="117" spans="1:130" s="244" customFormat="1" ht="26.25" customHeight="1" x14ac:dyDescent="0.2">
      <c r="A117" s="992" t="s">
        <v>
184</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
450</v>
      </c>
      <c r="Z117" s="974"/>
      <c r="AA117" s="1064">
        <v>
58544</v>
      </c>
      <c r="AB117" s="1065"/>
      <c r="AC117" s="1065"/>
      <c r="AD117" s="1065"/>
      <c r="AE117" s="1066"/>
      <c r="AF117" s="1067">
        <v>
58715</v>
      </c>
      <c r="AG117" s="1065"/>
      <c r="AH117" s="1065"/>
      <c r="AI117" s="1065"/>
      <c r="AJ117" s="1066"/>
      <c r="AK117" s="1067">
        <v>
56462</v>
      </c>
      <c r="AL117" s="1065"/>
      <c r="AM117" s="1065"/>
      <c r="AN117" s="1065"/>
      <c r="AO117" s="1066"/>
      <c r="AP117" s="1068"/>
      <c r="AQ117" s="1069"/>
      <c r="AR117" s="1069"/>
      <c r="AS117" s="1069"/>
      <c r="AT117" s="1070"/>
      <c r="AU117" s="988"/>
      <c r="AV117" s="989"/>
      <c r="AW117" s="989"/>
      <c r="AX117" s="989"/>
      <c r="AY117" s="989"/>
      <c r="AZ117" s="1055" t="s">
        <v>
451</v>
      </c>
      <c r="BA117" s="1056"/>
      <c r="BB117" s="1056"/>
      <c r="BC117" s="1056"/>
      <c r="BD117" s="1056"/>
      <c r="BE117" s="1056"/>
      <c r="BF117" s="1056"/>
      <c r="BG117" s="1056"/>
      <c r="BH117" s="1056"/>
      <c r="BI117" s="1056"/>
      <c r="BJ117" s="1056"/>
      <c r="BK117" s="1056"/>
      <c r="BL117" s="1056"/>
      <c r="BM117" s="1056"/>
      <c r="BN117" s="1056"/>
      <c r="BO117" s="1056"/>
      <c r="BP117" s="1057"/>
      <c r="BQ117" s="1007" t="s">
        <v>
452</v>
      </c>
      <c r="BR117" s="1008"/>
      <c r="BS117" s="1008"/>
      <c r="BT117" s="1008"/>
      <c r="BU117" s="1008"/>
      <c r="BV117" s="1008" t="s">
        <v>
126</v>
      </c>
      <c r="BW117" s="1008"/>
      <c r="BX117" s="1008"/>
      <c r="BY117" s="1008"/>
      <c r="BZ117" s="1008"/>
      <c r="CA117" s="1008" t="s">
        <v>
452</v>
      </c>
      <c r="CB117" s="1008"/>
      <c r="CC117" s="1008"/>
      <c r="CD117" s="1008"/>
      <c r="CE117" s="1008"/>
      <c r="CF117" s="1002" t="s">
        <v>
126</v>
      </c>
      <c r="CG117" s="1003"/>
      <c r="CH117" s="1003"/>
      <c r="CI117" s="1003"/>
      <c r="CJ117" s="1003"/>
      <c r="CK117" s="1033"/>
      <c r="CL117" s="1034"/>
      <c r="CM117" s="1004" t="s">
        <v>
453</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
452</v>
      </c>
      <c r="DH117" s="1047"/>
      <c r="DI117" s="1047"/>
      <c r="DJ117" s="1047"/>
      <c r="DK117" s="1048"/>
      <c r="DL117" s="1049" t="s">
        <v>
126</v>
      </c>
      <c r="DM117" s="1047"/>
      <c r="DN117" s="1047"/>
      <c r="DO117" s="1047"/>
      <c r="DP117" s="1048"/>
      <c r="DQ117" s="1049" t="s">
        <v>
126</v>
      </c>
      <c r="DR117" s="1047"/>
      <c r="DS117" s="1047"/>
      <c r="DT117" s="1047"/>
      <c r="DU117" s="1048"/>
      <c r="DV117" s="1050" t="s">
        <v>
126</v>
      </c>
      <c r="DW117" s="1051"/>
      <c r="DX117" s="1051"/>
      <c r="DY117" s="1051"/>
      <c r="DZ117" s="1052"/>
    </row>
    <row r="118" spans="1:130" s="244" customFormat="1" ht="26.25" customHeight="1" x14ac:dyDescent="0.2">
      <c r="A118" s="992" t="s">
        <v>
423</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
421</v>
      </c>
      <c r="AB118" s="973"/>
      <c r="AC118" s="973"/>
      <c r="AD118" s="973"/>
      <c r="AE118" s="974"/>
      <c r="AF118" s="972" t="s">
        <v>
302</v>
      </c>
      <c r="AG118" s="973"/>
      <c r="AH118" s="973"/>
      <c r="AI118" s="973"/>
      <c r="AJ118" s="974"/>
      <c r="AK118" s="972" t="s">
        <v>
301</v>
      </c>
      <c r="AL118" s="973"/>
      <c r="AM118" s="973"/>
      <c r="AN118" s="973"/>
      <c r="AO118" s="974"/>
      <c r="AP118" s="1059" t="s">
        <v>
422</v>
      </c>
      <c r="AQ118" s="1060"/>
      <c r="AR118" s="1060"/>
      <c r="AS118" s="1060"/>
      <c r="AT118" s="1061"/>
      <c r="AU118" s="988"/>
      <c r="AV118" s="989"/>
      <c r="AW118" s="989"/>
      <c r="AX118" s="989"/>
      <c r="AY118" s="989"/>
      <c r="AZ118" s="1062" t="s">
        <v>
454</v>
      </c>
      <c r="BA118" s="1053"/>
      <c r="BB118" s="1053"/>
      <c r="BC118" s="1053"/>
      <c r="BD118" s="1053"/>
      <c r="BE118" s="1053"/>
      <c r="BF118" s="1053"/>
      <c r="BG118" s="1053"/>
      <c r="BH118" s="1053"/>
      <c r="BI118" s="1053"/>
      <c r="BJ118" s="1053"/>
      <c r="BK118" s="1053"/>
      <c r="BL118" s="1053"/>
      <c r="BM118" s="1053"/>
      <c r="BN118" s="1053"/>
      <c r="BO118" s="1053"/>
      <c r="BP118" s="1054"/>
      <c r="BQ118" s="1085" t="s">
        <v>
126</v>
      </c>
      <c r="BR118" s="1086"/>
      <c r="BS118" s="1086"/>
      <c r="BT118" s="1086"/>
      <c r="BU118" s="1086"/>
      <c r="BV118" s="1086" t="s">
        <v>
126</v>
      </c>
      <c r="BW118" s="1086"/>
      <c r="BX118" s="1086"/>
      <c r="BY118" s="1086"/>
      <c r="BZ118" s="1086"/>
      <c r="CA118" s="1086" t="s">
        <v>
455</v>
      </c>
      <c r="CB118" s="1086"/>
      <c r="CC118" s="1086"/>
      <c r="CD118" s="1086"/>
      <c r="CE118" s="1086"/>
      <c r="CF118" s="1002" t="s">
        <v>
456</v>
      </c>
      <c r="CG118" s="1003"/>
      <c r="CH118" s="1003"/>
      <c r="CI118" s="1003"/>
      <c r="CJ118" s="1003"/>
      <c r="CK118" s="1033"/>
      <c r="CL118" s="1034"/>
      <c r="CM118" s="1004" t="s">
        <v>
457</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
126</v>
      </c>
      <c r="DH118" s="1047"/>
      <c r="DI118" s="1047"/>
      <c r="DJ118" s="1047"/>
      <c r="DK118" s="1048"/>
      <c r="DL118" s="1049" t="s">
        <v>
126</v>
      </c>
      <c r="DM118" s="1047"/>
      <c r="DN118" s="1047"/>
      <c r="DO118" s="1047"/>
      <c r="DP118" s="1048"/>
      <c r="DQ118" s="1049" t="s">
        <v>
126</v>
      </c>
      <c r="DR118" s="1047"/>
      <c r="DS118" s="1047"/>
      <c r="DT118" s="1047"/>
      <c r="DU118" s="1048"/>
      <c r="DV118" s="1050" t="s">
        <v>
126</v>
      </c>
      <c r="DW118" s="1051"/>
      <c r="DX118" s="1051"/>
      <c r="DY118" s="1051"/>
      <c r="DZ118" s="1052"/>
    </row>
    <row r="119" spans="1:130" s="244" customFormat="1" ht="26.25" customHeight="1" x14ac:dyDescent="0.2">
      <c r="A119" s="1146" t="s">
        <v>
426</v>
      </c>
      <c r="B119" s="1032"/>
      <c r="C119" s="1011" t="s">
        <v>
427</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
126</v>
      </c>
      <c r="AB119" s="980"/>
      <c r="AC119" s="980"/>
      <c r="AD119" s="980"/>
      <c r="AE119" s="981"/>
      <c r="AF119" s="982" t="s">
        <v>
126</v>
      </c>
      <c r="AG119" s="980"/>
      <c r="AH119" s="980"/>
      <c r="AI119" s="980"/>
      <c r="AJ119" s="981"/>
      <c r="AK119" s="982" t="s">
        <v>
126</v>
      </c>
      <c r="AL119" s="980"/>
      <c r="AM119" s="980"/>
      <c r="AN119" s="980"/>
      <c r="AO119" s="981"/>
      <c r="AP119" s="983" t="s">
        <v>
126</v>
      </c>
      <c r="AQ119" s="984"/>
      <c r="AR119" s="984"/>
      <c r="AS119" s="984"/>
      <c r="AT119" s="985"/>
      <c r="AU119" s="990"/>
      <c r="AV119" s="991"/>
      <c r="AW119" s="991"/>
      <c r="AX119" s="991"/>
      <c r="AY119" s="991"/>
      <c r="AZ119" s="275" t="s">
        <v>
184</v>
      </c>
      <c r="BA119" s="275"/>
      <c r="BB119" s="275"/>
      <c r="BC119" s="275"/>
      <c r="BD119" s="275"/>
      <c r="BE119" s="275"/>
      <c r="BF119" s="275"/>
      <c r="BG119" s="275"/>
      <c r="BH119" s="275"/>
      <c r="BI119" s="275"/>
      <c r="BJ119" s="275"/>
      <c r="BK119" s="275"/>
      <c r="BL119" s="275"/>
      <c r="BM119" s="275"/>
      <c r="BN119" s="275"/>
      <c r="BO119" s="1063" t="s">
        <v>
458</v>
      </c>
      <c r="BP119" s="1094"/>
      <c r="BQ119" s="1085">
        <v>
848872</v>
      </c>
      <c r="BR119" s="1086"/>
      <c r="BS119" s="1086"/>
      <c r="BT119" s="1086"/>
      <c r="BU119" s="1086"/>
      <c r="BV119" s="1086">
        <v>
809980</v>
      </c>
      <c r="BW119" s="1086"/>
      <c r="BX119" s="1086"/>
      <c r="BY119" s="1086"/>
      <c r="BZ119" s="1086"/>
      <c r="CA119" s="1086">
        <v>
766444</v>
      </c>
      <c r="CB119" s="1086"/>
      <c r="CC119" s="1086"/>
      <c r="CD119" s="1086"/>
      <c r="CE119" s="1086"/>
      <c r="CF119" s="1087"/>
      <c r="CG119" s="1088"/>
      <c r="CH119" s="1088"/>
      <c r="CI119" s="1088"/>
      <c r="CJ119" s="1089"/>
      <c r="CK119" s="1035"/>
      <c r="CL119" s="1036"/>
      <c r="CM119" s="1090" t="s">
        <v>
459</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
460</v>
      </c>
      <c r="DH119" s="1072"/>
      <c r="DI119" s="1072"/>
      <c r="DJ119" s="1072"/>
      <c r="DK119" s="1073"/>
      <c r="DL119" s="1071" t="s">
        <v>
126</v>
      </c>
      <c r="DM119" s="1072"/>
      <c r="DN119" s="1072"/>
      <c r="DO119" s="1072"/>
      <c r="DP119" s="1073"/>
      <c r="DQ119" s="1071" t="s">
        <v>
461</v>
      </c>
      <c r="DR119" s="1072"/>
      <c r="DS119" s="1072"/>
      <c r="DT119" s="1072"/>
      <c r="DU119" s="1073"/>
      <c r="DV119" s="1074" t="s">
        <v>
126</v>
      </c>
      <c r="DW119" s="1075"/>
      <c r="DX119" s="1075"/>
      <c r="DY119" s="1075"/>
      <c r="DZ119" s="1076"/>
    </row>
    <row r="120" spans="1:130" s="244" customFormat="1" ht="26.25" customHeight="1" x14ac:dyDescent="0.2">
      <c r="A120" s="1147"/>
      <c r="B120" s="1034"/>
      <c r="C120" s="1004" t="s">
        <v>
433</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
452</v>
      </c>
      <c r="AB120" s="1047"/>
      <c r="AC120" s="1047"/>
      <c r="AD120" s="1047"/>
      <c r="AE120" s="1048"/>
      <c r="AF120" s="1049" t="s">
        <v>
461</v>
      </c>
      <c r="AG120" s="1047"/>
      <c r="AH120" s="1047"/>
      <c r="AI120" s="1047"/>
      <c r="AJ120" s="1048"/>
      <c r="AK120" s="1049" t="s">
        <v>
461</v>
      </c>
      <c r="AL120" s="1047"/>
      <c r="AM120" s="1047"/>
      <c r="AN120" s="1047"/>
      <c r="AO120" s="1048"/>
      <c r="AP120" s="1050" t="s">
        <v>
461</v>
      </c>
      <c r="AQ120" s="1051"/>
      <c r="AR120" s="1051"/>
      <c r="AS120" s="1051"/>
      <c r="AT120" s="1052"/>
      <c r="AU120" s="1077" t="s">
        <v>
462</v>
      </c>
      <c r="AV120" s="1078"/>
      <c r="AW120" s="1078"/>
      <c r="AX120" s="1078"/>
      <c r="AY120" s="1079"/>
      <c r="AZ120" s="1028" t="s">
        <v>
463</v>
      </c>
      <c r="BA120" s="977"/>
      <c r="BB120" s="977"/>
      <c r="BC120" s="977"/>
      <c r="BD120" s="977"/>
      <c r="BE120" s="977"/>
      <c r="BF120" s="977"/>
      <c r="BG120" s="977"/>
      <c r="BH120" s="977"/>
      <c r="BI120" s="977"/>
      <c r="BJ120" s="977"/>
      <c r="BK120" s="977"/>
      <c r="BL120" s="977"/>
      <c r="BM120" s="977"/>
      <c r="BN120" s="977"/>
      <c r="BO120" s="977"/>
      <c r="BP120" s="978"/>
      <c r="BQ120" s="1014">
        <v>
2054011</v>
      </c>
      <c r="BR120" s="1015"/>
      <c r="BS120" s="1015"/>
      <c r="BT120" s="1015"/>
      <c r="BU120" s="1015"/>
      <c r="BV120" s="1015">
        <v>
2095882</v>
      </c>
      <c r="BW120" s="1015"/>
      <c r="BX120" s="1015"/>
      <c r="BY120" s="1015"/>
      <c r="BZ120" s="1015"/>
      <c r="CA120" s="1015">
        <v>
2253048</v>
      </c>
      <c r="CB120" s="1015"/>
      <c r="CC120" s="1015"/>
      <c r="CD120" s="1015"/>
      <c r="CE120" s="1015"/>
      <c r="CF120" s="1029">
        <v>
713.6</v>
      </c>
      <c r="CG120" s="1030"/>
      <c r="CH120" s="1030"/>
      <c r="CI120" s="1030"/>
      <c r="CJ120" s="1030"/>
      <c r="CK120" s="1095" t="s">
        <v>
464</v>
      </c>
      <c r="CL120" s="1096"/>
      <c r="CM120" s="1096"/>
      <c r="CN120" s="1096"/>
      <c r="CO120" s="1097"/>
      <c r="CP120" s="1103" t="s">
        <v>
400</v>
      </c>
      <c r="CQ120" s="1104"/>
      <c r="CR120" s="1104"/>
      <c r="CS120" s="1104"/>
      <c r="CT120" s="1104"/>
      <c r="CU120" s="1104"/>
      <c r="CV120" s="1104"/>
      <c r="CW120" s="1104"/>
      <c r="CX120" s="1104"/>
      <c r="CY120" s="1104"/>
      <c r="CZ120" s="1104"/>
      <c r="DA120" s="1104"/>
      <c r="DB120" s="1104"/>
      <c r="DC120" s="1104"/>
      <c r="DD120" s="1104"/>
      <c r="DE120" s="1104"/>
      <c r="DF120" s="1105"/>
      <c r="DG120" s="1014">
        <v>
25815</v>
      </c>
      <c r="DH120" s="1015"/>
      <c r="DI120" s="1015"/>
      <c r="DJ120" s="1015"/>
      <c r="DK120" s="1015"/>
      <c r="DL120" s="1015">
        <v>
24286</v>
      </c>
      <c r="DM120" s="1015"/>
      <c r="DN120" s="1015"/>
      <c r="DO120" s="1015"/>
      <c r="DP120" s="1015"/>
      <c r="DQ120" s="1015">
        <v>
20981</v>
      </c>
      <c r="DR120" s="1015"/>
      <c r="DS120" s="1015"/>
      <c r="DT120" s="1015"/>
      <c r="DU120" s="1015"/>
      <c r="DV120" s="1016">
        <v>
6.6</v>
      </c>
      <c r="DW120" s="1016"/>
      <c r="DX120" s="1016"/>
      <c r="DY120" s="1016"/>
      <c r="DZ120" s="1017"/>
    </row>
    <row r="121" spans="1:130" s="244" customFormat="1" ht="26.25" customHeight="1" x14ac:dyDescent="0.2">
      <c r="A121" s="1147"/>
      <c r="B121" s="1034"/>
      <c r="C121" s="1055" t="s">
        <v>
465</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
126</v>
      </c>
      <c r="AB121" s="1047"/>
      <c r="AC121" s="1047"/>
      <c r="AD121" s="1047"/>
      <c r="AE121" s="1048"/>
      <c r="AF121" s="1049" t="s">
        <v>
452</v>
      </c>
      <c r="AG121" s="1047"/>
      <c r="AH121" s="1047"/>
      <c r="AI121" s="1047"/>
      <c r="AJ121" s="1048"/>
      <c r="AK121" s="1049" t="s">
        <v>
461</v>
      </c>
      <c r="AL121" s="1047"/>
      <c r="AM121" s="1047"/>
      <c r="AN121" s="1047"/>
      <c r="AO121" s="1048"/>
      <c r="AP121" s="1050" t="s">
        <v>
461</v>
      </c>
      <c r="AQ121" s="1051"/>
      <c r="AR121" s="1051"/>
      <c r="AS121" s="1051"/>
      <c r="AT121" s="1052"/>
      <c r="AU121" s="1080"/>
      <c r="AV121" s="1081"/>
      <c r="AW121" s="1081"/>
      <c r="AX121" s="1081"/>
      <c r="AY121" s="1082"/>
      <c r="AZ121" s="1037" t="s">
        <v>
466</v>
      </c>
      <c r="BA121" s="1038"/>
      <c r="BB121" s="1038"/>
      <c r="BC121" s="1038"/>
      <c r="BD121" s="1038"/>
      <c r="BE121" s="1038"/>
      <c r="BF121" s="1038"/>
      <c r="BG121" s="1038"/>
      <c r="BH121" s="1038"/>
      <c r="BI121" s="1038"/>
      <c r="BJ121" s="1038"/>
      <c r="BK121" s="1038"/>
      <c r="BL121" s="1038"/>
      <c r="BM121" s="1038"/>
      <c r="BN121" s="1038"/>
      <c r="BO121" s="1038"/>
      <c r="BP121" s="1039"/>
      <c r="BQ121" s="1007">
        <v>
20203</v>
      </c>
      <c r="BR121" s="1008"/>
      <c r="BS121" s="1008"/>
      <c r="BT121" s="1008"/>
      <c r="BU121" s="1008"/>
      <c r="BV121" s="1008">
        <v>
15252</v>
      </c>
      <c r="BW121" s="1008"/>
      <c r="BX121" s="1008"/>
      <c r="BY121" s="1008"/>
      <c r="BZ121" s="1008"/>
      <c r="CA121" s="1008">
        <v>
13462</v>
      </c>
      <c r="CB121" s="1008"/>
      <c r="CC121" s="1008"/>
      <c r="CD121" s="1008"/>
      <c r="CE121" s="1008"/>
      <c r="CF121" s="1002">
        <v>
4.3</v>
      </c>
      <c r="CG121" s="1003"/>
      <c r="CH121" s="1003"/>
      <c r="CI121" s="1003"/>
      <c r="CJ121" s="1003"/>
      <c r="CK121" s="1098"/>
      <c r="CL121" s="1099"/>
      <c r="CM121" s="1099"/>
      <c r="CN121" s="1099"/>
      <c r="CO121" s="1100"/>
      <c r="CP121" s="1108" t="s">
        <v>
467</v>
      </c>
      <c r="CQ121" s="1109"/>
      <c r="CR121" s="1109"/>
      <c r="CS121" s="1109"/>
      <c r="CT121" s="1109"/>
      <c r="CU121" s="1109"/>
      <c r="CV121" s="1109"/>
      <c r="CW121" s="1109"/>
      <c r="CX121" s="1109"/>
      <c r="CY121" s="1109"/>
      <c r="CZ121" s="1109"/>
      <c r="DA121" s="1109"/>
      <c r="DB121" s="1109"/>
      <c r="DC121" s="1109"/>
      <c r="DD121" s="1109"/>
      <c r="DE121" s="1109"/>
      <c r="DF121" s="1110"/>
      <c r="DG121" s="1007">
        <v>
4853</v>
      </c>
      <c r="DH121" s="1008"/>
      <c r="DI121" s="1008"/>
      <c r="DJ121" s="1008"/>
      <c r="DK121" s="1008"/>
      <c r="DL121" s="1008">
        <v>
4064</v>
      </c>
      <c r="DM121" s="1008"/>
      <c r="DN121" s="1008"/>
      <c r="DO121" s="1008"/>
      <c r="DP121" s="1008"/>
      <c r="DQ121" s="1008">
        <v>
1092</v>
      </c>
      <c r="DR121" s="1008"/>
      <c r="DS121" s="1008"/>
      <c r="DT121" s="1008"/>
      <c r="DU121" s="1008"/>
      <c r="DV121" s="1009">
        <v>
0.3</v>
      </c>
      <c r="DW121" s="1009"/>
      <c r="DX121" s="1009"/>
      <c r="DY121" s="1009"/>
      <c r="DZ121" s="1010"/>
    </row>
    <row r="122" spans="1:130" s="244" customFormat="1" ht="26.25" customHeight="1" x14ac:dyDescent="0.2">
      <c r="A122" s="1147"/>
      <c r="B122" s="1034"/>
      <c r="C122" s="1004" t="s">
        <v>
443</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
455</v>
      </c>
      <c r="AB122" s="1047"/>
      <c r="AC122" s="1047"/>
      <c r="AD122" s="1047"/>
      <c r="AE122" s="1048"/>
      <c r="AF122" s="1049" t="s">
        <v>
452</v>
      </c>
      <c r="AG122" s="1047"/>
      <c r="AH122" s="1047"/>
      <c r="AI122" s="1047"/>
      <c r="AJ122" s="1048"/>
      <c r="AK122" s="1049" t="s">
        <v>
126</v>
      </c>
      <c r="AL122" s="1047"/>
      <c r="AM122" s="1047"/>
      <c r="AN122" s="1047"/>
      <c r="AO122" s="1048"/>
      <c r="AP122" s="1050" t="s">
        <v>
461</v>
      </c>
      <c r="AQ122" s="1051"/>
      <c r="AR122" s="1051"/>
      <c r="AS122" s="1051"/>
      <c r="AT122" s="1052"/>
      <c r="AU122" s="1080"/>
      <c r="AV122" s="1081"/>
      <c r="AW122" s="1081"/>
      <c r="AX122" s="1081"/>
      <c r="AY122" s="1082"/>
      <c r="AZ122" s="1062" t="s">
        <v>
468</v>
      </c>
      <c r="BA122" s="1053"/>
      <c r="BB122" s="1053"/>
      <c r="BC122" s="1053"/>
      <c r="BD122" s="1053"/>
      <c r="BE122" s="1053"/>
      <c r="BF122" s="1053"/>
      <c r="BG122" s="1053"/>
      <c r="BH122" s="1053"/>
      <c r="BI122" s="1053"/>
      <c r="BJ122" s="1053"/>
      <c r="BK122" s="1053"/>
      <c r="BL122" s="1053"/>
      <c r="BM122" s="1053"/>
      <c r="BN122" s="1053"/>
      <c r="BO122" s="1053"/>
      <c r="BP122" s="1054"/>
      <c r="BQ122" s="1085">
        <v>
621305</v>
      </c>
      <c r="BR122" s="1086"/>
      <c r="BS122" s="1086"/>
      <c r="BT122" s="1086"/>
      <c r="BU122" s="1086"/>
      <c r="BV122" s="1086">
        <v>
595416</v>
      </c>
      <c r="BW122" s="1086"/>
      <c r="BX122" s="1086"/>
      <c r="BY122" s="1086"/>
      <c r="BZ122" s="1086"/>
      <c r="CA122" s="1086">
        <v>
568354</v>
      </c>
      <c r="CB122" s="1086"/>
      <c r="CC122" s="1086"/>
      <c r="CD122" s="1086"/>
      <c r="CE122" s="1086"/>
      <c r="CF122" s="1106">
        <v>
180</v>
      </c>
      <c r="CG122" s="1107"/>
      <c r="CH122" s="1107"/>
      <c r="CI122" s="1107"/>
      <c r="CJ122" s="1107"/>
      <c r="CK122" s="1098"/>
      <c r="CL122" s="1099"/>
      <c r="CM122" s="1099"/>
      <c r="CN122" s="1099"/>
      <c r="CO122" s="1100"/>
      <c r="CP122" s="1108"/>
      <c r="CQ122" s="1109"/>
      <c r="CR122" s="1109"/>
      <c r="CS122" s="1109"/>
      <c r="CT122" s="1109"/>
      <c r="CU122" s="1109"/>
      <c r="CV122" s="1109"/>
      <c r="CW122" s="1109"/>
      <c r="CX122" s="1109"/>
      <c r="CY122" s="1109"/>
      <c r="CZ122" s="1109"/>
      <c r="DA122" s="1109"/>
      <c r="DB122" s="1109"/>
      <c r="DC122" s="1109"/>
      <c r="DD122" s="1109"/>
      <c r="DE122" s="1109"/>
      <c r="DF122" s="1110"/>
      <c r="DG122" s="1007"/>
      <c r="DH122" s="1008"/>
      <c r="DI122" s="1008"/>
      <c r="DJ122" s="1008"/>
      <c r="DK122" s="1008"/>
      <c r="DL122" s="1008"/>
      <c r="DM122" s="1008"/>
      <c r="DN122" s="1008"/>
      <c r="DO122" s="1008"/>
      <c r="DP122" s="1008"/>
      <c r="DQ122" s="1008"/>
      <c r="DR122" s="1008"/>
      <c r="DS122" s="1008"/>
      <c r="DT122" s="1008"/>
      <c r="DU122" s="1008"/>
      <c r="DV122" s="1009"/>
      <c r="DW122" s="1009"/>
      <c r="DX122" s="1009"/>
      <c r="DY122" s="1009"/>
      <c r="DZ122" s="1010"/>
    </row>
    <row r="123" spans="1:130" s="244" customFormat="1" ht="26.25" customHeight="1" x14ac:dyDescent="0.2">
      <c r="A123" s="1147"/>
      <c r="B123" s="1034"/>
      <c r="C123" s="1004" t="s">
        <v>
449</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
469</v>
      </c>
      <c r="AB123" s="1047"/>
      <c r="AC123" s="1047"/>
      <c r="AD123" s="1047"/>
      <c r="AE123" s="1048"/>
      <c r="AF123" s="1049" t="s">
        <v>
126</v>
      </c>
      <c r="AG123" s="1047"/>
      <c r="AH123" s="1047"/>
      <c r="AI123" s="1047"/>
      <c r="AJ123" s="1048"/>
      <c r="AK123" s="1049" t="s">
        <v>
470</v>
      </c>
      <c r="AL123" s="1047"/>
      <c r="AM123" s="1047"/>
      <c r="AN123" s="1047"/>
      <c r="AO123" s="1048"/>
      <c r="AP123" s="1050" t="s">
        <v>
126</v>
      </c>
      <c r="AQ123" s="1051"/>
      <c r="AR123" s="1051"/>
      <c r="AS123" s="1051"/>
      <c r="AT123" s="1052"/>
      <c r="AU123" s="1083"/>
      <c r="AV123" s="1084"/>
      <c r="AW123" s="1084"/>
      <c r="AX123" s="1084"/>
      <c r="AY123" s="1084"/>
      <c r="AZ123" s="275" t="s">
        <v>
184</v>
      </c>
      <c r="BA123" s="275"/>
      <c r="BB123" s="275"/>
      <c r="BC123" s="275"/>
      <c r="BD123" s="275"/>
      <c r="BE123" s="275"/>
      <c r="BF123" s="275"/>
      <c r="BG123" s="275"/>
      <c r="BH123" s="275"/>
      <c r="BI123" s="275"/>
      <c r="BJ123" s="275"/>
      <c r="BK123" s="275"/>
      <c r="BL123" s="275"/>
      <c r="BM123" s="275"/>
      <c r="BN123" s="275"/>
      <c r="BO123" s="1063" t="s">
        <v>
471</v>
      </c>
      <c r="BP123" s="1094"/>
      <c r="BQ123" s="1153">
        <v>
2695519</v>
      </c>
      <c r="BR123" s="1154"/>
      <c r="BS123" s="1154"/>
      <c r="BT123" s="1154"/>
      <c r="BU123" s="1154"/>
      <c r="BV123" s="1154">
        <v>
2706550</v>
      </c>
      <c r="BW123" s="1154"/>
      <c r="BX123" s="1154"/>
      <c r="BY123" s="1154"/>
      <c r="BZ123" s="1154"/>
      <c r="CA123" s="1154">
        <v>
2834864</v>
      </c>
      <c r="CB123" s="1154"/>
      <c r="CC123" s="1154"/>
      <c r="CD123" s="1154"/>
      <c r="CE123" s="1154"/>
      <c r="CF123" s="1087"/>
      <c r="CG123" s="1088"/>
      <c r="CH123" s="1088"/>
      <c r="CI123" s="1088"/>
      <c r="CJ123" s="1089"/>
      <c r="CK123" s="1098"/>
      <c r="CL123" s="1099"/>
      <c r="CM123" s="1099"/>
      <c r="CN123" s="1099"/>
      <c r="CO123" s="1100"/>
      <c r="CP123" s="1108"/>
      <c r="CQ123" s="1109"/>
      <c r="CR123" s="1109"/>
      <c r="CS123" s="1109"/>
      <c r="CT123" s="1109"/>
      <c r="CU123" s="1109"/>
      <c r="CV123" s="1109"/>
      <c r="CW123" s="1109"/>
      <c r="CX123" s="1109"/>
      <c r="CY123" s="1109"/>
      <c r="CZ123" s="1109"/>
      <c r="DA123" s="1109"/>
      <c r="DB123" s="1109"/>
      <c r="DC123" s="1109"/>
      <c r="DD123" s="1109"/>
      <c r="DE123" s="1109"/>
      <c r="DF123" s="1110"/>
      <c r="DG123" s="1046"/>
      <c r="DH123" s="1047"/>
      <c r="DI123" s="1047"/>
      <c r="DJ123" s="1047"/>
      <c r="DK123" s="1048"/>
      <c r="DL123" s="1049"/>
      <c r="DM123" s="1047"/>
      <c r="DN123" s="1047"/>
      <c r="DO123" s="1047"/>
      <c r="DP123" s="1048"/>
      <c r="DQ123" s="1049"/>
      <c r="DR123" s="1047"/>
      <c r="DS123" s="1047"/>
      <c r="DT123" s="1047"/>
      <c r="DU123" s="1048"/>
      <c r="DV123" s="1050"/>
      <c r="DW123" s="1051"/>
      <c r="DX123" s="1051"/>
      <c r="DY123" s="1051"/>
      <c r="DZ123" s="1052"/>
    </row>
    <row r="124" spans="1:130" s="244" customFormat="1" ht="26.25" customHeight="1" thickBot="1" x14ac:dyDescent="0.25">
      <c r="A124" s="1147"/>
      <c r="B124" s="1034"/>
      <c r="C124" s="1004" t="s">
        <v>
453</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
455</v>
      </c>
      <c r="AB124" s="1047"/>
      <c r="AC124" s="1047"/>
      <c r="AD124" s="1047"/>
      <c r="AE124" s="1048"/>
      <c r="AF124" s="1049" t="s">
        <v>
456</v>
      </c>
      <c r="AG124" s="1047"/>
      <c r="AH124" s="1047"/>
      <c r="AI124" s="1047"/>
      <c r="AJ124" s="1048"/>
      <c r="AK124" s="1049" t="s">
        <v>
126</v>
      </c>
      <c r="AL124" s="1047"/>
      <c r="AM124" s="1047"/>
      <c r="AN124" s="1047"/>
      <c r="AO124" s="1048"/>
      <c r="AP124" s="1050" t="s">
        <v>
472</v>
      </c>
      <c r="AQ124" s="1051"/>
      <c r="AR124" s="1051"/>
      <c r="AS124" s="1051"/>
      <c r="AT124" s="1052"/>
      <c r="AU124" s="1149" t="s">
        <v>
473</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t="s">
        <v>
126</v>
      </c>
      <c r="BR124" s="1116"/>
      <c r="BS124" s="1116"/>
      <c r="BT124" s="1116"/>
      <c r="BU124" s="1116"/>
      <c r="BV124" s="1116" t="s">
        <v>
452</v>
      </c>
      <c r="BW124" s="1116"/>
      <c r="BX124" s="1116"/>
      <c r="BY124" s="1116"/>
      <c r="BZ124" s="1116"/>
      <c r="CA124" s="1116" t="s">
        <v>
126</v>
      </c>
      <c r="CB124" s="1116"/>
      <c r="CC124" s="1116"/>
      <c r="CD124" s="1116"/>
      <c r="CE124" s="1116"/>
      <c r="CF124" s="1117"/>
      <c r="CG124" s="1118"/>
      <c r="CH124" s="1118"/>
      <c r="CI124" s="1118"/>
      <c r="CJ124" s="1119"/>
      <c r="CK124" s="1101"/>
      <c r="CL124" s="1101"/>
      <c r="CM124" s="1101"/>
      <c r="CN124" s="1101"/>
      <c r="CO124" s="1102"/>
      <c r="CP124" s="1108" t="s">
        <v>
474</v>
      </c>
      <c r="CQ124" s="1109"/>
      <c r="CR124" s="1109"/>
      <c r="CS124" s="1109"/>
      <c r="CT124" s="1109"/>
      <c r="CU124" s="1109"/>
      <c r="CV124" s="1109"/>
      <c r="CW124" s="1109"/>
      <c r="CX124" s="1109"/>
      <c r="CY124" s="1109"/>
      <c r="CZ124" s="1109"/>
      <c r="DA124" s="1109"/>
      <c r="DB124" s="1109"/>
      <c r="DC124" s="1109"/>
      <c r="DD124" s="1109"/>
      <c r="DE124" s="1109"/>
      <c r="DF124" s="1110"/>
      <c r="DG124" s="1093" t="s">
        <v>
461</v>
      </c>
      <c r="DH124" s="1072"/>
      <c r="DI124" s="1072"/>
      <c r="DJ124" s="1072"/>
      <c r="DK124" s="1073"/>
      <c r="DL124" s="1071" t="s">
        <v>
126</v>
      </c>
      <c r="DM124" s="1072"/>
      <c r="DN124" s="1072"/>
      <c r="DO124" s="1072"/>
      <c r="DP124" s="1073"/>
      <c r="DQ124" s="1071" t="s">
        <v>
452</v>
      </c>
      <c r="DR124" s="1072"/>
      <c r="DS124" s="1072"/>
      <c r="DT124" s="1072"/>
      <c r="DU124" s="1073"/>
      <c r="DV124" s="1074" t="s">
        <v>
460</v>
      </c>
      <c r="DW124" s="1075"/>
      <c r="DX124" s="1075"/>
      <c r="DY124" s="1075"/>
      <c r="DZ124" s="1076"/>
    </row>
    <row r="125" spans="1:130" s="244" customFormat="1" ht="26.25" customHeight="1" x14ac:dyDescent="0.2">
      <c r="A125" s="1147"/>
      <c r="B125" s="1034"/>
      <c r="C125" s="1004" t="s">
        <v>
457</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
126</v>
      </c>
      <c r="AB125" s="1047"/>
      <c r="AC125" s="1047"/>
      <c r="AD125" s="1047"/>
      <c r="AE125" s="1048"/>
      <c r="AF125" s="1049" t="s">
        <v>
455</v>
      </c>
      <c r="AG125" s="1047"/>
      <c r="AH125" s="1047"/>
      <c r="AI125" s="1047"/>
      <c r="AJ125" s="1048"/>
      <c r="AK125" s="1049" t="s">
        <v>
461</v>
      </c>
      <c r="AL125" s="1047"/>
      <c r="AM125" s="1047"/>
      <c r="AN125" s="1047"/>
      <c r="AO125" s="1048"/>
      <c r="AP125" s="1050" t="s">
        <v>
461</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
475</v>
      </c>
      <c r="CL125" s="1096"/>
      <c r="CM125" s="1096"/>
      <c r="CN125" s="1096"/>
      <c r="CO125" s="1097"/>
      <c r="CP125" s="1028" t="s">
        <v>
476</v>
      </c>
      <c r="CQ125" s="977"/>
      <c r="CR125" s="977"/>
      <c r="CS125" s="977"/>
      <c r="CT125" s="977"/>
      <c r="CU125" s="977"/>
      <c r="CV125" s="977"/>
      <c r="CW125" s="977"/>
      <c r="CX125" s="977"/>
      <c r="CY125" s="977"/>
      <c r="CZ125" s="977"/>
      <c r="DA125" s="977"/>
      <c r="DB125" s="977"/>
      <c r="DC125" s="977"/>
      <c r="DD125" s="977"/>
      <c r="DE125" s="977"/>
      <c r="DF125" s="978"/>
      <c r="DG125" s="1014" t="s">
        <v>
126</v>
      </c>
      <c r="DH125" s="1015"/>
      <c r="DI125" s="1015"/>
      <c r="DJ125" s="1015"/>
      <c r="DK125" s="1015"/>
      <c r="DL125" s="1015" t="s">
        <v>
126</v>
      </c>
      <c r="DM125" s="1015"/>
      <c r="DN125" s="1015"/>
      <c r="DO125" s="1015"/>
      <c r="DP125" s="1015"/>
      <c r="DQ125" s="1015" t="s">
        <v>
126</v>
      </c>
      <c r="DR125" s="1015"/>
      <c r="DS125" s="1015"/>
      <c r="DT125" s="1015"/>
      <c r="DU125" s="1015"/>
      <c r="DV125" s="1016" t="s">
        <v>
455</v>
      </c>
      <c r="DW125" s="1016"/>
      <c r="DX125" s="1016"/>
      <c r="DY125" s="1016"/>
      <c r="DZ125" s="1017"/>
    </row>
    <row r="126" spans="1:130" s="244" customFormat="1" ht="26.25" customHeight="1" thickBot="1" x14ac:dyDescent="0.25">
      <c r="A126" s="1147"/>
      <c r="B126" s="1034"/>
      <c r="C126" s="1004" t="s">
        <v>
459</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
452</v>
      </c>
      <c r="AB126" s="1047"/>
      <c r="AC126" s="1047"/>
      <c r="AD126" s="1047"/>
      <c r="AE126" s="1048"/>
      <c r="AF126" s="1049" t="s">
        <v>
472</v>
      </c>
      <c r="AG126" s="1047"/>
      <c r="AH126" s="1047"/>
      <c r="AI126" s="1047"/>
      <c r="AJ126" s="1048"/>
      <c r="AK126" s="1049" t="s">
        <v>
126</v>
      </c>
      <c r="AL126" s="1047"/>
      <c r="AM126" s="1047"/>
      <c r="AN126" s="1047"/>
      <c r="AO126" s="1048"/>
      <c r="AP126" s="1050" t="s">
        <v>
126</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
477</v>
      </c>
      <c r="CQ126" s="1038"/>
      <c r="CR126" s="1038"/>
      <c r="CS126" s="1038"/>
      <c r="CT126" s="1038"/>
      <c r="CU126" s="1038"/>
      <c r="CV126" s="1038"/>
      <c r="CW126" s="1038"/>
      <c r="CX126" s="1038"/>
      <c r="CY126" s="1038"/>
      <c r="CZ126" s="1038"/>
      <c r="DA126" s="1038"/>
      <c r="DB126" s="1038"/>
      <c r="DC126" s="1038"/>
      <c r="DD126" s="1038"/>
      <c r="DE126" s="1038"/>
      <c r="DF126" s="1039"/>
      <c r="DG126" s="1007" t="s">
        <v>
126</v>
      </c>
      <c r="DH126" s="1008"/>
      <c r="DI126" s="1008"/>
      <c r="DJ126" s="1008"/>
      <c r="DK126" s="1008"/>
      <c r="DL126" s="1008" t="s">
        <v>
452</v>
      </c>
      <c r="DM126" s="1008"/>
      <c r="DN126" s="1008"/>
      <c r="DO126" s="1008"/>
      <c r="DP126" s="1008"/>
      <c r="DQ126" s="1008" t="s">
        <v>
126</v>
      </c>
      <c r="DR126" s="1008"/>
      <c r="DS126" s="1008"/>
      <c r="DT126" s="1008"/>
      <c r="DU126" s="1008"/>
      <c r="DV126" s="1009" t="s">
        <v>
126</v>
      </c>
      <c r="DW126" s="1009"/>
      <c r="DX126" s="1009"/>
      <c r="DY126" s="1009"/>
      <c r="DZ126" s="1010"/>
    </row>
    <row r="127" spans="1:130" s="244" customFormat="1" ht="26.25" customHeight="1" x14ac:dyDescent="0.2">
      <c r="A127" s="1148"/>
      <c r="B127" s="1036"/>
      <c r="C127" s="1090" t="s">
        <v>
478</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
126</v>
      </c>
      <c r="AB127" s="1047"/>
      <c r="AC127" s="1047"/>
      <c r="AD127" s="1047"/>
      <c r="AE127" s="1048"/>
      <c r="AF127" s="1049" t="s">
        <v>
126</v>
      </c>
      <c r="AG127" s="1047"/>
      <c r="AH127" s="1047"/>
      <c r="AI127" s="1047"/>
      <c r="AJ127" s="1048"/>
      <c r="AK127" s="1049" t="s">
        <v>
452</v>
      </c>
      <c r="AL127" s="1047"/>
      <c r="AM127" s="1047"/>
      <c r="AN127" s="1047"/>
      <c r="AO127" s="1048"/>
      <c r="AP127" s="1050" t="s">
        <v>
126</v>
      </c>
      <c r="AQ127" s="1051"/>
      <c r="AR127" s="1051"/>
      <c r="AS127" s="1051"/>
      <c r="AT127" s="1052"/>
      <c r="AU127" s="280"/>
      <c r="AV127" s="280"/>
      <c r="AW127" s="280"/>
      <c r="AX127" s="1120" t="s">
        <v>
479</v>
      </c>
      <c r="AY127" s="1121"/>
      <c r="AZ127" s="1121"/>
      <c r="BA127" s="1121"/>
      <c r="BB127" s="1121"/>
      <c r="BC127" s="1121"/>
      <c r="BD127" s="1121"/>
      <c r="BE127" s="1122"/>
      <c r="BF127" s="1123" t="s">
        <v>
480</v>
      </c>
      <c r="BG127" s="1121"/>
      <c r="BH127" s="1121"/>
      <c r="BI127" s="1121"/>
      <c r="BJ127" s="1121"/>
      <c r="BK127" s="1121"/>
      <c r="BL127" s="1122"/>
      <c r="BM127" s="1123" t="s">
        <v>
481</v>
      </c>
      <c r="BN127" s="1121"/>
      <c r="BO127" s="1121"/>
      <c r="BP127" s="1121"/>
      <c r="BQ127" s="1121"/>
      <c r="BR127" s="1121"/>
      <c r="BS127" s="1122"/>
      <c r="BT127" s="1123" t="s">
        <v>
482</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
483</v>
      </c>
      <c r="CQ127" s="1038"/>
      <c r="CR127" s="1038"/>
      <c r="CS127" s="1038"/>
      <c r="CT127" s="1038"/>
      <c r="CU127" s="1038"/>
      <c r="CV127" s="1038"/>
      <c r="CW127" s="1038"/>
      <c r="CX127" s="1038"/>
      <c r="CY127" s="1038"/>
      <c r="CZ127" s="1038"/>
      <c r="DA127" s="1038"/>
      <c r="DB127" s="1038"/>
      <c r="DC127" s="1038"/>
      <c r="DD127" s="1038"/>
      <c r="DE127" s="1038"/>
      <c r="DF127" s="1039"/>
      <c r="DG127" s="1007" t="s">
        <v>
455</v>
      </c>
      <c r="DH127" s="1008"/>
      <c r="DI127" s="1008"/>
      <c r="DJ127" s="1008"/>
      <c r="DK127" s="1008"/>
      <c r="DL127" s="1008" t="s">
        <v>
126</v>
      </c>
      <c r="DM127" s="1008"/>
      <c r="DN127" s="1008"/>
      <c r="DO127" s="1008"/>
      <c r="DP127" s="1008"/>
      <c r="DQ127" s="1008" t="s">
        <v>
126</v>
      </c>
      <c r="DR127" s="1008"/>
      <c r="DS127" s="1008"/>
      <c r="DT127" s="1008"/>
      <c r="DU127" s="1008"/>
      <c r="DV127" s="1009" t="s">
        <v>
452</v>
      </c>
      <c r="DW127" s="1009"/>
      <c r="DX127" s="1009"/>
      <c r="DY127" s="1009"/>
      <c r="DZ127" s="1010"/>
    </row>
    <row r="128" spans="1:130" s="244" customFormat="1" ht="26.25" customHeight="1" thickBot="1" x14ac:dyDescent="0.25">
      <c r="A128" s="1131" t="s">
        <v>
484</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
485</v>
      </c>
      <c r="X128" s="1133"/>
      <c r="Y128" s="1133"/>
      <c r="Z128" s="1134"/>
      <c r="AA128" s="1135">
        <v>
6621</v>
      </c>
      <c r="AB128" s="1136"/>
      <c r="AC128" s="1136"/>
      <c r="AD128" s="1136"/>
      <c r="AE128" s="1137"/>
      <c r="AF128" s="1138">
        <v>
5291</v>
      </c>
      <c r="AG128" s="1136"/>
      <c r="AH128" s="1136"/>
      <c r="AI128" s="1136"/>
      <c r="AJ128" s="1137"/>
      <c r="AK128" s="1138">
        <v>
2064</v>
      </c>
      <c r="AL128" s="1136"/>
      <c r="AM128" s="1136"/>
      <c r="AN128" s="1136"/>
      <c r="AO128" s="1137"/>
      <c r="AP128" s="1139"/>
      <c r="AQ128" s="1140"/>
      <c r="AR128" s="1140"/>
      <c r="AS128" s="1140"/>
      <c r="AT128" s="1141"/>
      <c r="AU128" s="280"/>
      <c r="AV128" s="280"/>
      <c r="AW128" s="280"/>
      <c r="AX128" s="976" t="s">
        <v>
486</v>
      </c>
      <c r="AY128" s="977"/>
      <c r="AZ128" s="977"/>
      <c r="BA128" s="977"/>
      <c r="BB128" s="977"/>
      <c r="BC128" s="977"/>
      <c r="BD128" s="977"/>
      <c r="BE128" s="978"/>
      <c r="BF128" s="1142" t="s">
        <v>
126</v>
      </c>
      <c r="BG128" s="1143"/>
      <c r="BH128" s="1143"/>
      <c r="BI128" s="1143"/>
      <c r="BJ128" s="1143"/>
      <c r="BK128" s="1143"/>
      <c r="BL128" s="1144"/>
      <c r="BM128" s="1142">
        <v>
15</v>
      </c>
      <c r="BN128" s="1143"/>
      <c r="BO128" s="1143"/>
      <c r="BP128" s="1143"/>
      <c r="BQ128" s="1143"/>
      <c r="BR128" s="1143"/>
      <c r="BS128" s="1144"/>
      <c r="BT128" s="1142">
        <v>
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
487</v>
      </c>
      <c r="CQ128" s="1125"/>
      <c r="CR128" s="1125"/>
      <c r="CS128" s="1125"/>
      <c r="CT128" s="1125"/>
      <c r="CU128" s="1125"/>
      <c r="CV128" s="1125"/>
      <c r="CW128" s="1125"/>
      <c r="CX128" s="1125"/>
      <c r="CY128" s="1125"/>
      <c r="CZ128" s="1125"/>
      <c r="DA128" s="1125"/>
      <c r="DB128" s="1125"/>
      <c r="DC128" s="1125"/>
      <c r="DD128" s="1125"/>
      <c r="DE128" s="1125"/>
      <c r="DF128" s="1126"/>
      <c r="DG128" s="1127" t="s">
        <v>
460</v>
      </c>
      <c r="DH128" s="1128"/>
      <c r="DI128" s="1128"/>
      <c r="DJ128" s="1128"/>
      <c r="DK128" s="1128"/>
      <c r="DL128" s="1128" t="s">
        <v>
126</v>
      </c>
      <c r="DM128" s="1128"/>
      <c r="DN128" s="1128"/>
      <c r="DO128" s="1128"/>
      <c r="DP128" s="1128"/>
      <c r="DQ128" s="1128" t="s">
        <v>
460</v>
      </c>
      <c r="DR128" s="1128"/>
      <c r="DS128" s="1128"/>
      <c r="DT128" s="1128"/>
      <c r="DU128" s="1128"/>
      <c r="DV128" s="1129" t="s">
        <v>
126</v>
      </c>
      <c r="DW128" s="1129"/>
      <c r="DX128" s="1129"/>
      <c r="DY128" s="1129"/>
      <c r="DZ128" s="1130"/>
    </row>
    <row r="129" spans="1:131" s="244" customFormat="1" ht="26.25" customHeight="1" x14ac:dyDescent="0.2">
      <c r="A129" s="1018" t="s">
        <v>
105</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
488</v>
      </c>
      <c r="X129" s="1162"/>
      <c r="Y129" s="1162"/>
      <c r="Z129" s="1163"/>
      <c r="AA129" s="1046">
        <v>
412022</v>
      </c>
      <c r="AB129" s="1047"/>
      <c r="AC129" s="1047"/>
      <c r="AD129" s="1047"/>
      <c r="AE129" s="1048"/>
      <c r="AF129" s="1049">
        <v>
387819</v>
      </c>
      <c r="AG129" s="1047"/>
      <c r="AH129" s="1047"/>
      <c r="AI129" s="1047"/>
      <c r="AJ129" s="1048"/>
      <c r="AK129" s="1049">
        <v>
360114</v>
      </c>
      <c r="AL129" s="1047"/>
      <c r="AM129" s="1047"/>
      <c r="AN129" s="1047"/>
      <c r="AO129" s="1048"/>
      <c r="AP129" s="1164"/>
      <c r="AQ129" s="1165"/>
      <c r="AR129" s="1165"/>
      <c r="AS129" s="1165"/>
      <c r="AT129" s="1166"/>
      <c r="AU129" s="282"/>
      <c r="AV129" s="282"/>
      <c r="AW129" s="282"/>
      <c r="AX129" s="1155" t="s">
        <v>
489</v>
      </c>
      <c r="AY129" s="1038"/>
      <c r="AZ129" s="1038"/>
      <c r="BA129" s="1038"/>
      <c r="BB129" s="1038"/>
      <c r="BC129" s="1038"/>
      <c r="BD129" s="1038"/>
      <c r="BE129" s="1039"/>
      <c r="BF129" s="1156" t="s">
        <v>
472</v>
      </c>
      <c r="BG129" s="1157"/>
      <c r="BH129" s="1157"/>
      <c r="BI129" s="1157"/>
      <c r="BJ129" s="1157"/>
      <c r="BK129" s="1157"/>
      <c r="BL129" s="1158"/>
      <c r="BM129" s="1156">
        <v>
20</v>
      </c>
      <c r="BN129" s="1157"/>
      <c r="BO129" s="1157"/>
      <c r="BP129" s="1157"/>
      <c r="BQ129" s="1157"/>
      <c r="BR129" s="1157"/>
      <c r="BS129" s="1158"/>
      <c r="BT129" s="1156">
        <v>
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1018" t="s">
        <v>
490</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
491</v>
      </c>
      <c r="X130" s="1162"/>
      <c r="Y130" s="1162"/>
      <c r="Z130" s="1163"/>
      <c r="AA130" s="1046">
        <v>
45015</v>
      </c>
      <c r="AB130" s="1047"/>
      <c r="AC130" s="1047"/>
      <c r="AD130" s="1047"/>
      <c r="AE130" s="1048"/>
      <c r="AF130" s="1049">
        <v>
45211</v>
      </c>
      <c r="AG130" s="1047"/>
      <c r="AH130" s="1047"/>
      <c r="AI130" s="1047"/>
      <c r="AJ130" s="1048"/>
      <c r="AK130" s="1049">
        <v>
44380</v>
      </c>
      <c r="AL130" s="1047"/>
      <c r="AM130" s="1047"/>
      <c r="AN130" s="1047"/>
      <c r="AO130" s="1048"/>
      <c r="AP130" s="1164"/>
      <c r="AQ130" s="1165"/>
      <c r="AR130" s="1165"/>
      <c r="AS130" s="1165"/>
      <c r="AT130" s="1166"/>
      <c r="AU130" s="282"/>
      <c r="AV130" s="282"/>
      <c r="AW130" s="282"/>
      <c r="AX130" s="1155" t="s">
        <v>
492</v>
      </c>
      <c r="AY130" s="1038"/>
      <c r="AZ130" s="1038"/>
      <c r="BA130" s="1038"/>
      <c r="BB130" s="1038"/>
      <c r="BC130" s="1038"/>
      <c r="BD130" s="1038"/>
      <c r="BE130" s="1039"/>
      <c r="BF130" s="1192">
        <v>
2.4</v>
      </c>
      <c r="BG130" s="1193"/>
      <c r="BH130" s="1193"/>
      <c r="BI130" s="1193"/>
      <c r="BJ130" s="1193"/>
      <c r="BK130" s="1193"/>
      <c r="BL130" s="1194"/>
      <c r="BM130" s="1192">
        <v>
25</v>
      </c>
      <c r="BN130" s="1193"/>
      <c r="BO130" s="1193"/>
      <c r="BP130" s="1193"/>
      <c r="BQ130" s="1193"/>
      <c r="BR130" s="1193"/>
      <c r="BS130" s="1194"/>
      <c r="BT130" s="1192">
        <v>
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
493</v>
      </c>
      <c r="X131" s="1200"/>
      <c r="Y131" s="1200"/>
      <c r="Z131" s="1201"/>
      <c r="AA131" s="1093">
        <v>
367007</v>
      </c>
      <c r="AB131" s="1072"/>
      <c r="AC131" s="1072"/>
      <c r="AD131" s="1072"/>
      <c r="AE131" s="1073"/>
      <c r="AF131" s="1071">
        <v>
342608</v>
      </c>
      <c r="AG131" s="1072"/>
      <c r="AH131" s="1072"/>
      <c r="AI131" s="1072"/>
      <c r="AJ131" s="1073"/>
      <c r="AK131" s="1071">
        <v>
315734</v>
      </c>
      <c r="AL131" s="1072"/>
      <c r="AM131" s="1072"/>
      <c r="AN131" s="1072"/>
      <c r="AO131" s="1073"/>
      <c r="AP131" s="1202"/>
      <c r="AQ131" s="1203"/>
      <c r="AR131" s="1203"/>
      <c r="AS131" s="1203"/>
      <c r="AT131" s="1204"/>
      <c r="AU131" s="282"/>
      <c r="AV131" s="282"/>
      <c r="AW131" s="282"/>
      <c r="AX131" s="1174" t="s">
        <v>
494</v>
      </c>
      <c r="AY131" s="1125"/>
      <c r="AZ131" s="1125"/>
      <c r="BA131" s="1125"/>
      <c r="BB131" s="1125"/>
      <c r="BC131" s="1125"/>
      <c r="BD131" s="1125"/>
      <c r="BE131" s="1126"/>
      <c r="BF131" s="1175" t="s">
        <v>
461</v>
      </c>
      <c r="BG131" s="1176"/>
      <c r="BH131" s="1176"/>
      <c r="BI131" s="1176"/>
      <c r="BJ131" s="1176"/>
      <c r="BK131" s="1176"/>
      <c r="BL131" s="1177"/>
      <c r="BM131" s="1175">
        <v>
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1181" t="s">
        <v>
495</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
496</v>
      </c>
      <c r="W132" s="1185"/>
      <c r="X132" s="1185"/>
      <c r="Y132" s="1185"/>
      <c r="Z132" s="1186"/>
      <c r="AA132" s="1187">
        <v>
1.8822529269999999</v>
      </c>
      <c r="AB132" s="1188"/>
      <c r="AC132" s="1188"/>
      <c r="AD132" s="1188"/>
      <c r="AE132" s="1189"/>
      <c r="AF132" s="1190">
        <v>
2.3972002990000001</v>
      </c>
      <c r="AG132" s="1188"/>
      <c r="AH132" s="1188"/>
      <c r="AI132" s="1188"/>
      <c r="AJ132" s="1189"/>
      <c r="AK132" s="1190">
        <v>
3.1729240440000002</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
497</v>
      </c>
      <c r="W133" s="1168"/>
      <c r="X133" s="1168"/>
      <c r="Y133" s="1168"/>
      <c r="Z133" s="1169"/>
      <c r="AA133" s="1170">
        <v>
1.8</v>
      </c>
      <c r="AB133" s="1171"/>
      <c r="AC133" s="1171"/>
      <c r="AD133" s="1171"/>
      <c r="AE133" s="1172"/>
      <c r="AF133" s="1170">
        <v>
2.2000000000000002</v>
      </c>
      <c r="AG133" s="1171"/>
      <c r="AH133" s="1171"/>
      <c r="AI133" s="1171"/>
      <c r="AJ133" s="1172"/>
      <c r="AK133" s="1170">
        <v>
2.4</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Ylq50ygD6l3Dsd6JryZ6oHXbzVbueGQwIPNOpQFgz2HwDedVbTp2A7tqPDpbiVwTJh2o7dWlERH4qJEB5Ro2A==" saltValue="90jYcCvd3VmMT6L8SI7E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89" customWidth="1"/>
    <col min="121" max="121" width="0" style="288" hidden="1" customWidth="1"/>
    <col min="122" max="16384" width="9" style="288" hidden="1"/>
  </cols>
  <sheetData>
    <row r="1" spans="1:120" ht="13.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8"/>
    </row>
    <row r="17" spans="119:120" ht="13.2" x14ac:dyDescent="0.2">
      <c r="DP17" s="288"/>
    </row>
    <row r="18" spans="119:120" ht="13.2" x14ac:dyDescent="0.2"/>
    <row r="19" spans="119:120" ht="13.2" x14ac:dyDescent="0.2"/>
    <row r="20" spans="119:120" ht="13.2" x14ac:dyDescent="0.2">
      <c r="DO20" s="288"/>
      <c r="DP20" s="288"/>
    </row>
    <row r="21" spans="119:120" ht="13.2" x14ac:dyDescent="0.2">
      <c r="DP21" s="288"/>
    </row>
    <row r="22" spans="119:120" ht="13.2" x14ac:dyDescent="0.2"/>
    <row r="23" spans="119:120" ht="13.2" x14ac:dyDescent="0.2">
      <c r="DO23" s="288"/>
      <c r="DP23" s="288"/>
    </row>
    <row r="24" spans="119:120" ht="13.2" x14ac:dyDescent="0.2">
      <c r="DP24" s="288"/>
    </row>
    <row r="25" spans="119:120" ht="13.2" x14ac:dyDescent="0.2">
      <c r="DP25" s="288"/>
    </row>
    <row r="26" spans="119:120" ht="13.2" x14ac:dyDescent="0.2">
      <c r="DO26" s="288"/>
      <c r="DP26" s="288"/>
    </row>
    <row r="27" spans="119:120" ht="13.2" x14ac:dyDescent="0.2"/>
    <row r="28" spans="119:120" ht="13.2" x14ac:dyDescent="0.2">
      <c r="DO28" s="288"/>
      <c r="DP28" s="288"/>
    </row>
    <row r="29" spans="119:120" ht="13.2" x14ac:dyDescent="0.2">
      <c r="DP29" s="288"/>
    </row>
    <row r="30" spans="119:120" ht="13.2" x14ac:dyDescent="0.2"/>
    <row r="31" spans="119:120" ht="13.2" x14ac:dyDescent="0.2">
      <c r="DO31" s="288"/>
      <c r="DP31" s="288"/>
    </row>
    <row r="32" spans="119:120" ht="13.2" x14ac:dyDescent="0.2"/>
    <row r="33" spans="98:120" ht="13.2" x14ac:dyDescent="0.2">
      <c r="DO33" s="288"/>
      <c r="DP33" s="288"/>
    </row>
    <row r="34" spans="98:120" ht="13.2" x14ac:dyDescent="0.2">
      <c r="DM34" s="288"/>
    </row>
    <row r="35" spans="98:120" ht="13.2" x14ac:dyDescent="0.2">
      <c r="CT35" s="288"/>
      <c r="CU35" s="288"/>
      <c r="CV35" s="288"/>
      <c r="CY35" s="288"/>
      <c r="CZ35" s="288"/>
      <c r="DA35" s="288"/>
      <c r="DD35" s="288"/>
      <c r="DE35" s="288"/>
      <c r="DF35" s="288"/>
      <c r="DI35" s="288"/>
      <c r="DJ35" s="288"/>
      <c r="DK35" s="288"/>
      <c r="DM35" s="288"/>
      <c r="DN35" s="288"/>
      <c r="DO35" s="288"/>
      <c r="DP35" s="288"/>
    </row>
    <row r="36" spans="98:120" ht="13.2" x14ac:dyDescent="0.2"/>
    <row r="37" spans="98:120" ht="13.2" x14ac:dyDescent="0.2">
      <c r="CW37" s="288"/>
      <c r="DB37" s="288"/>
      <c r="DG37" s="288"/>
      <c r="DL37" s="288"/>
      <c r="DP37" s="288"/>
    </row>
    <row r="38" spans="98:120" ht="13.2"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8"/>
      <c r="DO49" s="288"/>
      <c r="DP49" s="28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8"/>
      <c r="CS63" s="288"/>
      <c r="CX63" s="288"/>
      <c r="DC63" s="288"/>
      <c r="DH63" s="288"/>
    </row>
    <row r="64" spans="22:120" ht="13.2" x14ac:dyDescent="0.2">
      <c r="V64" s="288"/>
    </row>
    <row r="65" spans="15:120" ht="13.2"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2" x14ac:dyDescent="0.2">
      <c r="Q66" s="288"/>
      <c r="S66" s="288"/>
      <c r="U66" s="288"/>
      <c r="DM66" s="288"/>
    </row>
    <row r="67" spans="15:120" ht="13.2"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2" x14ac:dyDescent="0.2"/>
    <row r="69" spans="15:120" ht="13.2" x14ac:dyDescent="0.2"/>
    <row r="70" spans="15:120" ht="13.2" x14ac:dyDescent="0.2"/>
    <row r="71" spans="15:120" ht="13.2" x14ac:dyDescent="0.2"/>
    <row r="72" spans="15:120" ht="13.2" x14ac:dyDescent="0.2">
      <c r="DP72" s="288"/>
    </row>
    <row r="73" spans="15:120" ht="13.2" x14ac:dyDescent="0.2">
      <c r="DP73" s="28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8"/>
      <c r="CX96" s="288"/>
      <c r="DC96" s="288"/>
      <c r="DH96" s="288"/>
    </row>
    <row r="97" spans="24:120" ht="13.2" x14ac:dyDescent="0.2">
      <c r="CS97" s="288"/>
      <c r="CX97" s="288"/>
      <c r="DC97" s="288"/>
      <c r="DH97" s="288"/>
      <c r="DP97" s="289" t="s">
        <v>
498</v>
      </c>
    </row>
    <row r="98" spans="24:120" ht="13.2" hidden="1" x14ac:dyDescent="0.2">
      <c r="CS98" s="288"/>
      <c r="CX98" s="288"/>
      <c r="DC98" s="288"/>
      <c r="DH98" s="288"/>
    </row>
    <row r="99" spans="24:120" ht="13.2" hidden="1" x14ac:dyDescent="0.2">
      <c r="CS99" s="288"/>
      <c r="CX99" s="288"/>
      <c r="DC99" s="288"/>
      <c r="DH99" s="288"/>
    </row>
    <row r="100" spans="24:120" ht="13.2"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2" hidden="1" x14ac:dyDescent="0.2">
      <c r="CT103" s="288"/>
      <c r="CV103" s="288"/>
      <c r="CW103" s="288"/>
      <c r="CY103" s="288"/>
      <c r="DA103" s="288"/>
      <c r="DB103" s="288"/>
      <c r="DD103" s="288"/>
      <c r="DF103" s="288"/>
      <c r="DG103" s="288"/>
      <c r="DI103" s="288"/>
      <c r="DK103" s="288"/>
      <c r="DL103" s="288"/>
      <c r="DM103" s="288"/>
      <c r="DN103" s="288"/>
      <c r="DO103" s="288"/>
      <c r="DP103" s="288"/>
    </row>
    <row r="104" spans="24:120" ht="13.2" hidden="1" x14ac:dyDescent="0.2">
      <c r="CV104" s="288"/>
      <c r="CW104" s="288"/>
      <c r="DA104" s="288"/>
      <c r="DB104" s="288"/>
      <c r="DF104" s="288"/>
      <c r="DG104" s="288"/>
      <c r="DK104" s="288"/>
      <c r="DL104" s="288"/>
      <c r="DN104" s="288"/>
      <c r="DO104" s="288"/>
      <c r="DP104" s="288"/>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bsc8v6MHjXE41Y/mJR7MdlebIc5/PWOw7heEL+P5LXiCE29ilCkl/nTg7+yJwiMq9U7Z2OLy0phR8pbs8KsrQ==" saltValue="czx6Ca+yeWQsa1jux1MrG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89" customWidth="1"/>
    <col min="117" max="16384" width="9" style="288" hidden="1"/>
  </cols>
  <sheetData>
    <row r="1" spans="2:116" ht="13.2"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2" x14ac:dyDescent="0.2"/>
    <row r="3" spans="2:116" ht="13.2" x14ac:dyDescent="0.2"/>
    <row r="4" spans="2:116" ht="13.2"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2"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2" x14ac:dyDescent="0.2"/>
    <row r="20" spans="9:116" ht="13.2" x14ac:dyDescent="0.2"/>
    <row r="21" spans="9:116" ht="13.2" x14ac:dyDescent="0.2">
      <c r="DL21" s="288"/>
    </row>
    <row r="22" spans="9:116" ht="13.2" x14ac:dyDescent="0.2">
      <c r="DI22" s="288"/>
      <c r="DJ22" s="288"/>
      <c r="DK22" s="288"/>
      <c r="DL22" s="288"/>
    </row>
    <row r="23" spans="9:116" ht="13.2" x14ac:dyDescent="0.2">
      <c r="CY23" s="288"/>
      <c r="CZ23" s="288"/>
      <c r="DA23" s="288"/>
      <c r="DB23" s="288"/>
      <c r="DC23" s="288"/>
      <c r="DD23" s="288"/>
      <c r="DE23" s="288"/>
      <c r="DF23" s="288"/>
      <c r="DG23" s="288"/>
      <c r="DH23" s="288"/>
      <c r="DI23" s="288"/>
      <c r="DJ23" s="288"/>
      <c r="DK23" s="288"/>
      <c r="DL23" s="28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8"/>
      <c r="DA35" s="288"/>
      <c r="DB35" s="288"/>
      <c r="DC35" s="288"/>
      <c r="DD35" s="288"/>
      <c r="DE35" s="288"/>
      <c r="DF35" s="288"/>
      <c r="DG35" s="288"/>
      <c r="DH35" s="288"/>
      <c r="DI35" s="288"/>
      <c r="DJ35" s="288"/>
      <c r="DK35" s="288"/>
      <c r="DL35" s="288"/>
    </row>
    <row r="36" spans="15:116" ht="13.2" x14ac:dyDescent="0.2"/>
    <row r="37" spans="15:116" ht="13.2" x14ac:dyDescent="0.2">
      <c r="DL37" s="288"/>
    </row>
    <row r="38" spans="15:116" ht="13.2" x14ac:dyDescent="0.2">
      <c r="DI38" s="288"/>
      <c r="DJ38" s="288"/>
      <c r="DK38" s="288"/>
      <c r="DL38" s="288"/>
    </row>
    <row r="39" spans="15:116" ht="13.2" x14ac:dyDescent="0.2"/>
    <row r="40" spans="15:116" ht="13.2" x14ac:dyDescent="0.2"/>
    <row r="41" spans="15:116" ht="13.2" x14ac:dyDescent="0.2"/>
    <row r="42" spans="15:116" ht="13.2" x14ac:dyDescent="0.2"/>
    <row r="43" spans="15:116" ht="13.2"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2" x14ac:dyDescent="0.2">
      <c r="DL44" s="288"/>
    </row>
    <row r="45" spans="15:116" ht="13.2" x14ac:dyDescent="0.2"/>
    <row r="46" spans="15:116" ht="13.2" x14ac:dyDescent="0.2">
      <c r="DA46" s="288"/>
      <c r="DB46" s="288"/>
      <c r="DC46" s="288"/>
      <c r="DD46" s="288"/>
      <c r="DE46" s="288"/>
      <c r="DF46" s="288"/>
      <c r="DG46" s="288"/>
      <c r="DH46" s="288"/>
      <c r="DI46" s="288"/>
      <c r="DJ46" s="288"/>
      <c r="DK46" s="288"/>
      <c r="DL46" s="288"/>
    </row>
    <row r="47" spans="15:116" ht="13.2" x14ac:dyDescent="0.2"/>
    <row r="48" spans="15:116" ht="13.2" x14ac:dyDescent="0.2"/>
    <row r="49" spans="104:116" ht="13.2" x14ac:dyDescent="0.2"/>
    <row r="50" spans="104:116" ht="13.2" x14ac:dyDescent="0.2">
      <c r="CZ50" s="288"/>
      <c r="DA50" s="288"/>
      <c r="DB50" s="288"/>
      <c r="DC50" s="288"/>
      <c r="DD50" s="288"/>
      <c r="DE50" s="288"/>
      <c r="DF50" s="288"/>
      <c r="DG50" s="288"/>
      <c r="DH50" s="288"/>
      <c r="DI50" s="288"/>
      <c r="DJ50" s="288"/>
      <c r="DK50" s="288"/>
      <c r="DL50" s="288"/>
    </row>
    <row r="51" spans="104:116" ht="13.2" x14ac:dyDescent="0.2"/>
    <row r="52" spans="104:116" ht="13.2" x14ac:dyDescent="0.2"/>
    <row r="53" spans="104:116" ht="13.2" x14ac:dyDescent="0.2">
      <c r="DL53" s="28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8"/>
      <c r="DD67" s="288"/>
      <c r="DE67" s="288"/>
      <c r="DF67" s="288"/>
      <c r="DG67" s="288"/>
      <c r="DH67" s="288"/>
      <c r="DI67" s="288"/>
      <c r="DJ67" s="288"/>
      <c r="DK67" s="288"/>
      <c r="DL67" s="28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XtRv97KsBs9lsuLqfGBz9tv5aGjbFKc+udxYgyC9c5aSMkvDaagyqlFlkA+SuHl8u8csxmFeCFojqClgZwdqg==" saltValue="thtz1DuyzKXAjvtnqypPF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0" customWidth="1"/>
    <col min="37" max="44" width="17" style="290" customWidth="1"/>
    <col min="45" max="45" width="6.109375" style="297" customWidth="1"/>
    <col min="46" max="46" width="3" style="295" customWidth="1"/>
    <col min="47" max="47" width="19.109375" style="290" hidden="1" customWidth="1"/>
    <col min="48" max="52" width="12.6640625" style="290" hidden="1" customWidth="1"/>
    <col min="53" max="16384" width="8.6640625" style="290" hidden="1"/>
  </cols>
  <sheetData>
    <row r="1" spans="1:46" ht="13.2" x14ac:dyDescent="0.2">
      <c r="AS1" s="291"/>
      <c r="AT1" s="291"/>
    </row>
    <row r="2" spans="1:46" ht="13.2" x14ac:dyDescent="0.2">
      <c r="AS2" s="291"/>
      <c r="AT2" s="291"/>
    </row>
    <row r="3" spans="1:46" ht="13.2" x14ac:dyDescent="0.2">
      <c r="AS3" s="291"/>
      <c r="AT3" s="291"/>
    </row>
    <row r="4" spans="1:46" ht="13.2" x14ac:dyDescent="0.2">
      <c r="AS4" s="291"/>
      <c r="AT4" s="291"/>
    </row>
    <row r="5" spans="1:46" ht="16.2" x14ac:dyDescent="0.2">
      <c r="A5" s="292" t="s">
        <v>
499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2"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
500</v>
      </c>
      <c r="AL6" s="296"/>
      <c r="AM6" s="296"/>
      <c r="AN6" s="296"/>
      <c r="AO6" s="291"/>
      <c r="AP6" s="291"/>
      <c r="AQ6" s="291"/>
      <c r="AR6" s="291"/>
    </row>
    <row r="7" spans="1:46" ht="13.2"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
501</v>
      </c>
      <c r="AP7" s="301"/>
      <c r="AQ7" s="302" t="s">
        <v>
502</v>
      </c>
      <c r="AR7" s="303"/>
    </row>
    <row r="8" spans="1:46" ht="13.2"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
503</v>
      </c>
      <c r="AQ8" s="308" t="s">
        <v>
504</v>
      </c>
      <c r="AR8" s="309" t="s">
        <v>
505</v>
      </c>
    </row>
    <row r="9" spans="1:46" ht="13.2"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
506</v>
      </c>
      <c r="AL9" s="1211"/>
      <c r="AM9" s="1211"/>
      <c r="AN9" s="1212"/>
      <c r="AO9" s="310">
        <v>
168062</v>
      </c>
      <c r="AP9" s="310">
        <v>
530164</v>
      </c>
      <c r="AQ9" s="311">
        <v>
213574</v>
      </c>
      <c r="AR9" s="312">
        <v>
148.19999999999999</v>
      </c>
    </row>
    <row r="10" spans="1:46" ht="13.2"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
507</v>
      </c>
      <c r="AL10" s="1211"/>
      <c r="AM10" s="1211"/>
      <c r="AN10" s="1212"/>
      <c r="AO10" s="313">
        <v>
20591</v>
      </c>
      <c r="AP10" s="313">
        <v>
64956</v>
      </c>
      <c r="AQ10" s="314">
        <v>
27269</v>
      </c>
      <c r="AR10" s="315">
        <v>
138.19999999999999</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
508</v>
      </c>
      <c r="AL11" s="1211"/>
      <c r="AM11" s="1211"/>
      <c r="AN11" s="1212"/>
      <c r="AO11" s="313">
        <v>
1433</v>
      </c>
      <c r="AP11" s="313">
        <v>
4521</v>
      </c>
      <c r="AQ11" s="314">
        <v>
27363</v>
      </c>
      <c r="AR11" s="315">
        <v>
-83.5</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
509</v>
      </c>
      <c r="AL12" s="1211"/>
      <c r="AM12" s="1211"/>
      <c r="AN12" s="1212"/>
      <c r="AO12" s="313" t="s">
        <v>
510</v>
      </c>
      <c r="AP12" s="313" t="s">
        <v>
510</v>
      </c>
      <c r="AQ12" s="314">
        <v>
4914</v>
      </c>
      <c r="AR12" s="315" t="s">
        <v>
510</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
511</v>
      </c>
      <c r="AL13" s="1211"/>
      <c r="AM13" s="1211"/>
      <c r="AN13" s="1212"/>
      <c r="AO13" s="313" t="s">
        <v>
510</v>
      </c>
      <c r="AP13" s="313" t="s">
        <v>
510</v>
      </c>
      <c r="AQ13" s="314" t="s">
        <v>
510</v>
      </c>
      <c r="AR13" s="315" t="s">
        <v>
510</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
512</v>
      </c>
      <c r="AL14" s="1211"/>
      <c r="AM14" s="1211"/>
      <c r="AN14" s="1212"/>
      <c r="AO14" s="313">
        <v>
1117</v>
      </c>
      <c r="AP14" s="313">
        <v>
3524</v>
      </c>
      <c r="AQ14" s="314">
        <v>
8817</v>
      </c>
      <c r="AR14" s="315">
        <v>
-60</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
513</v>
      </c>
      <c r="AL15" s="1211"/>
      <c r="AM15" s="1211"/>
      <c r="AN15" s="1212"/>
      <c r="AO15" s="313">
        <v>
13052</v>
      </c>
      <c r="AP15" s="313">
        <v>
41174</v>
      </c>
      <c r="AQ15" s="314">
        <v>
5079</v>
      </c>
      <c r="AR15" s="315">
        <v>
710.7</v>
      </c>
    </row>
    <row r="16" spans="1:46" ht="13.2"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
514</v>
      </c>
      <c r="AL16" s="1214"/>
      <c r="AM16" s="1214"/>
      <c r="AN16" s="1215"/>
      <c r="AO16" s="313">
        <v>
-11122</v>
      </c>
      <c r="AP16" s="313">
        <v>
-35085</v>
      </c>
      <c r="AQ16" s="314">
        <v>
-19713</v>
      </c>
      <c r="AR16" s="315">
        <v>
78</v>
      </c>
    </row>
    <row r="17" spans="1:46" ht="13.2"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
184</v>
      </c>
      <c r="AL17" s="1214"/>
      <c r="AM17" s="1214"/>
      <c r="AN17" s="1215"/>
      <c r="AO17" s="313">
        <v>
193133</v>
      </c>
      <c r="AP17" s="313">
        <v>
609252</v>
      </c>
      <c r="AQ17" s="314">
        <v>
267304</v>
      </c>
      <c r="AR17" s="315">
        <v>
127.9</v>
      </c>
    </row>
    <row r="18" spans="1:46" ht="13.2"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2"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
515</v>
      </c>
      <c r="AL19" s="291"/>
      <c r="AM19" s="291"/>
      <c r="AN19" s="291"/>
      <c r="AO19" s="291"/>
      <c r="AP19" s="291"/>
      <c r="AQ19" s="291"/>
      <c r="AR19" s="291"/>
    </row>
    <row r="20" spans="1:46" ht="13.2"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
516</v>
      </c>
      <c r="AP20" s="321" t="s">
        <v>
517</v>
      </c>
      <c r="AQ20" s="322" t="s">
        <v>
518</v>
      </c>
      <c r="AR20" s="323"/>
    </row>
    <row r="21" spans="1:46" s="329" customFormat="1" ht="13.2"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
519</v>
      </c>
      <c r="AL21" s="1206"/>
      <c r="AM21" s="1206"/>
      <c r="AN21" s="1207"/>
      <c r="AO21" s="325">
        <v>
56.78</v>
      </c>
      <c r="AP21" s="326">
        <v>
25.06</v>
      </c>
      <c r="AQ21" s="327">
        <v>
31.72</v>
      </c>
      <c r="AR21" s="296"/>
      <c r="AS21" s="328"/>
      <c r="AT21" s="324"/>
    </row>
    <row r="22" spans="1:46" s="329" customFormat="1" ht="13.2"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
520</v>
      </c>
      <c r="AL22" s="1206"/>
      <c r="AM22" s="1206"/>
      <c r="AN22" s="1207"/>
      <c r="AO22" s="330">
        <v>
81.2</v>
      </c>
      <c r="AP22" s="331">
        <v>
93.7</v>
      </c>
      <c r="AQ22" s="332">
        <v>
-12.5</v>
      </c>
      <c r="AR22" s="316"/>
      <c r="AS22" s="328"/>
      <c r="AT22" s="324"/>
    </row>
    <row r="23" spans="1:46" s="329" customFormat="1" ht="13.2"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2"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2"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2" x14ac:dyDescent="0.2">
      <c r="A26" s="296" t="s">
        <v>
521</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2" x14ac:dyDescent="0.2">
      <c r="A27" s="337"/>
      <c r="AO27" s="291"/>
      <c r="AP27" s="291"/>
      <c r="AQ27" s="291"/>
      <c r="AR27" s="291"/>
      <c r="AS27" s="291"/>
      <c r="AT27" s="291"/>
    </row>
    <row r="28" spans="1:46" ht="16.2" x14ac:dyDescent="0.2">
      <c r="A28" s="292" t="s">
        <v>
522</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2"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
523</v>
      </c>
      <c r="AL29" s="296"/>
      <c r="AM29" s="296"/>
      <c r="AN29" s="296"/>
      <c r="AO29" s="291"/>
      <c r="AP29" s="291"/>
      <c r="AQ29" s="291"/>
      <c r="AR29" s="291"/>
      <c r="AS29" s="339"/>
    </row>
    <row r="30" spans="1:46" ht="13.2"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
501</v>
      </c>
      <c r="AP30" s="301"/>
      <c r="AQ30" s="302" t="s">
        <v>
502</v>
      </c>
      <c r="AR30" s="303"/>
    </row>
    <row r="31" spans="1:46" ht="13.2"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
503</v>
      </c>
      <c r="AQ31" s="308" t="s">
        <v>
504</v>
      </c>
      <c r="AR31" s="309" t="s">
        <v>
505</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
524</v>
      </c>
      <c r="AL32" s="1222"/>
      <c r="AM32" s="1222"/>
      <c r="AN32" s="1223"/>
      <c r="AO32" s="340">
        <v>
46883</v>
      </c>
      <c r="AP32" s="340">
        <v>
147896</v>
      </c>
      <c r="AQ32" s="341">
        <v>
151350</v>
      </c>
      <c r="AR32" s="342">
        <v>
-2.2999999999999998</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
525</v>
      </c>
      <c r="AL33" s="1222"/>
      <c r="AM33" s="1222"/>
      <c r="AN33" s="1223"/>
      <c r="AO33" s="340" t="s">
        <v>
510</v>
      </c>
      <c r="AP33" s="340" t="s">
        <v>
510</v>
      </c>
      <c r="AQ33" s="341" t="s">
        <v>
510</v>
      </c>
      <c r="AR33" s="342" t="s">
        <v>
510</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
526</v>
      </c>
      <c r="AL34" s="1222"/>
      <c r="AM34" s="1222"/>
      <c r="AN34" s="1223"/>
      <c r="AO34" s="340" t="s">
        <v>
510</v>
      </c>
      <c r="AP34" s="340" t="s">
        <v>
510</v>
      </c>
      <c r="AQ34" s="341" t="s">
        <v>
510</v>
      </c>
      <c r="AR34" s="342" t="s">
        <v>
510</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
527</v>
      </c>
      <c r="AL35" s="1222"/>
      <c r="AM35" s="1222"/>
      <c r="AN35" s="1223"/>
      <c r="AO35" s="340">
        <v>
2524</v>
      </c>
      <c r="AP35" s="340">
        <v>
7962</v>
      </c>
      <c r="AQ35" s="341">
        <v>
30589</v>
      </c>
      <c r="AR35" s="342">
        <v>
-74</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
528</v>
      </c>
      <c r="AL36" s="1222"/>
      <c r="AM36" s="1222"/>
      <c r="AN36" s="1223"/>
      <c r="AO36" s="340">
        <v>
7055</v>
      </c>
      <c r="AP36" s="340">
        <v>
22256</v>
      </c>
      <c r="AQ36" s="341">
        <v>
6092</v>
      </c>
      <c r="AR36" s="342">
        <v>
265.3</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
529</v>
      </c>
      <c r="AL37" s="1222"/>
      <c r="AM37" s="1222"/>
      <c r="AN37" s="1223"/>
      <c r="AO37" s="340" t="s">
        <v>
510</v>
      </c>
      <c r="AP37" s="340" t="s">
        <v>
510</v>
      </c>
      <c r="AQ37" s="341">
        <v>
1860</v>
      </c>
      <c r="AR37" s="342" t="s">
        <v>
510</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
530</v>
      </c>
      <c r="AL38" s="1225"/>
      <c r="AM38" s="1225"/>
      <c r="AN38" s="1226"/>
      <c r="AO38" s="343" t="s">
        <v>
510</v>
      </c>
      <c r="AP38" s="343" t="s">
        <v>
510</v>
      </c>
      <c r="AQ38" s="344">
        <v>
61</v>
      </c>
      <c r="AR38" s="332" t="s">
        <v>
510</v>
      </c>
      <c r="AS38" s="339"/>
    </row>
    <row r="39" spans="1:46" ht="13.2"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
531</v>
      </c>
      <c r="AL39" s="1225"/>
      <c r="AM39" s="1225"/>
      <c r="AN39" s="1226"/>
      <c r="AO39" s="340">
        <v>
-2064</v>
      </c>
      <c r="AP39" s="340">
        <v>
-6511</v>
      </c>
      <c r="AQ39" s="341">
        <v>
-9157</v>
      </c>
      <c r="AR39" s="342">
        <v>
-28.9</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
532</v>
      </c>
      <c r="AL40" s="1222"/>
      <c r="AM40" s="1222"/>
      <c r="AN40" s="1223"/>
      <c r="AO40" s="340">
        <v>
-44380</v>
      </c>
      <c r="AP40" s="340">
        <v>
-140000</v>
      </c>
      <c r="AQ40" s="341">
        <v>
-135364</v>
      </c>
      <c r="AR40" s="342">
        <v>
3.4</v>
      </c>
      <c r="AS40" s="339"/>
    </row>
    <row r="41" spans="1:46" ht="13.2"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
296</v>
      </c>
      <c r="AL41" s="1228"/>
      <c r="AM41" s="1228"/>
      <c r="AN41" s="1229"/>
      <c r="AO41" s="340">
        <v>
10018</v>
      </c>
      <c r="AP41" s="340">
        <v>
31603</v>
      </c>
      <c r="AQ41" s="341">
        <v>
45431</v>
      </c>
      <c r="AR41" s="342">
        <v>
-30.4</v>
      </c>
      <c r="AS41" s="339"/>
    </row>
    <row r="42" spans="1:46" ht="13.2"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
533</v>
      </c>
      <c r="AL42" s="291"/>
      <c r="AM42" s="291"/>
      <c r="AN42" s="291"/>
      <c r="AO42" s="291"/>
      <c r="AP42" s="291"/>
      <c r="AQ42" s="316"/>
      <c r="AR42" s="316"/>
      <c r="AS42" s="339"/>
    </row>
    <row r="43" spans="1:46" ht="13.2"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2"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2"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2"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
534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2"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
535</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
501</v>
      </c>
      <c r="AN49" s="1218" t="s">
        <v>
536</v>
      </c>
      <c r="AO49" s="1219"/>
      <c r="AP49" s="1219"/>
      <c r="AQ49" s="1219"/>
      <c r="AR49" s="1220"/>
    </row>
    <row r="50" spans="1:44" ht="13.2"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
537</v>
      </c>
      <c r="AO50" s="357" t="s">
        <v>
538</v>
      </c>
      <c r="AP50" s="358" t="s">
        <v>
539</v>
      </c>
      <c r="AQ50" s="359" t="s">
        <v>
540</v>
      </c>
      <c r="AR50" s="360" t="s">
        <v>
541</v>
      </c>
    </row>
    <row r="51" spans="1:44" ht="13.2"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
542</v>
      </c>
      <c r="AL51" s="353"/>
      <c r="AM51" s="361">
        <v>
197103</v>
      </c>
      <c r="AN51" s="362">
        <v>
661419</v>
      </c>
      <c r="AO51" s="363">
        <v>
71.400000000000006</v>
      </c>
      <c r="AP51" s="364">
        <v>
288550</v>
      </c>
      <c r="AQ51" s="365">
        <v>
20.8</v>
      </c>
      <c r="AR51" s="366">
        <v>
50.6</v>
      </c>
    </row>
    <row r="52" spans="1:44" ht="13.2"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
543</v>
      </c>
      <c r="AM52" s="369">
        <v>
176691</v>
      </c>
      <c r="AN52" s="370">
        <v>
592923</v>
      </c>
      <c r="AO52" s="371">
        <v>
60.4</v>
      </c>
      <c r="AP52" s="372">
        <v>
141525</v>
      </c>
      <c r="AQ52" s="373">
        <v>
10.1</v>
      </c>
      <c r="AR52" s="374">
        <v>
50.3</v>
      </c>
    </row>
    <row r="53" spans="1:44" ht="13.2"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
544</v>
      </c>
      <c r="AL53" s="353"/>
      <c r="AM53" s="361">
        <v>
391004</v>
      </c>
      <c r="AN53" s="362">
        <v>
1245236</v>
      </c>
      <c r="AO53" s="363">
        <v>
88.3</v>
      </c>
      <c r="AP53" s="364">
        <v>
287914</v>
      </c>
      <c r="AQ53" s="365">
        <v>
-0.2</v>
      </c>
      <c r="AR53" s="366">
        <v>
88.5</v>
      </c>
    </row>
    <row r="54" spans="1:44" ht="13.2"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
543</v>
      </c>
      <c r="AM54" s="369">
        <v>
186694</v>
      </c>
      <c r="AN54" s="370">
        <v>
594567</v>
      </c>
      <c r="AO54" s="371">
        <v>
0.3</v>
      </c>
      <c r="AP54" s="372">
        <v>
146531</v>
      </c>
      <c r="AQ54" s="373">
        <v>
3.5</v>
      </c>
      <c r="AR54" s="374">
        <v>
-3.2</v>
      </c>
    </row>
    <row r="55" spans="1:44" ht="13.2"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
545</v>
      </c>
      <c r="AL55" s="353"/>
      <c r="AM55" s="361">
        <v>
890809</v>
      </c>
      <c r="AN55" s="362">
        <v>
2939964</v>
      </c>
      <c r="AO55" s="363">
        <v>
136.1</v>
      </c>
      <c r="AP55" s="364">
        <v>
310300</v>
      </c>
      <c r="AQ55" s="365">
        <v>
7.8</v>
      </c>
      <c r="AR55" s="366">
        <v>
128.30000000000001</v>
      </c>
    </row>
    <row r="56" spans="1:44" ht="13.2"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
543</v>
      </c>
      <c r="AM56" s="369">
        <v>
172801</v>
      </c>
      <c r="AN56" s="370">
        <v>
570300</v>
      </c>
      <c r="AO56" s="371">
        <v>
-4.0999999999999996</v>
      </c>
      <c r="AP56" s="372">
        <v>
157576</v>
      </c>
      <c r="AQ56" s="373">
        <v>
7.5</v>
      </c>
      <c r="AR56" s="374">
        <v>
-11.6</v>
      </c>
    </row>
    <row r="57" spans="1:44" ht="13.2"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
546</v>
      </c>
      <c r="AL57" s="353"/>
      <c r="AM57" s="361">
        <v>
389346</v>
      </c>
      <c r="AN57" s="362">
        <v>
1216706</v>
      </c>
      <c r="AO57" s="363">
        <v>
-58.6</v>
      </c>
      <c r="AP57" s="364">
        <v>
317319</v>
      </c>
      <c r="AQ57" s="365">
        <v>
2.2999999999999998</v>
      </c>
      <c r="AR57" s="366">
        <v>
-60.9</v>
      </c>
    </row>
    <row r="58" spans="1:44" ht="13.2"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
543</v>
      </c>
      <c r="AM58" s="369">
        <v>
335022</v>
      </c>
      <c r="AN58" s="370">
        <v>
1046944</v>
      </c>
      <c r="AO58" s="371">
        <v>
83.6</v>
      </c>
      <c r="AP58" s="372">
        <v>
164214</v>
      </c>
      <c r="AQ58" s="373">
        <v>
4.2</v>
      </c>
      <c r="AR58" s="374">
        <v>
79.400000000000006</v>
      </c>
    </row>
    <row r="59" spans="1:44" ht="13.2"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
547</v>
      </c>
      <c r="AL59" s="353"/>
      <c r="AM59" s="361">
        <v>
386322</v>
      </c>
      <c r="AN59" s="362">
        <v>
1218681</v>
      </c>
      <c r="AO59" s="363">
        <v>
0.2</v>
      </c>
      <c r="AP59" s="364">
        <v>
289738</v>
      </c>
      <c r="AQ59" s="365">
        <v>
-8.6999999999999993</v>
      </c>
      <c r="AR59" s="366">
        <v>
8.9</v>
      </c>
    </row>
    <row r="60" spans="1:44" ht="13.2"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
543</v>
      </c>
      <c r="AM60" s="369">
        <v>
114462</v>
      </c>
      <c r="AN60" s="370">
        <v>
361079</v>
      </c>
      <c r="AO60" s="371">
        <v>
-65.5</v>
      </c>
      <c r="AP60" s="372">
        <v>
156238</v>
      </c>
      <c r="AQ60" s="373">
        <v>
-4.9000000000000004</v>
      </c>
      <c r="AR60" s="374">
        <v>
-60.6</v>
      </c>
    </row>
    <row r="61" spans="1:44" ht="13.2"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
548</v>
      </c>
      <c r="AL61" s="375"/>
      <c r="AM61" s="376">
        <v>
450917</v>
      </c>
      <c r="AN61" s="377">
        <v>
1456401</v>
      </c>
      <c r="AO61" s="378">
        <v>
47.5</v>
      </c>
      <c r="AP61" s="379">
        <v>
298764</v>
      </c>
      <c r="AQ61" s="380">
        <v>
4.4000000000000004</v>
      </c>
      <c r="AR61" s="366">
        <v>
43.1</v>
      </c>
    </row>
    <row r="62" spans="1:44" ht="13.2"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
543</v>
      </c>
      <c r="AM62" s="369">
        <v>
197134</v>
      </c>
      <c r="AN62" s="370">
        <v>
633163</v>
      </c>
      <c r="AO62" s="371">
        <v>
14.9</v>
      </c>
      <c r="AP62" s="372">
        <v>
153217</v>
      </c>
      <c r="AQ62" s="373">
        <v>
4.0999999999999996</v>
      </c>
      <c r="AR62" s="374">
        <v>
10.8</v>
      </c>
    </row>
    <row r="63" spans="1:44" ht="13.2"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2"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2"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2"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2" hidden="1" x14ac:dyDescent="0.2">
      <c r="AK70" s="291"/>
      <c r="AL70" s="291"/>
      <c r="AM70" s="291"/>
      <c r="AN70" s="291"/>
      <c r="AO70" s="291"/>
      <c r="AP70" s="291"/>
      <c r="AQ70" s="291"/>
      <c r="AR70" s="291"/>
    </row>
    <row r="71" spans="1:46" ht="13.2" hidden="1" x14ac:dyDescent="0.2">
      <c r="AK71" s="291"/>
      <c r="AL71" s="291"/>
      <c r="AM71" s="291"/>
      <c r="AN71" s="291"/>
      <c r="AO71" s="291"/>
      <c r="AP71" s="291"/>
      <c r="AQ71" s="291"/>
      <c r="AR71" s="291"/>
    </row>
    <row r="72" spans="1:46" ht="13.2" hidden="1" x14ac:dyDescent="0.2">
      <c r="AK72" s="291"/>
      <c r="AL72" s="291"/>
      <c r="AM72" s="291"/>
      <c r="AN72" s="291"/>
      <c r="AO72" s="291"/>
      <c r="AP72" s="291"/>
      <c r="AQ72" s="291"/>
      <c r="AR72" s="291"/>
    </row>
    <row r="73" spans="1:46" ht="13.2" hidden="1" x14ac:dyDescent="0.2">
      <c r="AK73" s="291"/>
      <c r="AL73" s="291"/>
      <c r="AM73" s="291"/>
      <c r="AN73" s="291"/>
      <c r="AO73" s="291"/>
      <c r="AP73" s="291"/>
      <c r="AQ73" s="291"/>
      <c r="AR73" s="291"/>
    </row>
    <row r="74" spans="1:46" ht="13.2" hidden="1" x14ac:dyDescent="0.2"/>
  </sheetData>
  <sheetProtection algorithmName="SHA-512" hashValue="T46fTTpo4Na8sI9KDiZCG4ale/j2ZtmM0WBsn0w7Mv0nydo2prgwXEmGCfVsJoGV9w3nyIZ275Qiye9eUYmtzA==" saltValue="nrqlxGuL/KaDMh8K8f2N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2" x14ac:dyDescent="0.2">
      <c r="B2" s="288"/>
      <c r="DG2" s="288"/>
    </row>
    <row r="3" spans="2:125" ht="13.2"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2" x14ac:dyDescent="0.2"/>
    <row r="5" spans="2:125" ht="13.2" x14ac:dyDescent="0.2"/>
    <row r="6" spans="2:125" ht="13.2" x14ac:dyDescent="0.2"/>
    <row r="7" spans="2:125" ht="13.2" x14ac:dyDescent="0.2"/>
    <row r="8" spans="2:125" ht="13.2" x14ac:dyDescent="0.2"/>
    <row r="9" spans="2:125" ht="13.2" x14ac:dyDescent="0.2">
      <c r="DU9" s="28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8"/>
    </row>
    <row r="18" spans="125:125" ht="13.2" x14ac:dyDescent="0.2"/>
    <row r="19" spans="125:125" ht="13.2" x14ac:dyDescent="0.2"/>
    <row r="20" spans="125:125" ht="13.2" x14ac:dyDescent="0.2">
      <c r="DU20" s="288"/>
    </row>
    <row r="21" spans="125:125" ht="13.2" x14ac:dyDescent="0.2">
      <c r="DU21" s="28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8"/>
    </row>
    <row r="29" spans="125:125" ht="13.2" x14ac:dyDescent="0.2"/>
    <row r="30" spans="125:125" ht="13.2" x14ac:dyDescent="0.2"/>
    <row r="31" spans="125:125" ht="13.2" x14ac:dyDescent="0.2"/>
    <row r="32" spans="125:125" ht="13.2" x14ac:dyDescent="0.2"/>
    <row r="33" spans="2:125" ht="13.2" x14ac:dyDescent="0.2">
      <c r="B33" s="288"/>
      <c r="G33" s="288"/>
      <c r="I33" s="288"/>
    </row>
    <row r="34" spans="2:125" ht="13.2" x14ac:dyDescent="0.2">
      <c r="C34" s="288"/>
      <c r="P34" s="288"/>
      <c r="DE34" s="288"/>
      <c r="DH34" s="288"/>
    </row>
    <row r="35" spans="2:125" ht="13.2" x14ac:dyDescent="0.2">
      <c r="D35" s="288"/>
      <c r="E35" s="288"/>
      <c r="DG35" s="288"/>
      <c r="DJ35" s="288"/>
      <c r="DP35" s="288"/>
      <c r="DQ35" s="288"/>
      <c r="DR35" s="288"/>
      <c r="DS35" s="288"/>
      <c r="DT35" s="288"/>
      <c r="DU35" s="288"/>
    </row>
    <row r="36" spans="2:125" ht="13.2"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2" x14ac:dyDescent="0.2">
      <c r="DU37" s="288"/>
    </row>
    <row r="38" spans="2:125" ht="13.2" x14ac:dyDescent="0.2">
      <c r="DT38" s="288"/>
      <c r="DU38" s="288"/>
    </row>
    <row r="39" spans="2:125" ht="13.2" x14ac:dyDescent="0.2"/>
    <row r="40" spans="2:125" ht="13.2" x14ac:dyDescent="0.2">
      <c r="DH40" s="288"/>
    </row>
    <row r="41" spans="2:125" ht="13.2" x14ac:dyDescent="0.2">
      <c r="DE41" s="288"/>
    </row>
    <row r="42" spans="2:125" ht="13.2" x14ac:dyDescent="0.2">
      <c r="DG42" s="288"/>
      <c r="DJ42" s="288"/>
    </row>
    <row r="43" spans="2:125" ht="13.2"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2" x14ac:dyDescent="0.2">
      <c r="DU44" s="288"/>
    </row>
    <row r="45" spans="2:125" ht="13.2" x14ac:dyDescent="0.2"/>
    <row r="46" spans="2:125" ht="13.2" x14ac:dyDescent="0.2"/>
    <row r="47" spans="2:125" ht="13.2" x14ac:dyDescent="0.2"/>
    <row r="48" spans="2:125" ht="13.2" x14ac:dyDescent="0.2">
      <c r="DT48" s="288"/>
      <c r="DU48" s="288"/>
    </row>
    <row r="49" spans="120:125" ht="13.2" x14ac:dyDescent="0.2">
      <c r="DU49" s="288"/>
    </row>
    <row r="50" spans="120:125" ht="13.2" x14ac:dyDescent="0.2">
      <c r="DU50" s="288"/>
    </row>
    <row r="51" spans="120:125" ht="13.2" x14ac:dyDescent="0.2">
      <c r="DP51" s="288"/>
      <c r="DQ51" s="288"/>
      <c r="DR51" s="288"/>
      <c r="DS51" s="288"/>
      <c r="DT51" s="288"/>
      <c r="DU51" s="288"/>
    </row>
    <row r="52" spans="120:125" ht="13.2" x14ac:dyDescent="0.2"/>
    <row r="53" spans="120:125" ht="13.2" x14ac:dyDescent="0.2"/>
    <row r="54" spans="120:125" ht="13.2" x14ac:dyDescent="0.2">
      <c r="DU54" s="288"/>
    </row>
    <row r="55" spans="120:125" ht="13.2" x14ac:dyDescent="0.2"/>
    <row r="56" spans="120:125" ht="13.2" x14ac:dyDescent="0.2"/>
    <row r="57" spans="120:125" ht="13.2" x14ac:dyDescent="0.2"/>
    <row r="58" spans="120:125" ht="13.2" x14ac:dyDescent="0.2">
      <c r="DU58" s="288"/>
    </row>
    <row r="59" spans="120:125" ht="13.2" x14ac:dyDescent="0.2"/>
    <row r="60" spans="120:125" ht="13.2" x14ac:dyDescent="0.2"/>
    <row r="61" spans="120:125" ht="13.2" x14ac:dyDescent="0.2"/>
    <row r="62" spans="120:125" ht="13.2" x14ac:dyDescent="0.2"/>
    <row r="63" spans="120:125" ht="13.2" x14ac:dyDescent="0.2">
      <c r="DU63" s="288"/>
    </row>
    <row r="64" spans="120:125" ht="13.2" x14ac:dyDescent="0.2">
      <c r="DT64" s="288"/>
      <c r="DU64" s="288"/>
    </row>
    <row r="65" spans="123:125" ht="13.2" x14ac:dyDescent="0.2"/>
    <row r="66" spans="123:125" ht="13.2" x14ac:dyDescent="0.2"/>
    <row r="67" spans="123:125" ht="13.2" x14ac:dyDescent="0.2"/>
    <row r="68" spans="123:125" ht="13.2" x14ac:dyDescent="0.2"/>
    <row r="69" spans="123:125" ht="13.2" x14ac:dyDescent="0.2">
      <c r="DS69" s="288"/>
      <c r="DT69" s="288"/>
      <c r="DU69" s="28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8"/>
    </row>
    <row r="83" spans="116:125" ht="13.2" x14ac:dyDescent="0.2">
      <c r="DM83" s="288"/>
      <c r="DN83" s="288"/>
      <c r="DO83" s="288"/>
      <c r="DP83" s="288"/>
      <c r="DQ83" s="288"/>
      <c r="DR83" s="288"/>
      <c r="DS83" s="288"/>
      <c r="DT83" s="288"/>
      <c r="DU83" s="288"/>
    </row>
    <row r="84" spans="116:125" ht="13.2" x14ac:dyDescent="0.2"/>
    <row r="85" spans="116:125" ht="13.2" x14ac:dyDescent="0.2"/>
    <row r="86" spans="116:125" ht="13.2" x14ac:dyDescent="0.2"/>
    <row r="87" spans="116:125" ht="13.2" x14ac:dyDescent="0.2"/>
    <row r="88" spans="116:125" ht="13.2" x14ac:dyDescent="0.2">
      <c r="DU88" s="28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
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fwicqCiMgjH2j1NtKBnyDWJueTK7eRpNKtL4GsrBPWalYs275/q8mz/ldlzEX3ybrEQY1EF+qpZI/1Rn/V9Cw==" saltValue="SmKLy4m1u7/dJM5rpNAVY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2" x14ac:dyDescent="0.2">
      <c r="B2" s="288"/>
      <c r="T2" s="288"/>
    </row>
    <row r="3" spans="1:125"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8"/>
      <c r="G33" s="288"/>
      <c r="I33" s="288"/>
    </row>
    <row r="34" spans="2:125" ht="13.2" x14ac:dyDescent="0.2">
      <c r="C34" s="288"/>
      <c r="P34" s="288"/>
      <c r="R34" s="288"/>
      <c r="U34" s="288"/>
    </row>
    <row r="35" spans="2:125" ht="13.2"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2" x14ac:dyDescent="0.2">
      <c r="F36" s="288"/>
      <c r="H36" s="288"/>
      <c r="J36" s="288"/>
      <c r="K36" s="288"/>
      <c r="L36" s="288"/>
      <c r="M36" s="288"/>
      <c r="N36" s="288"/>
      <c r="O36" s="288"/>
      <c r="Q36" s="288"/>
      <c r="S36" s="288"/>
      <c r="V36" s="288"/>
    </row>
    <row r="37" spans="2:125" ht="13.2" x14ac:dyDescent="0.2"/>
    <row r="38" spans="2:125" ht="13.2" x14ac:dyDescent="0.2"/>
    <row r="39" spans="2:125" ht="13.2" x14ac:dyDescent="0.2"/>
    <row r="40" spans="2:125" ht="13.2" x14ac:dyDescent="0.2">
      <c r="U40" s="288"/>
    </row>
    <row r="41" spans="2:125" ht="13.2" x14ac:dyDescent="0.2">
      <c r="R41" s="288"/>
    </row>
    <row r="42" spans="2:125" ht="13.2"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2" x14ac:dyDescent="0.2">
      <c r="Q43" s="288"/>
      <c r="S43" s="288"/>
      <c r="V43" s="28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
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oHbmteekk/3OTEvoj3lNKD73cgyU+FhTUy5pDGzm85qJ+vt2UKl6KBZAjGfUzsfoQ5R/U7NZ9WTfeL0BwoiZQ==" saltValue="PDt9q8t/IcoWzi8KInzCn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552</v>
      </c>
      <c r="G46" s="8" t="s">
        <v>
553</v>
      </c>
      <c r="H46" s="8" t="s">
        <v>
554</v>
      </c>
      <c r="I46" s="8" t="s">
        <v>
555</v>
      </c>
      <c r="J46" s="9" t="s">
        <v>
556</v>
      </c>
    </row>
    <row r="47" spans="2:10" ht="57.75" customHeight="1" x14ac:dyDescent="0.2">
      <c r="B47" s="10"/>
      <c r="C47" s="1230" t="s">
        <v>
3</v>
      </c>
      <c r="D47" s="1230"/>
      <c r="E47" s="1231"/>
      <c r="F47" s="11">
        <v>
227.23</v>
      </c>
      <c r="G47" s="12">
        <v>
223.19</v>
      </c>
      <c r="H47" s="12">
        <v>
246.82</v>
      </c>
      <c r="I47" s="12">
        <v>
263.92</v>
      </c>
      <c r="J47" s="13">
        <v>
327.52</v>
      </c>
    </row>
    <row r="48" spans="2:10" ht="57.75" customHeight="1" x14ac:dyDescent="0.2">
      <c r="B48" s="14"/>
      <c r="C48" s="1232" t="s">
        <v>
4</v>
      </c>
      <c r="D48" s="1232"/>
      <c r="E48" s="1233"/>
      <c r="F48" s="15">
        <v>
3.66</v>
      </c>
      <c r="G48" s="16">
        <v>
6.89</v>
      </c>
      <c r="H48" s="16">
        <v>
11.02</v>
      </c>
      <c r="I48" s="16">
        <v>
9.07</v>
      </c>
      <c r="J48" s="17">
        <v>
10.83</v>
      </c>
    </row>
    <row r="49" spans="2:10" ht="57.75" customHeight="1" thickBot="1" x14ac:dyDescent="0.25">
      <c r="B49" s="18"/>
      <c r="C49" s="1234" t="s">
        <v>
5</v>
      </c>
      <c r="D49" s="1234"/>
      <c r="E49" s="1235"/>
      <c r="F49" s="19" t="s">
        <v>
557</v>
      </c>
      <c r="G49" s="20">
        <v>
8.77</v>
      </c>
      <c r="H49" s="20">
        <v>
19.059999999999999</v>
      </c>
      <c r="I49" s="20" t="s">
        <v>
558</v>
      </c>
      <c r="J49" s="21">
        <v>
44.35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oAK5uj31JxrrudBN8inSycEpzbAON//blN1H9hAydFe+xlvAYTXVMF5ZpQ4rZ3k7TE7uA74J/mn0rK+uae7cA==" saltValue="2MplL6RqRb5bLhzT6TFT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552</v>
      </c>
      <c r="G33" s="29" t="s">
        <v>
553</v>
      </c>
      <c r="H33" s="29" t="s">
        <v>
554</v>
      </c>
      <c r="I33" s="29" t="s">
        <v>
555</v>
      </c>
      <c r="J33" s="30" t="s">
        <v>
556</v>
      </c>
      <c r="K33" s="22"/>
      <c r="L33" s="22"/>
      <c r="M33" s="22"/>
      <c r="N33" s="22"/>
      <c r="O33" s="22"/>
      <c r="P33" s="22"/>
    </row>
    <row r="34" spans="1:16" ht="39" customHeight="1" x14ac:dyDescent="0.2">
      <c r="A34" s="22"/>
      <c r="B34" s="31"/>
      <c r="C34" s="1242" t="s">
        <v>
559</v>
      </c>
      <c r="D34" s="1242"/>
      <c r="E34" s="1243"/>
      <c r="F34" s="32">
        <v>
2.79</v>
      </c>
      <c r="G34" s="33">
        <v>
5.94</v>
      </c>
      <c r="H34" s="33">
        <v>
10.78</v>
      </c>
      <c r="I34" s="33">
        <v>
8.81</v>
      </c>
      <c r="J34" s="34">
        <v>
10.63</v>
      </c>
      <c r="K34" s="22"/>
      <c r="L34" s="22"/>
      <c r="M34" s="22"/>
      <c r="N34" s="22"/>
      <c r="O34" s="22"/>
      <c r="P34" s="22"/>
    </row>
    <row r="35" spans="1:16" ht="39" customHeight="1" x14ac:dyDescent="0.2">
      <c r="A35" s="22"/>
      <c r="B35" s="35"/>
      <c r="C35" s="1236" t="s">
        <v>
560</v>
      </c>
      <c r="D35" s="1237"/>
      <c r="E35" s="1238"/>
      <c r="F35" s="36">
        <v>
3.17</v>
      </c>
      <c r="G35" s="37">
        <v>
1.66</v>
      </c>
      <c r="H35" s="37">
        <v>
4.29</v>
      </c>
      <c r="I35" s="37">
        <v>
5.09</v>
      </c>
      <c r="J35" s="38">
        <v>
3.87</v>
      </c>
      <c r="K35" s="22"/>
      <c r="L35" s="22"/>
      <c r="M35" s="22"/>
      <c r="N35" s="22"/>
      <c r="O35" s="22"/>
      <c r="P35" s="22"/>
    </row>
    <row r="36" spans="1:16" ht="39" customHeight="1" x14ac:dyDescent="0.2">
      <c r="A36" s="22"/>
      <c r="B36" s="35"/>
      <c r="C36" s="1236" t="s">
        <v>
561</v>
      </c>
      <c r="D36" s="1237"/>
      <c r="E36" s="1238"/>
      <c r="F36" s="36">
        <v>
1.41</v>
      </c>
      <c r="G36" s="37">
        <v>
1.24</v>
      </c>
      <c r="H36" s="37">
        <v>
0.19</v>
      </c>
      <c r="I36" s="37">
        <v>
0.66</v>
      </c>
      <c r="J36" s="38">
        <v>
1.41</v>
      </c>
      <c r="K36" s="22"/>
      <c r="L36" s="22"/>
      <c r="M36" s="22"/>
      <c r="N36" s="22"/>
      <c r="O36" s="22"/>
      <c r="P36" s="22"/>
    </row>
    <row r="37" spans="1:16" ht="39" customHeight="1" x14ac:dyDescent="0.2">
      <c r="A37" s="22"/>
      <c r="B37" s="35"/>
      <c r="C37" s="1236" t="s">
        <v>
562</v>
      </c>
      <c r="D37" s="1237"/>
      <c r="E37" s="1238"/>
      <c r="F37" s="36">
        <v>
0.1</v>
      </c>
      <c r="G37" s="37">
        <v>
0.4</v>
      </c>
      <c r="H37" s="37">
        <v>
0.31</v>
      </c>
      <c r="I37" s="37">
        <v>
0.49</v>
      </c>
      <c r="J37" s="38">
        <v>
0.56999999999999995</v>
      </c>
      <c r="K37" s="22"/>
      <c r="L37" s="22"/>
      <c r="M37" s="22"/>
      <c r="N37" s="22"/>
      <c r="O37" s="22"/>
      <c r="P37" s="22"/>
    </row>
    <row r="38" spans="1:16" ht="39" customHeight="1" x14ac:dyDescent="0.2">
      <c r="A38" s="22"/>
      <c r="B38" s="35"/>
      <c r="C38" s="1236" t="s">
        <v>
563</v>
      </c>
      <c r="D38" s="1237"/>
      <c r="E38" s="1238"/>
      <c r="F38" s="36">
        <v>
0.16</v>
      </c>
      <c r="G38" s="37">
        <v>
0.1</v>
      </c>
      <c r="H38" s="37">
        <v>
0.15</v>
      </c>
      <c r="I38" s="37">
        <v>
0.03</v>
      </c>
      <c r="J38" s="38">
        <v>
0.13</v>
      </c>
      <c r="K38" s="22"/>
      <c r="L38" s="22"/>
      <c r="M38" s="22"/>
      <c r="N38" s="22"/>
      <c r="O38" s="22"/>
      <c r="P38" s="22"/>
    </row>
    <row r="39" spans="1:16" ht="39" customHeight="1" x14ac:dyDescent="0.2">
      <c r="A39" s="22"/>
      <c r="B39" s="35"/>
      <c r="C39" s="1236" t="s">
        <v>
564</v>
      </c>
      <c r="D39" s="1237"/>
      <c r="E39" s="1238"/>
      <c r="F39" s="36">
        <v>
0.73</v>
      </c>
      <c r="G39" s="37">
        <v>
0.51</v>
      </c>
      <c r="H39" s="37">
        <v>
0</v>
      </c>
      <c r="I39" s="37">
        <v>
0.14000000000000001</v>
      </c>
      <c r="J39" s="38">
        <v>
0.11</v>
      </c>
      <c r="K39" s="22"/>
      <c r="L39" s="22"/>
      <c r="M39" s="22"/>
      <c r="N39" s="22"/>
      <c r="O39" s="22"/>
      <c r="P39" s="22"/>
    </row>
    <row r="40" spans="1:16" ht="39" customHeight="1" x14ac:dyDescent="0.2">
      <c r="A40" s="22"/>
      <c r="B40" s="35"/>
      <c r="C40" s="1236" t="s">
        <v>
565</v>
      </c>
      <c r="D40" s="1237"/>
      <c r="E40" s="1238"/>
      <c r="F40" s="36">
        <v>
0.13</v>
      </c>
      <c r="G40" s="37">
        <v>
0.42</v>
      </c>
      <c r="H40" s="37">
        <v>
0.22</v>
      </c>
      <c r="I40" s="37">
        <v>
0.11</v>
      </c>
      <c r="J40" s="38">
        <v>
0.08</v>
      </c>
      <c r="K40" s="22"/>
      <c r="L40" s="22"/>
      <c r="M40" s="22"/>
      <c r="N40" s="22"/>
      <c r="O40" s="22"/>
      <c r="P40" s="22"/>
    </row>
    <row r="41" spans="1:16" ht="39" customHeight="1" x14ac:dyDescent="0.2">
      <c r="A41" s="22"/>
      <c r="B41" s="35"/>
      <c r="C41" s="1236" t="s">
        <v>
566</v>
      </c>
      <c r="D41" s="1237"/>
      <c r="E41" s="1238"/>
      <c r="F41" s="36">
        <v>
0.04</v>
      </c>
      <c r="G41" s="37">
        <v>
0.1</v>
      </c>
      <c r="H41" s="37">
        <v>
0.02</v>
      </c>
      <c r="I41" s="37">
        <v>
0.01</v>
      </c>
      <c r="J41" s="38">
        <v>
0.08</v>
      </c>
      <c r="K41" s="22"/>
      <c r="L41" s="22"/>
      <c r="M41" s="22"/>
      <c r="N41" s="22"/>
      <c r="O41" s="22"/>
      <c r="P41" s="22"/>
    </row>
    <row r="42" spans="1:16" ht="39" customHeight="1" x14ac:dyDescent="0.2">
      <c r="A42" s="22"/>
      <c r="B42" s="39"/>
      <c r="C42" s="1236" t="s">
        <v>
567</v>
      </c>
      <c r="D42" s="1237"/>
      <c r="E42" s="1238"/>
      <c r="F42" s="36" t="s">
        <v>
510</v>
      </c>
      <c r="G42" s="37" t="s">
        <v>
510</v>
      </c>
      <c r="H42" s="37" t="s">
        <v>
510</v>
      </c>
      <c r="I42" s="37" t="s">
        <v>
510</v>
      </c>
      <c r="J42" s="38" t="s">
        <v>
510</v>
      </c>
      <c r="K42" s="22"/>
      <c r="L42" s="22"/>
      <c r="M42" s="22"/>
      <c r="N42" s="22"/>
      <c r="O42" s="22"/>
      <c r="P42" s="22"/>
    </row>
    <row r="43" spans="1:16" ht="39" customHeight="1" thickBot="1" x14ac:dyDescent="0.25">
      <c r="A43" s="22"/>
      <c r="B43" s="40"/>
      <c r="C43" s="1239" t="s">
        <v>
568</v>
      </c>
      <c r="D43" s="1240"/>
      <c r="E43" s="1241"/>
      <c r="F43" s="41">
        <v>
0.02</v>
      </c>
      <c r="G43" s="42">
        <v>
0.02</v>
      </c>
      <c r="H43" s="42">
        <v>
0.02</v>
      </c>
      <c r="I43" s="42">
        <v>
0</v>
      </c>
      <c r="J43" s="43">
        <v>
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xQKRresFk/zpt5U3QPXt7hQ8/2tH4xmQOWj+DhrDxN+fIJzcGLn2R0fbbii9+0I3lNCSFB0JC4MdG1RaPwg+g==" saltValue="oBwy3wpMyqUnfiu/MUUQ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7" sqref="O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x14ac:dyDescent="0.2">
      <c r="A45" s="48"/>
      <c r="B45" s="1244" t="s">
        <v>
11</v>
      </c>
      <c r="C45" s="1245"/>
      <c r="D45" s="58"/>
      <c r="E45" s="1250" t="s">
        <v>
12</v>
      </c>
      <c r="F45" s="1250"/>
      <c r="G45" s="1250"/>
      <c r="H45" s="1250"/>
      <c r="I45" s="1250"/>
      <c r="J45" s="1251"/>
      <c r="K45" s="59">
        <v>
46</v>
      </c>
      <c r="L45" s="60">
        <v>
48</v>
      </c>
      <c r="M45" s="60">
        <v>
49</v>
      </c>
      <c r="N45" s="60">
        <v>
49</v>
      </c>
      <c r="O45" s="61">
        <v>
47</v>
      </c>
      <c r="P45" s="48"/>
      <c r="Q45" s="48"/>
      <c r="R45" s="48"/>
      <c r="S45" s="48"/>
      <c r="T45" s="48"/>
      <c r="U45" s="48"/>
    </row>
    <row r="46" spans="1:21" ht="30.75" customHeight="1" x14ac:dyDescent="0.2">
      <c r="A46" s="48"/>
      <c r="B46" s="1246"/>
      <c r="C46" s="1247"/>
      <c r="D46" s="62"/>
      <c r="E46" s="1252" t="s">
        <v>
13</v>
      </c>
      <c r="F46" s="1252"/>
      <c r="G46" s="1252"/>
      <c r="H46" s="1252"/>
      <c r="I46" s="1252"/>
      <c r="J46" s="1253"/>
      <c r="K46" s="63" t="s">
        <v>
510</v>
      </c>
      <c r="L46" s="64" t="s">
        <v>
510</v>
      </c>
      <c r="M46" s="64" t="s">
        <v>
510</v>
      </c>
      <c r="N46" s="64" t="s">
        <v>
510</v>
      </c>
      <c r="O46" s="65" t="s">
        <v>
510</v>
      </c>
      <c r="P46" s="48"/>
      <c r="Q46" s="48"/>
      <c r="R46" s="48"/>
      <c r="S46" s="48"/>
      <c r="T46" s="48"/>
      <c r="U46" s="48"/>
    </row>
    <row r="47" spans="1:21" ht="30.75" customHeight="1" x14ac:dyDescent="0.2">
      <c r="A47" s="48"/>
      <c r="B47" s="1246"/>
      <c r="C47" s="1247"/>
      <c r="D47" s="62"/>
      <c r="E47" s="1252" t="s">
        <v>
14</v>
      </c>
      <c r="F47" s="1252"/>
      <c r="G47" s="1252"/>
      <c r="H47" s="1252"/>
      <c r="I47" s="1252"/>
      <c r="J47" s="1253"/>
      <c r="K47" s="63" t="s">
        <v>
510</v>
      </c>
      <c r="L47" s="64" t="s">
        <v>
510</v>
      </c>
      <c r="M47" s="64" t="s">
        <v>
510</v>
      </c>
      <c r="N47" s="64" t="s">
        <v>
510</v>
      </c>
      <c r="O47" s="65" t="s">
        <v>
510</v>
      </c>
      <c r="P47" s="48"/>
      <c r="Q47" s="48"/>
      <c r="R47" s="48"/>
      <c r="S47" s="48"/>
      <c r="T47" s="48"/>
      <c r="U47" s="48"/>
    </row>
    <row r="48" spans="1:21" ht="30.75" customHeight="1" x14ac:dyDescent="0.2">
      <c r="A48" s="48"/>
      <c r="B48" s="1246"/>
      <c r="C48" s="1247"/>
      <c r="D48" s="62"/>
      <c r="E48" s="1252" t="s">
        <v>
15</v>
      </c>
      <c r="F48" s="1252"/>
      <c r="G48" s="1252"/>
      <c r="H48" s="1252"/>
      <c r="I48" s="1252"/>
      <c r="J48" s="1253"/>
      <c r="K48" s="63">
        <v>
2</v>
      </c>
      <c r="L48" s="64">
        <v>
5</v>
      </c>
      <c r="M48" s="64">
        <v>
2</v>
      </c>
      <c r="N48" s="64">
        <v>
3</v>
      </c>
      <c r="O48" s="65">
        <v>
3</v>
      </c>
      <c r="P48" s="48"/>
      <c r="Q48" s="48"/>
      <c r="R48" s="48"/>
      <c r="S48" s="48"/>
      <c r="T48" s="48"/>
      <c r="U48" s="48"/>
    </row>
    <row r="49" spans="1:21" ht="30.75" customHeight="1" x14ac:dyDescent="0.2">
      <c r="A49" s="48"/>
      <c r="B49" s="1246"/>
      <c r="C49" s="1247"/>
      <c r="D49" s="62"/>
      <c r="E49" s="1252" t="s">
        <v>
16</v>
      </c>
      <c r="F49" s="1252"/>
      <c r="G49" s="1252"/>
      <c r="H49" s="1252"/>
      <c r="I49" s="1252"/>
      <c r="J49" s="1253"/>
      <c r="K49" s="63">
        <v>
4</v>
      </c>
      <c r="L49" s="64">
        <v>
6</v>
      </c>
      <c r="M49" s="64">
        <v>
7</v>
      </c>
      <c r="N49" s="64">
        <v>
7</v>
      </c>
      <c r="O49" s="65">
        <v>
7</v>
      </c>
      <c r="P49" s="48"/>
      <c r="Q49" s="48"/>
      <c r="R49" s="48"/>
      <c r="S49" s="48"/>
      <c r="T49" s="48"/>
      <c r="U49" s="48"/>
    </row>
    <row r="50" spans="1:21" ht="30.75" customHeight="1" x14ac:dyDescent="0.2">
      <c r="A50" s="48"/>
      <c r="B50" s="1246"/>
      <c r="C50" s="1247"/>
      <c r="D50" s="62"/>
      <c r="E50" s="1252" t="s">
        <v>
17</v>
      </c>
      <c r="F50" s="1252"/>
      <c r="G50" s="1252"/>
      <c r="H50" s="1252"/>
      <c r="I50" s="1252"/>
      <c r="J50" s="1253"/>
      <c r="K50" s="63" t="s">
        <v>
510</v>
      </c>
      <c r="L50" s="64" t="s">
        <v>
510</v>
      </c>
      <c r="M50" s="64" t="s">
        <v>
510</v>
      </c>
      <c r="N50" s="64" t="s">
        <v>
510</v>
      </c>
      <c r="O50" s="65" t="s">
        <v>
510</v>
      </c>
      <c r="P50" s="48"/>
      <c r="Q50" s="48"/>
      <c r="R50" s="48"/>
      <c r="S50" s="48"/>
      <c r="T50" s="48"/>
      <c r="U50" s="48"/>
    </row>
    <row r="51" spans="1:21" ht="30.75" customHeight="1" x14ac:dyDescent="0.2">
      <c r="A51" s="48"/>
      <c r="B51" s="1248"/>
      <c r="C51" s="1249"/>
      <c r="D51" s="66"/>
      <c r="E51" s="1252" t="s">
        <v>
18</v>
      </c>
      <c r="F51" s="1252"/>
      <c r="G51" s="1252"/>
      <c r="H51" s="1252"/>
      <c r="I51" s="1252"/>
      <c r="J51" s="1253"/>
      <c r="K51" s="63" t="s">
        <v>
510</v>
      </c>
      <c r="L51" s="64" t="s">
        <v>
510</v>
      </c>
      <c r="M51" s="64" t="s">
        <v>
510</v>
      </c>
      <c r="N51" s="64" t="s">
        <v>
510</v>
      </c>
      <c r="O51" s="65" t="s">
        <v>
510</v>
      </c>
      <c r="P51" s="48"/>
      <c r="Q51" s="48"/>
      <c r="R51" s="48"/>
      <c r="S51" s="48"/>
      <c r="T51" s="48"/>
      <c r="U51" s="48"/>
    </row>
    <row r="52" spans="1:21" ht="30.75" customHeight="1" x14ac:dyDescent="0.2">
      <c r="A52" s="48"/>
      <c r="B52" s="1254" t="s">
        <v>
19</v>
      </c>
      <c r="C52" s="1255"/>
      <c r="D52" s="66"/>
      <c r="E52" s="1252" t="s">
        <v>
20</v>
      </c>
      <c r="F52" s="1252"/>
      <c r="G52" s="1252"/>
      <c r="H52" s="1252"/>
      <c r="I52" s="1252"/>
      <c r="J52" s="1253"/>
      <c r="K52" s="63">
        <v>
48</v>
      </c>
      <c r="L52" s="64">
        <v>
49</v>
      </c>
      <c r="M52" s="64">
        <v>
52</v>
      </c>
      <c r="N52" s="64">
        <v>
50</v>
      </c>
      <c r="O52" s="65">
        <v>
47</v>
      </c>
      <c r="P52" s="48"/>
      <c r="Q52" s="48"/>
      <c r="R52" s="48"/>
      <c r="S52" s="48"/>
      <c r="T52" s="48"/>
      <c r="U52" s="48"/>
    </row>
    <row r="53" spans="1:21" ht="30.75" customHeight="1" thickBot="1" x14ac:dyDescent="0.25">
      <c r="A53" s="48"/>
      <c r="B53" s="1256" t="s">
        <v>
21</v>
      </c>
      <c r="C53" s="1257"/>
      <c r="D53" s="67"/>
      <c r="E53" s="1258" t="s">
        <v>
22</v>
      </c>
      <c r="F53" s="1258"/>
      <c r="G53" s="1258"/>
      <c r="H53" s="1258"/>
      <c r="I53" s="1258"/>
      <c r="J53" s="1259"/>
      <c r="K53" s="68">
        <v>
4</v>
      </c>
      <c r="L53" s="69">
        <v>
10</v>
      </c>
      <c r="M53" s="69">
        <v>
6</v>
      </c>
      <c r="N53" s="69">
        <v>
9</v>
      </c>
      <c r="O53" s="70">
        <v>
10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569</v>
      </c>
      <c r="L56" s="80" t="s">
        <v>
570</v>
      </c>
      <c r="M56" s="80" t="s">
        <v>
571</v>
      </c>
      <c r="N56" s="80" t="s">
        <v>
572</v>
      </c>
      <c r="O56" s="81" t="s">
        <v>
573</v>
      </c>
      <c r="P56" s="48"/>
      <c r="Q56" s="48"/>
      <c r="R56" s="48"/>
      <c r="S56" s="48"/>
      <c r="T56" s="48"/>
      <c r="U56" s="48"/>
    </row>
    <row r="57" spans="1:21" ht="31.5" customHeight="1" x14ac:dyDescent="0.2">
      <c r="B57" s="1260" t="s">
        <v>
25</v>
      </c>
      <c r="C57" s="1261"/>
      <c r="D57" s="1264" t="s">
        <v>
26</v>
      </c>
      <c r="E57" s="1265"/>
      <c r="F57" s="1265"/>
      <c r="G57" s="1265"/>
      <c r="H57" s="1265"/>
      <c r="I57" s="1265"/>
      <c r="J57" s="1266"/>
      <c r="K57" s="82" t="s">
        <v>
576</v>
      </c>
      <c r="L57" s="83" t="s">
        <v>
575</v>
      </c>
      <c r="M57" s="82" t="s">
        <v>
576</v>
      </c>
      <c r="N57" s="83" t="s">
        <v>
575</v>
      </c>
      <c r="O57" s="83" t="s">
        <v>
575</v>
      </c>
    </row>
    <row r="58" spans="1:21" ht="31.5" customHeight="1" thickBot="1" x14ac:dyDescent="0.25">
      <c r="B58" s="1262"/>
      <c r="C58" s="1263"/>
      <c r="D58" s="1267" t="s">
        <v>
27</v>
      </c>
      <c r="E58" s="1268"/>
      <c r="F58" s="1268"/>
      <c r="G58" s="1268"/>
      <c r="H58" s="1268"/>
      <c r="I58" s="1268"/>
      <c r="J58" s="1269"/>
      <c r="K58" s="84" t="s">
        <v>
574</v>
      </c>
      <c r="L58" s="85" t="s">
        <v>
575</v>
      </c>
      <c r="M58" s="84" t="s">
        <v>
574</v>
      </c>
      <c r="N58" s="85" t="s">
        <v>
575</v>
      </c>
      <c r="O58" s="85" t="s">
        <v>
575</v>
      </c>
    </row>
    <row r="59" spans="1:21" ht="24" customHeight="1" x14ac:dyDescent="0.2">
      <c r="B59" s="86"/>
      <c r="C59" s="86"/>
      <c r="D59" s="87" t="s">
        <v>
28</v>
      </c>
      <c r="E59" s="88"/>
      <c r="F59" s="88"/>
      <c r="G59" s="88"/>
      <c r="H59" s="88"/>
      <c r="I59" s="88"/>
      <c r="J59" s="88"/>
      <c r="K59" s="88"/>
      <c r="L59" s="88"/>
      <c r="M59" s="88"/>
      <c r="N59" s="88"/>
      <c r="O59" s="88"/>
    </row>
    <row r="60" spans="1:21" ht="24" customHeight="1" x14ac:dyDescent="0.2">
      <c r="B60" s="89"/>
      <c r="C60" s="89"/>
      <c r="D60" s="87" t="s">
        <v>
29</v>
      </c>
      <c r="E60" s="88"/>
      <c r="F60" s="88"/>
      <c r="G60" s="88"/>
      <c r="H60" s="88"/>
      <c r="I60" s="88"/>
      <c r="J60" s="88"/>
      <c r="K60" s="88"/>
      <c r="L60" s="88"/>
      <c r="M60" s="88"/>
      <c r="N60" s="88"/>
      <c r="O60" s="88"/>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gM5YFRBnaBHunXyfvn5GBG2iAAhT6JiQmYi10/7nzqwjMuIMsKDj0oEe83s2h3dqbbF0LpVrRaslgfD2K76+A==" saltValue="Zd3Yb7awyBBeKvgmcxS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0" customWidth="1"/>
    <col min="2" max="3" width="12.6640625" style="90" customWidth="1"/>
    <col min="4" max="4" width="11.6640625" style="90" customWidth="1"/>
    <col min="5" max="8" width="10.33203125" style="90" customWidth="1"/>
    <col min="9" max="13" width="16.33203125" style="90" customWidth="1"/>
    <col min="14" max="19" width="12.66406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
9</v>
      </c>
    </row>
    <row r="40" spans="2:13" ht="27.75" customHeight="1" thickBot="1" x14ac:dyDescent="0.25">
      <c r="B40" s="92" t="s">
        <v>
10</v>
      </c>
      <c r="C40" s="93"/>
      <c r="D40" s="93"/>
      <c r="E40" s="94"/>
      <c r="F40" s="94"/>
      <c r="G40" s="94"/>
      <c r="H40" s="95" t="s">
        <v>
2</v>
      </c>
      <c r="I40" s="96" t="s">
        <v>
552</v>
      </c>
      <c r="J40" s="97" t="s">
        <v>
553</v>
      </c>
      <c r="K40" s="97" t="s">
        <v>
554</v>
      </c>
      <c r="L40" s="97" t="s">
        <v>
555</v>
      </c>
      <c r="M40" s="98" t="s">
        <v>
556</v>
      </c>
    </row>
    <row r="41" spans="2:13" ht="27.75" customHeight="1" x14ac:dyDescent="0.2">
      <c r="B41" s="1270" t="s">
        <v>
30</v>
      </c>
      <c r="C41" s="1271"/>
      <c r="D41" s="99"/>
      <c r="E41" s="1276" t="s">
        <v>
31</v>
      </c>
      <c r="F41" s="1276"/>
      <c r="G41" s="1276"/>
      <c r="H41" s="1277"/>
      <c r="I41" s="100">
        <v>
515</v>
      </c>
      <c r="J41" s="101">
        <v>
647</v>
      </c>
      <c r="K41" s="101">
        <v>
769</v>
      </c>
      <c r="L41" s="101">
        <v>
738</v>
      </c>
      <c r="M41" s="102">
        <v>
708</v>
      </c>
    </row>
    <row r="42" spans="2:13" ht="27.75" customHeight="1" x14ac:dyDescent="0.2">
      <c r="B42" s="1272"/>
      <c r="C42" s="1273"/>
      <c r="D42" s="103"/>
      <c r="E42" s="1278" t="s">
        <v>
32</v>
      </c>
      <c r="F42" s="1278"/>
      <c r="G42" s="1278"/>
      <c r="H42" s="1279"/>
      <c r="I42" s="104" t="s">
        <v>
510</v>
      </c>
      <c r="J42" s="105" t="s">
        <v>
510</v>
      </c>
      <c r="K42" s="105" t="s">
        <v>
510</v>
      </c>
      <c r="L42" s="105" t="s">
        <v>
510</v>
      </c>
      <c r="M42" s="106" t="s">
        <v>
510</v>
      </c>
    </row>
    <row r="43" spans="2:13" ht="27.75" customHeight="1" x14ac:dyDescent="0.2">
      <c r="B43" s="1272"/>
      <c r="C43" s="1273"/>
      <c r="D43" s="103"/>
      <c r="E43" s="1278" t="s">
        <v>
33</v>
      </c>
      <c r="F43" s="1278"/>
      <c r="G43" s="1278"/>
      <c r="H43" s="1279"/>
      <c r="I43" s="104">
        <v>
28</v>
      </c>
      <c r="J43" s="105">
        <v>
30</v>
      </c>
      <c r="K43" s="105">
        <v>
31</v>
      </c>
      <c r="L43" s="105">
        <v>
28</v>
      </c>
      <c r="M43" s="106">
        <v>
22</v>
      </c>
    </row>
    <row r="44" spans="2:13" ht="27.75" customHeight="1" x14ac:dyDescent="0.2">
      <c r="B44" s="1272"/>
      <c r="C44" s="1273"/>
      <c r="D44" s="103"/>
      <c r="E44" s="1278" t="s">
        <v>
34</v>
      </c>
      <c r="F44" s="1278"/>
      <c r="G44" s="1278"/>
      <c r="H44" s="1279"/>
      <c r="I44" s="104">
        <v>
61</v>
      </c>
      <c r="J44" s="105">
        <v>
56</v>
      </c>
      <c r="K44" s="105">
        <v>
50</v>
      </c>
      <c r="L44" s="105">
        <v>
43</v>
      </c>
      <c r="M44" s="106">
        <v>
37</v>
      </c>
    </row>
    <row r="45" spans="2:13" ht="27.75" customHeight="1" x14ac:dyDescent="0.2">
      <c r="B45" s="1272"/>
      <c r="C45" s="1273"/>
      <c r="D45" s="103"/>
      <c r="E45" s="1278" t="s">
        <v>
35</v>
      </c>
      <c r="F45" s="1278"/>
      <c r="G45" s="1278"/>
      <c r="H45" s="1279"/>
      <c r="I45" s="104">
        <v>
1</v>
      </c>
      <c r="J45" s="105">
        <v>
6</v>
      </c>
      <c r="K45" s="105" t="s">
        <v>
510</v>
      </c>
      <c r="L45" s="105" t="s">
        <v>
510</v>
      </c>
      <c r="M45" s="106" t="s">
        <v>
510</v>
      </c>
    </row>
    <row r="46" spans="2:13" ht="27.75" customHeight="1" x14ac:dyDescent="0.2">
      <c r="B46" s="1272"/>
      <c r="C46" s="1273"/>
      <c r="D46" s="107"/>
      <c r="E46" s="1278" t="s">
        <v>
36</v>
      </c>
      <c r="F46" s="1278"/>
      <c r="G46" s="1278"/>
      <c r="H46" s="1279"/>
      <c r="I46" s="104" t="s">
        <v>
510</v>
      </c>
      <c r="J46" s="105" t="s">
        <v>
510</v>
      </c>
      <c r="K46" s="105" t="s">
        <v>
510</v>
      </c>
      <c r="L46" s="105" t="s">
        <v>
510</v>
      </c>
      <c r="M46" s="106" t="s">
        <v>
510</v>
      </c>
    </row>
    <row r="47" spans="2:13" ht="27.75" customHeight="1" x14ac:dyDescent="0.2">
      <c r="B47" s="1272"/>
      <c r="C47" s="1273"/>
      <c r="D47" s="108"/>
      <c r="E47" s="1280" t="s">
        <v>
37</v>
      </c>
      <c r="F47" s="1281"/>
      <c r="G47" s="1281"/>
      <c r="H47" s="1282"/>
      <c r="I47" s="104" t="s">
        <v>
510</v>
      </c>
      <c r="J47" s="105" t="s">
        <v>
510</v>
      </c>
      <c r="K47" s="105" t="s">
        <v>
510</v>
      </c>
      <c r="L47" s="105" t="s">
        <v>
510</v>
      </c>
      <c r="M47" s="106" t="s">
        <v>
510</v>
      </c>
    </row>
    <row r="48" spans="2:13" ht="27.75" customHeight="1" x14ac:dyDescent="0.2">
      <c r="B48" s="1272"/>
      <c r="C48" s="1273"/>
      <c r="D48" s="103"/>
      <c r="E48" s="1278" t="s">
        <v>
38</v>
      </c>
      <c r="F48" s="1278"/>
      <c r="G48" s="1278"/>
      <c r="H48" s="1279"/>
      <c r="I48" s="104" t="s">
        <v>
510</v>
      </c>
      <c r="J48" s="105" t="s">
        <v>
510</v>
      </c>
      <c r="K48" s="105" t="s">
        <v>
510</v>
      </c>
      <c r="L48" s="105" t="s">
        <v>
510</v>
      </c>
      <c r="M48" s="106" t="s">
        <v>
510</v>
      </c>
    </row>
    <row r="49" spans="2:13" ht="27.75" customHeight="1" x14ac:dyDescent="0.2">
      <c r="B49" s="1274"/>
      <c r="C49" s="1275"/>
      <c r="D49" s="103"/>
      <c r="E49" s="1278" t="s">
        <v>
39</v>
      </c>
      <c r="F49" s="1278"/>
      <c r="G49" s="1278"/>
      <c r="H49" s="1279"/>
      <c r="I49" s="104" t="s">
        <v>
510</v>
      </c>
      <c r="J49" s="105" t="s">
        <v>
510</v>
      </c>
      <c r="K49" s="105" t="s">
        <v>
510</v>
      </c>
      <c r="L49" s="105" t="s">
        <v>
510</v>
      </c>
      <c r="M49" s="106" t="s">
        <v>
510</v>
      </c>
    </row>
    <row r="50" spans="2:13" ht="27.75" customHeight="1" x14ac:dyDescent="0.2">
      <c r="B50" s="1283" t="s">
        <v>
40</v>
      </c>
      <c r="C50" s="1284"/>
      <c r="D50" s="109"/>
      <c r="E50" s="1278" t="s">
        <v>
41</v>
      </c>
      <c r="F50" s="1278"/>
      <c r="G50" s="1278"/>
      <c r="H50" s="1279"/>
      <c r="I50" s="104">
        <v>
2097</v>
      </c>
      <c r="J50" s="105">
        <v>
2081</v>
      </c>
      <c r="K50" s="105">
        <v>
2054</v>
      </c>
      <c r="L50" s="105">
        <v>
2096</v>
      </c>
      <c r="M50" s="106">
        <v>
2253</v>
      </c>
    </row>
    <row r="51" spans="2:13" ht="27.75" customHeight="1" x14ac:dyDescent="0.2">
      <c r="B51" s="1272"/>
      <c r="C51" s="1273"/>
      <c r="D51" s="103"/>
      <c r="E51" s="1278" t="s">
        <v>
42</v>
      </c>
      <c r="F51" s="1278"/>
      <c r="G51" s="1278"/>
      <c r="H51" s="1279"/>
      <c r="I51" s="104">
        <v>
33</v>
      </c>
      <c r="J51" s="105">
        <v>
26</v>
      </c>
      <c r="K51" s="105">
        <v>
20</v>
      </c>
      <c r="L51" s="105">
        <v>
15</v>
      </c>
      <c r="M51" s="106">
        <v>
13</v>
      </c>
    </row>
    <row r="52" spans="2:13" ht="27.75" customHeight="1" x14ac:dyDescent="0.2">
      <c r="B52" s="1274"/>
      <c r="C52" s="1275"/>
      <c r="D52" s="103"/>
      <c r="E52" s="1278" t="s">
        <v>
43</v>
      </c>
      <c r="F52" s="1278"/>
      <c r="G52" s="1278"/>
      <c r="H52" s="1279"/>
      <c r="I52" s="104">
        <v>
450</v>
      </c>
      <c r="J52" s="105">
        <v>
541</v>
      </c>
      <c r="K52" s="105">
        <v>
621</v>
      </c>
      <c r="L52" s="105">
        <v>
595</v>
      </c>
      <c r="M52" s="106">
        <v>
568</v>
      </c>
    </row>
    <row r="53" spans="2:13" ht="27.75" customHeight="1" thickBot="1" x14ac:dyDescent="0.25">
      <c r="B53" s="1285" t="s">
        <v>
44</v>
      </c>
      <c r="C53" s="1286"/>
      <c r="D53" s="110"/>
      <c r="E53" s="1287" t="s">
        <v>
45</v>
      </c>
      <c r="F53" s="1287"/>
      <c r="G53" s="1287"/>
      <c r="H53" s="1288"/>
      <c r="I53" s="111">
        <v>
-1975</v>
      </c>
      <c r="J53" s="112">
        <v>
-1910</v>
      </c>
      <c r="K53" s="112">
        <v>
-1847</v>
      </c>
      <c r="L53" s="112">
        <v>
-1897</v>
      </c>
      <c r="M53" s="113">
        <v>
-2068</v>
      </c>
    </row>
    <row r="54" spans="2:13" ht="27.75" customHeight="1" x14ac:dyDescent="0.2">
      <c r="B54" s="114" t="s">
        <v>
46</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nxV1F/zfm5HH8r0BEq5t0Aw8MENR10zk/v3CmJBKmw5/jjm2sBl3Yk2zWICrZHXfzHMwVyXnR8g9ovQ+FFV/w==" saltValue="5ebfTlWnLspMwiBP28Pm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8" t="s">
        <v>
47</v>
      </c>
    </row>
    <row r="54" spans="2:8" ht="29.25" customHeight="1" thickBot="1" x14ac:dyDescent="0.3">
      <c r="B54" s="119" t="s">
        <v>
1</v>
      </c>
      <c r="C54" s="120"/>
      <c r="D54" s="120"/>
      <c r="E54" s="121" t="s">
        <v>
2</v>
      </c>
      <c r="F54" s="122" t="s">
        <v>
554</v>
      </c>
      <c r="G54" s="122" t="s">
        <v>
555</v>
      </c>
      <c r="H54" s="123" t="s">
        <v>
556</v>
      </c>
    </row>
    <row r="55" spans="2:8" ht="52.5" customHeight="1" x14ac:dyDescent="0.2">
      <c r="B55" s="124"/>
      <c r="C55" s="1297" t="s">
        <v>
48</v>
      </c>
      <c r="D55" s="1297"/>
      <c r="E55" s="1298"/>
      <c r="F55" s="125">
        <v>
1017</v>
      </c>
      <c r="G55" s="125">
        <v>
1024</v>
      </c>
      <c r="H55" s="126">
        <v>
1179</v>
      </c>
    </row>
    <row r="56" spans="2:8" ht="52.5" customHeight="1" x14ac:dyDescent="0.2">
      <c r="B56" s="127"/>
      <c r="C56" s="1299" t="s">
        <v>
49</v>
      </c>
      <c r="D56" s="1299"/>
      <c r="E56" s="1300"/>
      <c r="F56" s="128">
        <v>
21</v>
      </c>
      <c r="G56" s="128">
        <v>
21</v>
      </c>
      <c r="H56" s="129">
        <v>
21</v>
      </c>
    </row>
    <row r="57" spans="2:8" ht="53.25" customHeight="1" x14ac:dyDescent="0.2">
      <c r="B57" s="127"/>
      <c r="C57" s="1301" t="s">
        <v>
50</v>
      </c>
      <c r="D57" s="1301"/>
      <c r="E57" s="1302"/>
      <c r="F57" s="130">
        <v>
1017</v>
      </c>
      <c r="G57" s="130">
        <v>
1052</v>
      </c>
      <c r="H57" s="131">
        <v>
1053</v>
      </c>
    </row>
    <row r="58" spans="2:8" ht="45.75" customHeight="1" x14ac:dyDescent="0.2">
      <c r="B58" s="132"/>
      <c r="C58" s="1289" t="s">
        <v>
577</v>
      </c>
      <c r="D58" s="1290"/>
      <c r="E58" s="1291"/>
      <c r="F58" s="133">
        <v>
444</v>
      </c>
      <c r="G58" s="133">
        <v>
481</v>
      </c>
      <c r="H58" s="134">
        <v>
482</v>
      </c>
    </row>
    <row r="59" spans="2:8" ht="45.75" customHeight="1" x14ac:dyDescent="0.2">
      <c r="B59" s="132"/>
      <c r="C59" s="1289" t="s">
        <v>
578</v>
      </c>
      <c r="D59" s="1290"/>
      <c r="E59" s="1291"/>
      <c r="F59" s="133">
        <v>
414</v>
      </c>
      <c r="G59" s="133">
        <v>
414</v>
      </c>
      <c r="H59" s="134">
        <v>
414</v>
      </c>
    </row>
    <row r="60" spans="2:8" ht="45.75" customHeight="1" x14ac:dyDescent="0.2">
      <c r="B60" s="132"/>
      <c r="C60" s="1289" t="s">
        <v>
579</v>
      </c>
      <c r="D60" s="1290"/>
      <c r="E60" s="1291"/>
      <c r="F60" s="133">
        <v>
58</v>
      </c>
      <c r="G60" s="133">
        <v>
58</v>
      </c>
      <c r="H60" s="134">
        <v>
58</v>
      </c>
    </row>
    <row r="61" spans="2:8" ht="45.75" customHeight="1" x14ac:dyDescent="0.2">
      <c r="B61" s="132"/>
      <c r="C61" s="1289" t="s">
        <v>
580</v>
      </c>
      <c r="D61" s="1290"/>
      <c r="E61" s="1291"/>
      <c r="F61" s="133">
        <v>
54</v>
      </c>
      <c r="G61" s="133">
        <v>
54</v>
      </c>
      <c r="H61" s="134">
        <v>
54</v>
      </c>
    </row>
    <row r="62" spans="2:8" ht="45.75" customHeight="1" thickBot="1" x14ac:dyDescent="0.25">
      <c r="B62" s="135"/>
      <c r="C62" s="1292" t="s">
        <v>
581</v>
      </c>
      <c r="D62" s="1293"/>
      <c r="E62" s="1294"/>
      <c r="F62" s="136">
        <v>
48</v>
      </c>
      <c r="G62" s="136">
        <v>
45</v>
      </c>
      <c r="H62" s="137">
        <v>
45</v>
      </c>
    </row>
    <row r="63" spans="2:8" ht="52.5" customHeight="1" thickBot="1" x14ac:dyDescent="0.25">
      <c r="B63" s="138"/>
      <c r="C63" s="1295" t="s">
        <v>
51</v>
      </c>
      <c r="D63" s="1295"/>
      <c r="E63" s="1296"/>
      <c r="F63" s="139">
        <v>
2054</v>
      </c>
      <c r="G63" s="139">
        <v>
2096</v>
      </c>
      <c r="H63" s="140">
        <v>
2253</v>
      </c>
    </row>
    <row r="64" spans="2:8" ht="15" customHeight="1" x14ac:dyDescent="0.2"/>
    <row r="65" ht="0" hidden="1" customHeight="1" x14ac:dyDescent="0.2"/>
    <row r="66" ht="0" hidden="1" customHeight="1" x14ac:dyDescent="0.2"/>
  </sheetData>
  <sheetProtection algorithmName="SHA-512" hashValue="3ttWRrJTzW7Zk0GhHbs6JEcCL00YohVGIQJjW7X++8GJrZO9WkH5DWNsbOl9VNPqRZ4+qDgYNSXIq7oQBjkU1w==" saltValue="xvA9H9s0Elg2wi6lIRqH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5" customWidth="1"/>
    <col min="2" max="107" width="2.44140625" style="385" customWidth="1"/>
    <col min="108" max="108" width="6.109375" style="393" customWidth="1"/>
    <col min="109" max="109" width="5.88671875" style="392"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383"/>
      <c r="B1" s="384"/>
      <c r="DD1" s="385"/>
      <c r="DE1" s="385"/>
    </row>
    <row r="2" spans="1:143" ht="25.5" customHeight="1" x14ac:dyDescent="0.2">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2">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ht="13.2"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ht="13.2" x14ac:dyDescent="0.2">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ht="13.2" x14ac:dyDescent="0.2">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ht="13.2" x14ac:dyDescent="0.2">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ht="13.2" x14ac:dyDescent="0.2">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ht="13.2" x14ac:dyDescent="0.2">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ht="13.2" x14ac:dyDescent="0.2">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
594</v>
      </c>
    </row>
    <row r="11" spans="1:143" s="288" customFormat="1" ht="13.2" x14ac:dyDescent="0.2">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2" x14ac:dyDescent="0.2">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
594</v>
      </c>
    </row>
    <row r="13" spans="1:143" s="288" customFormat="1" ht="13.2"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2" x14ac:dyDescent="0.2">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2" x14ac:dyDescent="0.2">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2" x14ac:dyDescent="0.2">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2" x14ac:dyDescent="0.2">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2" x14ac:dyDescent="0.2">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ht="13.2" x14ac:dyDescent="0.2">
      <c r="DD19" s="385"/>
      <c r="DE19" s="385"/>
    </row>
    <row r="20" spans="1:351" ht="13.2" x14ac:dyDescent="0.2">
      <c r="DD20" s="385"/>
      <c r="DE20" s="385"/>
    </row>
    <row r="21" spans="1:351" ht="16.2" x14ac:dyDescent="0.2">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6.2" x14ac:dyDescent="0.2">
      <c r="B22" s="392"/>
      <c r="MM22" s="391"/>
    </row>
    <row r="23" spans="1:351" ht="13.2" x14ac:dyDescent="0.2">
      <c r="B23" s="392"/>
    </row>
    <row r="24" spans="1:351" ht="13.2" x14ac:dyDescent="0.2">
      <c r="B24" s="392"/>
    </row>
    <row r="25" spans="1:351" ht="13.2" x14ac:dyDescent="0.2">
      <c r="B25" s="392"/>
    </row>
    <row r="26" spans="1:351" ht="13.2" x14ac:dyDescent="0.2">
      <c r="B26" s="392"/>
    </row>
    <row r="27" spans="1:351" ht="13.2" x14ac:dyDescent="0.2">
      <c r="B27" s="392"/>
    </row>
    <row r="28" spans="1:351" ht="13.2" x14ac:dyDescent="0.2">
      <c r="B28" s="392"/>
    </row>
    <row r="29" spans="1:351" ht="13.2" x14ac:dyDescent="0.2">
      <c r="B29" s="392"/>
    </row>
    <row r="30" spans="1:351" ht="13.2" x14ac:dyDescent="0.2">
      <c r="B30" s="392"/>
    </row>
    <row r="31" spans="1:351" ht="13.2" x14ac:dyDescent="0.2">
      <c r="B31" s="392"/>
    </row>
    <row r="32" spans="1:351" ht="13.2" x14ac:dyDescent="0.2">
      <c r="B32" s="392"/>
    </row>
    <row r="33" spans="2:109" ht="13.2" x14ac:dyDescent="0.2">
      <c r="B33" s="392"/>
    </row>
    <row r="34" spans="2:109" ht="13.2" x14ac:dyDescent="0.2">
      <c r="B34" s="392"/>
    </row>
    <row r="35" spans="2:109" ht="13.2" x14ac:dyDescent="0.2">
      <c r="B35" s="392"/>
    </row>
    <row r="36" spans="2:109" ht="13.2" x14ac:dyDescent="0.2">
      <c r="B36" s="392"/>
    </row>
    <row r="37" spans="2:109" ht="13.2" x14ac:dyDescent="0.2">
      <c r="B37" s="392"/>
    </row>
    <row r="38" spans="2:109" ht="13.2" x14ac:dyDescent="0.2">
      <c r="B38" s="392"/>
    </row>
    <row r="39" spans="2:109" ht="13.2" x14ac:dyDescent="0.2">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ht="13.2" x14ac:dyDescent="0.2">
      <c r="B40" s="397"/>
      <c r="DD40" s="397"/>
      <c r="DE40" s="385"/>
    </row>
    <row r="41" spans="2:109" ht="16.2" x14ac:dyDescent="0.2">
      <c r="B41" s="398" t="s">
        <v>
595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ht="13.2" x14ac:dyDescent="0.2">
      <c r="B42" s="392"/>
      <c r="G42" s="399"/>
      <c r="I42" s="400"/>
      <c r="J42" s="400"/>
      <c r="K42" s="400"/>
      <c r="AM42" s="399"/>
      <c r="AN42" s="399" t="s">
        <v>
596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2">
      <c r="B43" s="392"/>
      <c r="AN43" s="1316" t="s">
        <v>
597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2"/>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2"/>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2"/>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2"/>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ht="13.2" x14ac:dyDescent="0.2">
      <c r="B49" s="392"/>
      <c r="AN49" s="385" t="s">
        <v>
598</v>
      </c>
    </row>
    <row r="50" spans="1:109" ht="13.2" x14ac:dyDescent="0.2">
      <c r="B50" s="392"/>
      <c r="G50" s="1309"/>
      <c r="H50" s="1309"/>
      <c r="I50" s="1309"/>
      <c r="J50" s="1309"/>
      <c r="K50" s="402"/>
      <c r="L50" s="402"/>
      <c r="M50" s="403"/>
      <c r="N50" s="403"/>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8" t="s">
        <v>
552</v>
      </c>
      <c r="BQ50" s="1308"/>
      <c r="BR50" s="1308"/>
      <c r="BS50" s="1308"/>
      <c r="BT50" s="1308"/>
      <c r="BU50" s="1308"/>
      <c r="BV50" s="1308"/>
      <c r="BW50" s="1308"/>
      <c r="BX50" s="1308" t="s">
        <v>
553</v>
      </c>
      <c r="BY50" s="1308"/>
      <c r="BZ50" s="1308"/>
      <c r="CA50" s="1308"/>
      <c r="CB50" s="1308"/>
      <c r="CC50" s="1308"/>
      <c r="CD50" s="1308"/>
      <c r="CE50" s="1308"/>
      <c r="CF50" s="1308" t="s">
        <v>
554</v>
      </c>
      <c r="CG50" s="1308"/>
      <c r="CH50" s="1308"/>
      <c r="CI50" s="1308"/>
      <c r="CJ50" s="1308"/>
      <c r="CK50" s="1308"/>
      <c r="CL50" s="1308"/>
      <c r="CM50" s="1308"/>
      <c r="CN50" s="1308" t="s">
        <v>
555</v>
      </c>
      <c r="CO50" s="1308"/>
      <c r="CP50" s="1308"/>
      <c r="CQ50" s="1308"/>
      <c r="CR50" s="1308"/>
      <c r="CS50" s="1308"/>
      <c r="CT50" s="1308"/>
      <c r="CU50" s="1308"/>
      <c r="CV50" s="1308" t="s">
        <v>
556</v>
      </c>
      <c r="CW50" s="1308"/>
      <c r="CX50" s="1308"/>
      <c r="CY50" s="1308"/>
      <c r="CZ50" s="1308"/>
      <c r="DA50" s="1308"/>
      <c r="DB50" s="1308"/>
      <c r="DC50" s="1308"/>
    </row>
    <row r="51" spans="1:109" ht="13.5" customHeight="1" x14ac:dyDescent="0.2">
      <c r="B51" s="392"/>
      <c r="G51" s="1311"/>
      <c r="H51" s="1311"/>
      <c r="I51" s="1325"/>
      <c r="J51" s="1325"/>
      <c r="K51" s="1310"/>
      <c r="L51" s="1310"/>
      <c r="M51" s="1310"/>
      <c r="N51" s="1310"/>
      <c r="AM51" s="401"/>
      <c r="AN51" s="1306" t="s">
        <v>
599</v>
      </c>
      <c r="AO51" s="1306"/>
      <c r="AP51" s="1306"/>
      <c r="AQ51" s="1306"/>
      <c r="AR51" s="1306"/>
      <c r="AS51" s="1306"/>
      <c r="AT51" s="1306"/>
      <c r="AU51" s="1306"/>
      <c r="AV51" s="1306"/>
      <c r="AW51" s="1306"/>
      <c r="AX51" s="1306"/>
      <c r="AY51" s="1306"/>
      <c r="AZ51" s="1306"/>
      <c r="BA51" s="1306"/>
      <c r="BB51" s="1306" t="s">
        <v>
600</v>
      </c>
      <c r="BC51" s="1306"/>
      <c r="BD51" s="1306"/>
      <c r="BE51" s="1306"/>
      <c r="BF51" s="1306"/>
      <c r="BG51" s="1306"/>
      <c r="BH51" s="1306"/>
      <c r="BI51" s="1306"/>
      <c r="BJ51" s="1306"/>
      <c r="BK51" s="1306"/>
      <c r="BL51" s="1306"/>
      <c r="BM51" s="1306"/>
      <c r="BN51" s="1306"/>
      <c r="BO51" s="1306"/>
      <c r="BP51" s="1315"/>
      <c r="BQ51" s="1303"/>
      <c r="BR51" s="1303"/>
      <c r="BS51" s="1303"/>
      <c r="BT51" s="1303"/>
      <c r="BU51" s="1303"/>
      <c r="BV51" s="1303"/>
      <c r="BW51" s="1303"/>
      <c r="BX51" s="1315"/>
      <c r="BY51" s="1303"/>
      <c r="BZ51" s="1303"/>
      <c r="CA51" s="1303"/>
      <c r="CB51" s="1303"/>
      <c r="CC51" s="1303"/>
      <c r="CD51" s="1303"/>
      <c r="CE51" s="1303"/>
      <c r="CF51" s="1303"/>
      <c r="CG51" s="1303"/>
      <c r="CH51" s="1303"/>
      <c r="CI51" s="1303"/>
      <c r="CJ51" s="1303"/>
      <c r="CK51" s="1303"/>
      <c r="CL51" s="1303"/>
      <c r="CM51" s="1303"/>
      <c r="CN51" s="1303"/>
      <c r="CO51" s="1303"/>
      <c r="CP51" s="1303"/>
      <c r="CQ51" s="1303"/>
      <c r="CR51" s="1303"/>
      <c r="CS51" s="1303"/>
      <c r="CT51" s="1303"/>
      <c r="CU51" s="1303"/>
      <c r="CV51" s="1315"/>
      <c r="CW51" s="1303"/>
      <c r="CX51" s="1303"/>
      <c r="CY51" s="1303"/>
      <c r="CZ51" s="1303"/>
      <c r="DA51" s="1303"/>
      <c r="DB51" s="1303"/>
      <c r="DC51" s="1303"/>
    </row>
    <row r="52" spans="1:109" ht="13.2" x14ac:dyDescent="0.2">
      <c r="B52" s="392"/>
      <c r="G52" s="1311"/>
      <c r="H52" s="1311"/>
      <c r="I52" s="1325"/>
      <c r="J52" s="1325"/>
      <c r="K52" s="1310"/>
      <c r="L52" s="1310"/>
      <c r="M52" s="1310"/>
      <c r="N52" s="1310"/>
      <c r="AM52" s="401"/>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ht="13.2" x14ac:dyDescent="0.2">
      <c r="A53" s="400"/>
      <c r="B53" s="392"/>
      <c r="G53" s="1311"/>
      <c r="H53" s="1311"/>
      <c r="I53" s="1309"/>
      <c r="J53" s="1309"/>
      <c r="K53" s="1310"/>
      <c r="L53" s="1310"/>
      <c r="M53" s="1310"/>
      <c r="N53" s="1310"/>
      <c r="AM53" s="401"/>
      <c r="AN53" s="1306"/>
      <c r="AO53" s="1306"/>
      <c r="AP53" s="1306"/>
      <c r="AQ53" s="1306"/>
      <c r="AR53" s="1306"/>
      <c r="AS53" s="1306"/>
      <c r="AT53" s="1306"/>
      <c r="AU53" s="1306"/>
      <c r="AV53" s="1306"/>
      <c r="AW53" s="1306"/>
      <c r="AX53" s="1306"/>
      <c r="AY53" s="1306"/>
      <c r="AZ53" s="1306"/>
      <c r="BA53" s="1306"/>
      <c r="BB53" s="1306" t="s">
        <v>
601</v>
      </c>
      <c r="BC53" s="1306"/>
      <c r="BD53" s="1306"/>
      <c r="BE53" s="1306"/>
      <c r="BF53" s="1306"/>
      <c r="BG53" s="1306"/>
      <c r="BH53" s="1306"/>
      <c r="BI53" s="1306"/>
      <c r="BJ53" s="1306"/>
      <c r="BK53" s="1306"/>
      <c r="BL53" s="1306"/>
      <c r="BM53" s="1306"/>
      <c r="BN53" s="1306"/>
      <c r="BO53" s="1306"/>
      <c r="BP53" s="1315"/>
      <c r="BQ53" s="1303"/>
      <c r="BR53" s="1303"/>
      <c r="BS53" s="1303"/>
      <c r="BT53" s="1303"/>
      <c r="BU53" s="1303"/>
      <c r="BV53" s="1303"/>
      <c r="BW53" s="1303"/>
      <c r="BX53" s="1315"/>
      <c r="BY53" s="1303"/>
      <c r="BZ53" s="1303"/>
      <c r="CA53" s="1303"/>
      <c r="CB53" s="1303"/>
      <c r="CC53" s="1303"/>
      <c r="CD53" s="1303"/>
      <c r="CE53" s="1303"/>
      <c r="CF53" s="1303">
        <v>
44.2</v>
      </c>
      <c r="CG53" s="1303"/>
      <c r="CH53" s="1303"/>
      <c r="CI53" s="1303"/>
      <c r="CJ53" s="1303"/>
      <c r="CK53" s="1303"/>
      <c r="CL53" s="1303"/>
      <c r="CM53" s="1303"/>
      <c r="CN53" s="1303">
        <v>
46.1</v>
      </c>
      <c r="CO53" s="1303"/>
      <c r="CP53" s="1303"/>
      <c r="CQ53" s="1303"/>
      <c r="CR53" s="1303"/>
      <c r="CS53" s="1303"/>
      <c r="CT53" s="1303"/>
      <c r="CU53" s="1303"/>
      <c r="CV53" s="1315"/>
      <c r="CW53" s="1303"/>
      <c r="CX53" s="1303"/>
      <c r="CY53" s="1303"/>
      <c r="CZ53" s="1303"/>
      <c r="DA53" s="1303"/>
      <c r="DB53" s="1303"/>
      <c r="DC53" s="1303"/>
    </row>
    <row r="54" spans="1:109" ht="13.2" x14ac:dyDescent="0.2">
      <c r="A54" s="400"/>
      <c r="B54" s="392"/>
      <c r="G54" s="1311"/>
      <c r="H54" s="1311"/>
      <c r="I54" s="1309"/>
      <c r="J54" s="1309"/>
      <c r="K54" s="1310"/>
      <c r="L54" s="1310"/>
      <c r="M54" s="1310"/>
      <c r="N54" s="1310"/>
      <c r="AM54" s="401"/>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ht="13.2" x14ac:dyDescent="0.2">
      <c r="A55" s="400"/>
      <c r="B55" s="392"/>
      <c r="G55" s="1309"/>
      <c r="H55" s="1309"/>
      <c r="I55" s="1309"/>
      <c r="J55" s="1309"/>
      <c r="K55" s="1310"/>
      <c r="L55" s="1310"/>
      <c r="M55" s="1310"/>
      <c r="N55" s="1310"/>
      <c r="AN55" s="1308" t="s">
        <v>
602</v>
      </c>
      <c r="AO55" s="1308"/>
      <c r="AP55" s="1308"/>
      <c r="AQ55" s="1308"/>
      <c r="AR55" s="1308"/>
      <c r="AS55" s="1308"/>
      <c r="AT55" s="1308"/>
      <c r="AU55" s="1308"/>
      <c r="AV55" s="1308"/>
      <c r="AW55" s="1308"/>
      <c r="AX55" s="1308"/>
      <c r="AY55" s="1308"/>
      <c r="AZ55" s="1308"/>
      <c r="BA55" s="1308"/>
      <c r="BB55" s="1306" t="s">
        <v>
600</v>
      </c>
      <c r="BC55" s="1306"/>
      <c r="BD55" s="1306"/>
      <c r="BE55" s="1306"/>
      <c r="BF55" s="1306"/>
      <c r="BG55" s="1306"/>
      <c r="BH55" s="1306"/>
      <c r="BI55" s="1306"/>
      <c r="BJ55" s="1306"/>
      <c r="BK55" s="1306"/>
      <c r="BL55" s="1306"/>
      <c r="BM55" s="1306"/>
      <c r="BN55" s="1306"/>
      <c r="BO55" s="1306"/>
      <c r="BP55" s="1315"/>
      <c r="BQ55" s="1303"/>
      <c r="BR55" s="1303"/>
      <c r="BS55" s="1303"/>
      <c r="BT55" s="1303"/>
      <c r="BU55" s="1303"/>
      <c r="BV55" s="1303"/>
      <c r="BW55" s="1303"/>
      <c r="BX55" s="1315"/>
      <c r="BY55" s="1303"/>
      <c r="BZ55" s="1303"/>
      <c r="CA55" s="1303"/>
      <c r="CB55" s="1303"/>
      <c r="CC55" s="1303"/>
      <c r="CD55" s="1303"/>
      <c r="CE55" s="1303"/>
      <c r="CF55" s="1303">
        <v>
0</v>
      </c>
      <c r="CG55" s="1303"/>
      <c r="CH55" s="1303"/>
      <c r="CI55" s="1303"/>
      <c r="CJ55" s="1303"/>
      <c r="CK55" s="1303"/>
      <c r="CL55" s="1303"/>
      <c r="CM55" s="1303"/>
      <c r="CN55" s="1303">
        <v>
0</v>
      </c>
      <c r="CO55" s="1303"/>
      <c r="CP55" s="1303"/>
      <c r="CQ55" s="1303"/>
      <c r="CR55" s="1303"/>
      <c r="CS55" s="1303"/>
      <c r="CT55" s="1303"/>
      <c r="CU55" s="1303"/>
      <c r="CV55" s="1315"/>
      <c r="CW55" s="1303"/>
      <c r="CX55" s="1303"/>
      <c r="CY55" s="1303"/>
      <c r="CZ55" s="1303"/>
      <c r="DA55" s="1303"/>
      <c r="DB55" s="1303"/>
      <c r="DC55" s="1303"/>
    </row>
    <row r="56" spans="1:109" ht="13.2" x14ac:dyDescent="0.2">
      <c r="A56" s="400"/>
      <c r="B56" s="392"/>
      <c r="G56" s="1309"/>
      <c r="H56" s="1309"/>
      <c r="I56" s="1309"/>
      <c r="J56" s="1309"/>
      <c r="K56" s="1310"/>
      <c r="L56" s="1310"/>
      <c r="M56" s="1310"/>
      <c r="N56" s="1310"/>
      <c r="AN56" s="1308"/>
      <c r="AO56" s="1308"/>
      <c r="AP56" s="1308"/>
      <c r="AQ56" s="1308"/>
      <c r="AR56" s="1308"/>
      <c r="AS56" s="1308"/>
      <c r="AT56" s="1308"/>
      <c r="AU56" s="1308"/>
      <c r="AV56" s="1308"/>
      <c r="AW56" s="1308"/>
      <c r="AX56" s="1308"/>
      <c r="AY56" s="1308"/>
      <c r="AZ56" s="1308"/>
      <c r="BA56" s="1308"/>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0" customFormat="1" ht="13.2" x14ac:dyDescent="0.2">
      <c r="B57" s="404"/>
      <c r="G57" s="1309"/>
      <c r="H57" s="1309"/>
      <c r="I57" s="1304"/>
      <c r="J57" s="1304"/>
      <c r="K57" s="1310"/>
      <c r="L57" s="1310"/>
      <c r="M57" s="1310"/>
      <c r="N57" s="1310"/>
      <c r="AM57" s="385"/>
      <c r="AN57" s="1308"/>
      <c r="AO57" s="1308"/>
      <c r="AP57" s="1308"/>
      <c r="AQ57" s="1308"/>
      <c r="AR57" s="1308"/>
      <c r="AS57" s="1308"/>
      <c r="AT57" s="1308"/>
      <c r="AU57" s="1308"/>
      <c r="AV57" s="1308"/>
      <c r="AW57" s="1308"/>
      <c r="AX57" s="1308"/>
      <c r="AY57" s="1308"/>
      <c r="AZ57" s="1308"/>
      <c r="BA57" s="1308"/>
      <c r="BB57" s="1306" t="s">
        <v>
601</v>
      </c>
      <c r="BC57" s="1306"/>
      <c r="BD57" s="1306"/>
      <c r="BE57" s="1306"/>
      <c r="BF57" s="1306"/>
      <c r="BG57" s="1306"/>
      <c r="BH57" s="1306"/>
      <c r="BI57" s="1306"/>
      <c r="BJ57" s="1306"/>
      <c r="BK57" s="1306"/>
      <c r="BL57" s="1306"/>
      <c r="BM57" s="1306"/>
      <c r="BN57" s="1306"/>
      <c r="BO57" s="1306"/>
      <c r="BP57" s="1315"/>
      <c r="BQ57" s="1303"/>
      <c r="BR57" s="1303"/>
      <c r="BS57" s="1303"/>
      <c r="BT57" s="1303"/>
      <c r="BU57" s="1303"/>
      <c r="BV57" s="1303"/>
      <c r="BW57" s="1303"/>
      <c r="BX57" s="1315"/>
      <c r="BY57" s="1303"/>
      <c r="BZ57" s="1303"/>
      <c r="CA57" s="1303"/>
      <c r="CB57" s="1303"/>
      <c r="CC57" s="1303"/>
      <c r="CD57" s="1303"/>
      <c r="CE57" s="1303"/>
      <c r="CF57" s="1303">
        <v>
57.9</v>
      </c>
      <c r="CG57" s="1303"/>
      <c r="CH57" s="1303"/>
      <c r="CI57" s="1303"/>
      <c r="CJ57" s="1303"/>
      <c r="CK57" s="1303"/>
      <c r="CL57" s="1303"/>
      <c r="CM57" s="1303"/>
      <c r="CN57" s="1303">
        <v>
58.2</v>
      </c>
      <c r="CO57" s="1303"/>
      <c r="CP57" s="1303"/>
      <c r="CQ57" s="1303"/>
      <c r="CR57" s="1303"/>
      <c r="CS57" s="1303"/>
      <c r="CT57" s="1303"/>
      <c r="CU57" s="1303"/>
      <c r="CV57" s="1315"/>
      <c r="CW57" s="1303"/>
      <c r="CX57" s="1303"/>
      <c r="CY57" s="1303"/>
      <c r="CZ57" s="1303"/>
      <c r="DA57" s="1303"/>
      <c r="DB57" s="1303"/>
      <c r="DC57" s="1303"/>
      <c r="DD57" s="405"/>
      <c r="DE57" s="404"/>
    </row>
    <row r="58" spans="1:109" s="400" customFormat="1" ht="13.2" x14ac:dyDescent="0.2">
      <c r="A58" s="385"/>
      <c r="B58" s="404"/>
      <c r="G58" s="1309"/>
      <c r="H58" s="1309"/>
      <c r="I58" s="1304"/>
      <c r="J58" s="1304"/>
      <c r="K58" s="1310"/>
      <c r="L58" s="1310"/>
      <c r="M58" s="1310"/>
      <c r="N58" s="1310"/>
      <c r="AM58" s="385"/>
      <c r="AN58" s="1308"/>
      <c r="AO58" s="1308"/>
      <c r="AP58" s="1308"/>
      <c r="AQ58" s="1308"/>
      <c r="AR58" s="1308"/>
      <c r="AS58" s="1308"/>
      <c r="AT58" s="1308"/>
      <c r="AU58" s="1308"/>
      <c r="AV58" s="1308"/>
      <c r="AW58" s="1308"/>
      <c r="AX58" s="1308"/>
      <c r="AY58" s="1308"/>
      <c r="AZ58" s="1308"/>
      <c r="BA58" s="1308"/>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5"/>
      <c r="DE58" s="404"/>
    </row>
    <row r="59" spans="1:109" s="400" customFormat="1" ht="13.2" x14ac:dyDescent="0.2">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ht="13.2" x14ac:dyDescent="0.2">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ht="13.2" x14ac:dyDescent="0.2">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ht="13.2" x14ac:dyDescent="0.2">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6.2" x14ac:dyDescent="0.2">
      <c r="B63" s="411" t="s">
        <v>
603</v>
      </c>
    </row>
    <row r="64" spans="1:109" ht="13.2" x14ac:dyDescent="0.2">
      <c r="B64" s="392"/>
      <c r="G64" s="399"/>
      <c r="I64" s="412"/>
      <c r="J64" s="412"/>
      <c r="K64" s="412"/>
      <c r="L64" s="412"/>
      <c r="M64" s="412"/>
      <c r="N64" s="413"/>
      <c r="AM64" s="399"/>
      <c r="AN64" s="399" t="s">
        <v>
596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ht="13.2" x14ac:dyDescent="0.2">
      <c r="B65" s="392"/>
      <c r="AN65" s="1316" t="s">
        <v>
604</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2"/>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2"/>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2"/>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2"/>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ht="13.2" x14ac:dyDescent="0.2">
      <c r="B71" s="392"/>
      <c r="G71" s="417"/>
      <c r="I71" s="418"/>
      <c r="J71" s="415"/>
      <c r="K71" s="415"/>
      <c r="L71" s="416"/>
      <c r="M71" s="415"/>
      <c r="N71" s="416"/>
      <c r="AM71" s="417"/>
      <c r="AN71" s="385" t="s">
        <v>
598</v>
      </c>
    </row>
    <row r="72" spans="2:107" ht="13.2" x14ac:dyDescent="0.2">
      <c r="B72" s="392"/>
      <c r="G72" s="1309"/>
      <c r="H72" s="1309"/>
      <c r="I72" s="1309"/>
      <c r="J72" s="1309"/>
      <c r="K72" s="402"/>
      <c r="L72" s="402"/>
      <c r="M72" s="403"/>
      <c r="N72" s="403"/>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8" t="s">
        <v>
552</v>
      </c>
      <c r="BQ72" s="1308"/>
      <c r="BR72" s="1308"/>
      <c r="BS72" s="1308"/>
      <c r="BT72" s="1308"/>
      <c r="BU72" s="1308"/>
      <c r="BV72" s="1308"/>
      <c r="BW72" s="1308"/>
      <c r="BX72" s="1308" t="s">
        <v>
553</v>
      </c>
      <c r="BY72" s="1308"/>
      <c r="BZ72" s="1308"/>
      <c r="CA72" s="1308"/>
      <c r="CB72" s="1308"/>
      <c r="CC72" s="1308"/>
      <c r="CD72" s="1308"/>
      <c r="CE72" s="1308"/>
      <c r="CF72" s="1308" t="s">
        <v>
554</v>
      </c>
      <c r="CG72" s="1308"/>
      <c r="CH72" s="1308"/>
      <c r="CI72" s="1308"/>
      <c r="CJ72" s="1308"/>
      <c r="CK72" s="1308"/>
      <c r="CL72" s="1308"/>
      <c r="CM72" s="1308"/>
      <c r="CN72" s="1308" t="s">
        <v>
555</v>
      </c>
      <c r="CO72" s="1308"/>
      <c r="CP72" s="1308"/>
      <c r="CQ72" s="1308"/>
      <c r="CR72" s="1308"/>
      <c r="CS72" s="1308"/>
      <c r="CT72" s="1308"/>
      <c r="CU72" s="1308"/>
      <c r="CV72" s="1308" t="s">
        <v>
556</v>
      </c>
      <c r="CW72" s="1308"/>
      <c r="CX72" s="1308"/>
      <c r="CY72" s="1308"/>
      <c r="CZ72" s="1308"/>
      <c r="DA72" s="1308"/>
      <c r="DB72" s="1308"/>
      <c r="DC72" s="1308"/>
    </row>
    <row r="73" spans="2:107" ht="13.2" x14ac:dyDescent="0.2">
      <c r="B73" s="392"/>
      <c r="G73" s="1311"/>
      <c r="H73" s="1311"/>
      <c r="I73" s="1311"/>
      <c r="J73" s="1311"/>
      <c r="K73" s="1307"/>
      <c r="L73" s="1307"/>
      <c r="M73" s="1307"/>
      <c r="N73" s="1307"/>
      <c r="AM73" s="401"/>
      <c r="AN73" s="1306" t="s">
        <v>
599</v>
      </c>
      <c r="AO73" s="1306"/>
      <c r="AP73" s="1306"/>
      <c r="AQ73" s="1306"/>
      <c r="AR73" s="1306"/>
      <c r="AS73" s="1306"/>
      <c r="AT73" s="1306"/>
      <c r="AU73" s="1306"/>
      <c r="AV73" s="1306"/>
      <c r="AW73" s="1306"/>
      <c r="AX73" s="1306"/>
      <c r="AY73" s="1306"/>
      <c r="AZ73" s="1306"/>
      <c r="BA73" s="1306"/>
      <c r="BB73" s="1306" t="s">
        <v>
600</v>
      </c>
      <c r="BC73" s="1306"/>
      <c r="BD73" s="1306"/>
      <c r="BE73" s="1306"/>
      <c r="BF73" s="1306"/>
      <c r="BG73" s="1306"/>
      <c r="BH73" s="1306"/>
      <c r="BI73" s="1306"/>
      <c r="BJ73" s="1306"/>
      <c r="BK73" s="1306"/>
      <c r="BL73" s="1306"/>
      <c r="BM73" s="1306"/>
      <c r="BN73" s="1306"/>
      <c r="BO73" s="1306"/>
      <c r="BP73" s="1303"/>
      <c r="BQ73" s="1303"/>
      <c r="BR73" s="1303"/>
      <c r="BS73" s="1303"/>
      <c r="BT73" s="1303"/>
      <c r="BU73" s="1303"/>
      <c r="BV73" s="1303"/>
      <c r="BW73" s="1303"/>
      <c r="BX73" s="1303"/>
      <c r="BY73" s="1303"/>
      <c r="BZ73" s="1303"/>
      <c r="CA73" s="1303"/>
      <c r="CB73" s="1303"/>
      <c r="CC73" s="1303"/>
      <c r="CD73" s="1303"/>
      <c r="CE73" s="1303"/>
      <c r="CF73" s="1303"/>
      <c r="CG73" s="1303"/>
      <c r="CH73" s="1303"/>
      <c r="CI73" s="1303"/>
      <c r="CJ73" s="1303"/>
      <c r="CK73" s="1303"/>
      <c r="CL73" s="1303"/>
      <c r="CM73" s="1303"/>
      <c r="CN73" s="1303"/>
      <c r="CO73" s="1303"/>
      <c r="CP73" s="1303"/>
      <c r="CQ73" s="1303"/>
      <c r="CR73" s="1303"/>
      <c r="CS73" s="1303"/>
      <c r="CT73" s="1303"/>
      <c r="CU73" s="1303"/>
      <c r="CV73" s="1303"/>
      <c r="CW73" s="1303"/>
      <c r="CX73" s="1303"/>
      <c r="CY73" s="1303"/>
      <c r="CZ73" s="1303"/>
      <c r="DA73" s="1303"/>
      <c r="DB73" s="1303"/>
      <c r="DC73" s="1303"/>
    </row>
    <row r="74" spans="2:107" ht="13.2" x14ac:dyDescent="0.2">
      <c r="B74" s="392"/>
      <c r="G74" s="1311"/>
      <c r="H74" s="1311"/>
      <c r="I74" s="1311"/>
      <c r="J74" s="1311"/>
      <c r="K74" s="1307"/>
      <c r="L74" s="1307"/>
      <c r="M74" s="1307"/>
      <c r="N74" s="1307"/>
      <c r="AM74" s="401"/>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ht="13.2" x14ac:dyDescent="0.2">
      <c r="B75" s="392"/>
      <c r="G75" s="1311"/>
      <c r="H75" s="1311"/>
      <c r="I75" s="1309"/>
      <c r="J75" s="1309"/>
      <c r="K75" s="1310"/>
      <c r="L75" s="1310"/>
      <c r="M75" s="1310"/>
      <c r="N75" s="1310"/>
      <c r="AM75" s="401"/>
      <c r="AN75" s="1306"/>
      <c r="AO75" s="1306"/>
      <c r="AP75" s="1306"/>
      <c r="AQ75" s="1306"/>
      <c r="AR75" s="1306"/>
      <c r="AS75" s="1306"/>
      <c r="AT75" s="1306"/>
      <c r="AU75" s="1306"/>
      <c r="AV75" s="1306"/>
      <c r="AW75" s="1306"/>
      <c r="AX75" s="1306"/>
      <c r="AY75" s="1306"/>
      <c r="AZ75" s="1306"/>
      <c r="BA75" s="1306"/>
      <c r="BB75" s="1306" t="s">
        <v>
605</v>
      </c>
      <c r="BC75" s="1306"/>
      <c r="BD75" s="1306"/>
      <c r="BE75" s="1306"/>
      <c r="BF75" s="1306"/>
      <c r="BG75" s="1306"/>
      <c r="BH75" s="1306"/>
      <c r="BI75" s="1306"/>
      <c r="BJ75" s="1306"/>
      <c r="BK75" s="1306"/>
      <c r="BL75" s="1306"/>
      <c r="BM75" s="1306"/>
      <c r="BN75" s="1306"/>
      <c r="BO75" s="1306"/>
      <c r="BP75" s="1303">
        <v>
1.3</v>
      </c>
      <c r="BQ75" s="1303"/>
      <c r="BR75" s="1303"/>
      <c r="BS75" s="1303"/>
      <c r="BT75" s="1303"/>
      <c r="BU75" s="1303"/>
      <c r="BV75" s="1303"/>
      <c r="BW75" s="1303"/>
      <c r="BX75" s="1303">
        <v>
1.6</v>
      </c>
      <c r="BY75" s="1303"/>
      <c r="BZ75" s="1303"/>
      <c r="CA75" s="1303"/>
      <c r="CB75" s="1303"/>
      <c r="CC75" s="1303"/>
      <c r="CD75" s="1303"/>
      <c r="CE75" s="1303"/>
      <c r="CF75" s="1303">
        <v>
1.8</v>
      </c>
      <c r="CG75" s="1303"/>
      <c r="CH75" s="1303"/>
      <c r="CI75" s="1303"/>
      <c r="CJ75" s="1303"/>
      <c r="CK75" s="1303"/>
      <c r="CL75" s="1303"/>
      <c r="CM75" s="1303"/>
      <c r="CN75" s="1303">
        <v>
2.2000000000000002</v>
      </c>
      <c r="CO75" s="1303"/>
      <c r="CP75" s="1303"/>
      <c r="CQ75" s="1303"/>
      <c r="CR75" s="1303"/>
      <c r="CS75" s="1303"/>
      <c r="CT75" s="1303"/>
      <c r="CU75" s="1303"/>
      <c r="CV75" s="1303">
        <v>
2.4</v>
      </c>
      <c r="CW75" s="1303"/>
      <c r="CX75" s="1303"/>
      <c r="CY75" s="1303"/>
      <c r="CZ75" s="1303"/>
      <c r="DA75" s="1303"/>
      <c r="DB75" s="1303"/>
      <c r="DC75" s="1303"/>
    </row>
    <row r="76" spans="2:107" ht="13.2" x14ac:dyDescent="0.2">
      <c r="B76" s="392"/>
      <c r="G76" s="1311"/>
      <c r="H76" s="1311"/>
      <c r="I76" s="1309"/>
      <c r="J76" s="1309"/>
      <c r="K76" s="1310"/>
      <c r="L76" s="1310"/>
      <c r="M76" s="1310"/>
      <c r="N76" s="1310"/>
      <c r="AM76" s="401"/>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ht="13.2" x14ac:dyDescent="0.2">
      <c r="B77" s="392"/>
      <c r="G77" s="1309"/>
      <c r="H77" s="1309"/>
      <c r="I77" s="1309"/>
      <c r="J77" s="1309"/>
      <c r="K77" s="1307"/>
      <c r="L77" s="1307"/>
      <c r="M77" s="1307"/>
      <c r="N77" s="1307"/>
      <c r="AN77" s="1308" t="s">
        <v>
602</v>
      </c>
      <c r="AO77" s="1308"/>
      <c r="AP77" s="1308"/>
      <c r="AQ77" s="1308"/>
      <c r="AR77" s="1308"/>
      <c r="AS77" s="1308"/>
      <c r="AT77" s="1308"/>
      <c r="AU77" s="1308"/>
      <c r="AV77" s="1308"/>
      <c r="AW77" s="1308"/>
      <c r="AX77" s="1308"/>
      <c r="AY77" s="1308"/>
      <c r="AZ77" s="1308"/>
      <c r="BA77" s="1308"/>
      <c r="BB77" s="1306" t="s">
        <v>
600</v>
      </c>
      <c r="BC77" s="1306"/>
      <c r="BD77" s="1306"/>
      <c r="BE77" s="1306"/>
      <c r="BF77" s="1306"/>
      <c r="BG77" s="1306"/>
      <c r="BH77" s="1306"/>
      <c r="BI77" s="1306"/>
      <c r="BJ77" s="1306"/>
      <c r="BK77" s="1306"/>
      <c r="BL77" s="1306"/>
      <c r="BM77" s="1306"/>
      <c r="BN77" s="1306"/>
      <c r="BO77" s="1306"/>
      <c r="BP77" s="1303">
        <v>
0</v>
      </c>
      <c r="BQ77" s="1303"/>
      <c r="BR77" s="1303"/>
      <c r="BS77" s="1303"/>
      <c r="BT77" s="1303"/>
      <c r="BU77" s="1303"/>
      <c r="BV77" s="1303"/>
      <c r="BW77" s="1303"/>
      <c r="BX77" s="1303">
        <v>
0</v>
      </c>
      <c r="BY77" s="1303"/>
      <c r="BZ77" s="1303"/>
      <c r="CA77" s="1303"/>
      <c r="CB77" s="1303"/>
      <c r="CC77" s="1303"/>
      <c r="CD77" s="1303"/>
      <c r="CE77" s="1303"/>
      <c r="CF77" s="1303">
        <v>
0</v>
      </c>
      <c r="CG77" s="1303"/>
      <c r="CH77" s="1303"/>
      <c r="CI77" s="1303"/>
      <c r="CJ77" s="1303"/>
      <c r="CK77" s="1303"/>
      <c r="CL77" s="1303"/>
      <c r="CM77" s="1303"/>
      <c r="CN77" s="1303">
        <v>
0</v>
      </c>
      <c r="CO77" s="1303"/>
      <c r="CP77" s="1303"/>
      <c r="CQ77" s="1303"/>
      <c r="CR77" s="1303"/>
      <c r="CS77" s="1303"/>
      <c r="CT77" s="1303"/>
      <c r="CU77" s="1303"/>
      <c r="CV77" s="1303">
        <v>
0</v>
      </c>
      <c r="CW77" s="1303"/>
      <c r="CX77" s="1303"/>
      <c r="CY77" s="1303"/>
      <c r="CZ77" s="1303"/>
      <c r="DA77" s="1303"/>
      <c r="DB77" s="1303"/>
      <c r="DC77" s="1303"/>
    </row>
    <row r="78" spans="2:107" ht="13.2" x14ac:dyDescent="0.2">
      <c r="B78" s="392"/>
      <c r="G78" s="1309"/>
      <c r="H78" s="1309"/>
      <c r="I78" s="1309"/>
      <c r="J78" s="1309"/>
      <c r="K78" s="1307"/>
      <c r="L78" s="1307"/>
      <c r="M78" s="1307"/>
      <c r="N78" s="1307"/>
      <c r="AN78" s="1308"/>
      <c r="AO78" s="1308"/>
      <c r="AP78" s="1308"/>
      <c r="AQ78" s="1308"/>
      <c r="AR78" s="1308"/>
      <c r="AS78" s="1308"/>
      <c r="AT78" s="1308"/>
      <c r="AU78" s="1308"/>
      <c r="AV78" s="1308"/>
      <c r="AW78" s="1308"/>
      <c r="AX78" s="1308"/>
      <c r="AY78" s="1308"/>
      <c r="AZ78" s="1308"/>
      <c r="BA78" s="1308"/>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ht="13.2" x14ac:dyDescent="0.2">
      <c r="B79" s="392"/>
      <c r="G79" s="1309"/>
      <c r="H79" s="1309"/>
      <c r="I79" s="1304"/>
      <c r="J79" s="1304"/>
      <c r="K79" s="1305"/>
      <c r="L79" s="1305"/>
      <c r="M79" s="1305"/>
      <c r="N79" s="1305"/>
      <c r="AN79" s="1308"/>
      <c r="AO79" s="1308"/>
      <c r="AP79" s="1308"/>
      <c r="AQ79" s="1308"/>
      <c r="AR79" s="1308"/>
      <c r="AS79" s="1308"/>
      <c r="AT79" s="1308"/>
      <c r="AU79" s="1308"/>
      <c r="AV79" s="1308"/>
      <c r="AW79" s="1308"/>
      <c r="AX79" s="1308"/>
      <c r="AY79" s="1308"/>
      <c r="AZ79" s="1308"/>
      <c r="BA79" s="1308"/>
      <c r="BB79" s="1306" t="s">
        <v>
605</v>
      </c>
      <c r="BC79" s="1306"/>
      <c r="BD79" s="1306"/>
      <c r="BE79" s="1306"/>
      <c r="BF79" s="1306"/>
      <c r="BG79" s="1306"/>
      <c r="BH79" s="1306"/>
      <c r="BI79" s="1306"/>
      <c r="BJ79" s="1306"/>
      <c r="BK79" s="1306"/>
      <c r="BL79" s="1306"/>
      <c r="BM79" s="1306"/>
      <c r="BN79" s="1306"/>
      <c r="BO79" s="1306"/>
      <c r="BP79" s="1303">
        <v>
7.7</v>
      </c>
      <c r="BQ79" s="1303"/>
      <c r="BR79" s="1303"/>
      <c r="BS79" s="1303"/>
      <c r="BT79" s="1303"/>
      <c r="BU79" s="1303"/>
      <c r="BV79" s="1303"/>
      <c r="BW79" s="1303"/>
      <c r="BX79" s="1303">
        <v>
6.4</v>
      </c>
      <c r="BY79" s="1303"/>
      <c r="BZ79" s="1303"/>
      <c r="CA79" s="1303"/>
      <c r="CB79" s="1303"/>
      <c r="CC79" s="1303"/>
      <c r="CD79" s="1303"/>
      <c r="CE79" s="1303"/>
      <c r="CF79" s="1303">
        <v>
6.9</v>
      </c>
      <c r="CG79" s="1303"/>
      <c r="CH79" s="1303"/>
      <c r="CI79" s="1303"/>
      <c r="CJ79" s="1303"/>
      <c r="CK79" s="1303"/>
      <c r="CL79" s="1303"/>
      <c r="CM79" s="1303"/>
      <c r="CN79" s="1303">
        <v>
7.1</v>
      </c>
      <c r="CO79" s="1303"/>
      <c r="CP79" s="1303"/>
      <c r="CQ79" s="1303"/>
      <c r="CR79" s="1303"/>
      <c r="CS79" s="1303"/>
      <c r="CT79" s="1303"/>
      <c r="CU79" s="1303"/>
      <c r="CV79" s="1303">
        <v>
7.4</v>
      </c>
      <c r="CW79" s="1303"/>
      <c r="CX79" s="1303"/>
      <c r="CY79" s="1303"/>
      <c r="CZ79" s="1303"/>
      <c r="DA79" s="1303"/>
      <c r="DB79" s="1303"/>
      <c r="DC79" s="1303"/>
    </row>
    <row r="80" spans="2:107" ht="13.2" x14ac:dyDescent="0.2">
      <c r="B80" s="392"/>
      <c r="G80" s="1309"/>
      <c r="H80" s="1309"/>
      <c r="I80" s="1304"/>
      <c r="J80" s="1304"/>
      <c r="K80" s="1305"/>
      <c r="L80" s="1305"/>
      <c r="M80" s="1305"/>
      <c r="N80" s="1305"/>
      <c r="AN80" s="1308"/>
      <c r="AO80" s="1308"/>
      <c r="AP80" s="1308"/>
      <c r="AQ80" s="1308"/>
      <c r="AR80" s="1308"/>
      <c r="AS80" s="1308"/>
      <c r="AT80" s="1308"/>
      <c r="AU80" s="1308"/>
      <c r="AV80" s="1308"/>
      <c r="AW80" s="1308"/>
      <c r="AX80" s="1308"/>
      <c r="AY80" s="1308"/>
      <c r="AZ80" s="1308"/>
      <c r="BA80" s="1308"/>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ht="13.2" x14ac:dyDescent="0.2">
      <c r="B81" s="392"/>
    </row>
    <row r="82" spans="2:109" ht="16.2" x14ac:dyDescent="0.2">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ht="13.2" x14ac:dyDescent="0.2">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420"/>
      <c r="AQ87" s="420"/>
      <c r="BC87" s="420"/>
      <c r="BO87" s="420"/>
      <c r="CA87" s="420"/>
      <c r="CM87" s="420"/>
      <c r="CY87" s="420"/>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O3eRkyuVJbwc1bnTQdF68+EcvpTfbPqxz7Mi3mSGt8tepmXZStS13V/RpKERk9zC9ERiu40/lqDhisQBXInZQ==" saltValue="e7c94E3Vyy+H8VCqWf8v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
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bvzb5c9qsQdHQ+lPBTvji6u6prxrHW7tgs86dMclPGT4E0tNpmHJ1oA4PqhcbZkI2lxroy7tBaKgpjKSaOoYg==" saltValue="hSWBAHGVySeAVQuW7bWnK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c r="AG59" s="288"/>
      <c r="AH59" s="288"/>
    </row>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
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VG/Nxlkx/LVF8+toTnXGu4U2B4+cRHwQxnn9RZp9J9wABO8S+ApkuJ7WP7NFoWbuHLdVwYZIHztGxIaf+uu5Q==" saltValue="vPeY86SPzD8Jmwx6rguvc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
52</v>
      </c>
      <c r="E2" s="152"/>
      <c r="F2" s="153" t="s">
        <v>
549</v>
      </c>
      <c r="G2" s="154"/>
      <c r="H2" s="155"/>
    </row>
    <row r="3" spans="1:8" x14ac:dyDescent="0.2">
      <c r="A3" s="151" t="s">
        <v>
542</v>
      </c>
      <c r="B3" s="156"/>
      <c r="C3" s="157"/>
      <c r="D3" s="158">
        <v>
661419</v>
      </c>
      <c r="E3" s="159"/>
      <c r="F3" s="160">
        <v>
288550</v>
      </c>
      <c r="G3" s="161"/>
      <c r="H3" s="162"/>
    </row>
    <row r="4" spans="1:8" x14ac:dyDescent="0.2">
      <c r="A4" s="163"/>
      <c r="B4" s="164"/>
      <c r="C4" s="165"/>
      <c r="D4" s="166">
        <v>
592923</v>
      </c>
      <c r="E4" s="167"/>
      <c r="F4" s="168">
        <v>
141525</v>
      </c>
      <c r="G4" s="169"/>
      <c r="H4" s="170"/>
    </row>
    <row r="5" spans="1:8" x14ac:dyDescent="0.2">
      <c r="A5" s="151" t="s">
        <v>
544</v>
      </c>
      <c r="B5" s="156"/>
      <c r="C5" s="157"/>
      <c r="D5" s="158">
        <v>
1245236</v>
      </c>
      <c r="E5" s="159"/>
      <c r="F5" s="160">
        <v>
287914</v>
      </c>
      <c r="G5" s="161"/>
      <c r="H5" s="162"/>
    </row>
    <row r="6" spans="1:8" x14ac:dyDescent="0.2">
      <c r="A6" s="163"/>
      <c r="B6" s="164"/>
      <c r="C6" s="165"/>
      <c r="D6" s="166">
        <v>
594567</v>
      </c>
      <c r="E6" s="167"/>
      <c r="F6" s="168">
        <v>
146531</v>
      </c>
      <c r="G6" s="169"/>
      <c r="H6" s="170"/>
    </row>
    <row r="7" spans="1:8" x14ac:dyDescent="0.2">
      <c r="A7" s="151" t="s">
        <v>
545</v>
      </c>
      <c r="B7" s="156"/>
      <c r="C7" s="157"/>
      <c r="D7" s="158">
        <v>
2939964</v>
      </c>
      <c r="E7" s="159"/>
      <c r="F7" s="160">
        <v>
310300</v>
      </c>
      <c r="G7" s="161"/>
      <c r="H7" s="162"/>
    </row>
    <row r="8" spans="1:8" x14ac:dyDescent="0.2">
      <c r="A8" s="163"/>
      <c r="B8" s="164"/>
      <c r="C8" s="165"/>
      <c r="D8" s="166">
        <v>
570300</v>
      </c>
      <c r="E8" s="167"/>
      <c r="F8" s="168">
        <v>
157576</v>
      </c>
      <c r="G8" s="169"/>
      <c r="H8" s="170"/>
    </row>
    <row r="9" spans="1:8" x14ac:dyDescent="0.2">
      <c r="A9" s="151" t="s">
        <v>
546</v>
      </c>
      <c r="B9" s="156"/>
      <c r="C9" s="157"/>
      <c r="D9" s="158">
        <v>
1216706</v>
      </c>
      <c r="E9" s="159"/>
      <c r="F9" s="160">
        <v>
317319</v>
      </c>
      <c r="G9" s="161"/>
      <c r="H9" s="162"/>
    </row>
    <row r="10" spans="1:8" x14ac:dyDescent="0.2">
      <c r="A10" s="163"/>
      <c r="B10" s="164"/>
      <c r="C10" s="165"/>
      <c r="D10" s="166">
        <v>
1046944</v>
      </c>
      <c r="E10" s="167"/>
      <c r="F10" s="168">
        <v>
164214</v>
      </c>
      <c r="G10" s="169"/>
      <c r="H10" s="170"/>
    </row>
    <row r="11" spans="1:8" x14ac:dyDescent="0.2">
      <c r="A11" s="151" t="s">
        <v>
547</v>
      </c>
      <c r="B11" s="156"/>
      <c r="C11" s="157"/>
      <c r="D11" s="158">
        <v>
1218681</v>
      </c>
      <c r="E11" s="159"/>
      <c r="F11" s="160">
        <v>
289738</v>
      </c>
      <c r="G11" s="161"/>
      <c r="H11" s="162"/>
    </row>
    <row r="12" spans="1:8" x14ac:dyDescent="0.2">
      <c r="A12" s="163"/>
      <c r="B12" s="164"/>
      <c r="C12" s="171"/>
      <c r="D12" s="166">
        <v>
361079</v>
      </c>
      <c r="E12" s="167"/>
      <c r="F12" s="168">
        <v>
156238</v>
      </c>
      <c r="G12" s="169"/>
      <c r="H12" s="170"/>
    </row>
    <row r="13" spans="1:8" x14ac:dyDescent="0.2">
      <c r="A13" s="151"/>
      <c r="B13" s="156"/>
      <c r="C13" s="172"/>
      <c r="D13" s="173">
        <v>
1456401</v>
      </c>
      <c r="E13" s="174"/>
      <c r="F13" s="175">
        <v>
298764</v>
      </c>
      <c r="G13" s="176"/>
      <c r="H13" s="162"/>
    </row>
    <row r="14" spans="1:8" x14ac:dyDescent="0.2">
      <c r="A14" s="163"/>
      <c r="B14" s="164"/>
      <c r="C14" s="165"/>
      <c r="D14" s="166">
        <v>
633163</v>
      </c>
      <c r="E14" s="167"/>
      <c r="F14" s="168">
        <v>
153217</v>
      </c>
      <c r="G14" s="169"/>
      <c r="H14" s="170"/>
    </row>
    <row r="17" spans="1:11" x14ac:dyDescent="0.2">
      <c r="A17" s="147" t="s">
        <v>
53</v>
      </c>
    </row>
    <row r="18" spans="1:11" x14ac:dyDescent="0.2">
      <c r="A18" s="177"/>
      <c r="B18" s="177" t="str">
        <f>
実質収支比率等に係る経年分析!F$46</f>
        <v>
H26</v>
      </c>
      <c r="C18" s="177" t="str">
        <f>
実質収支比率等に係る経年分析!G$46</f>
        <v>
H27</v>
      </c>
      <c r="D18" s="177" t="str">
        <f>
実質収支比率等に係る経年分析!H$46</f>
        <v>
H28</v>
      </c>
      <c r="E18" s="177" t="str">
        <f>
実質収支比率等に係る経年分析!I$46</f>
        <v>
H29</v>
      </c>
      <c r="F18" s="177" t="str">
        <f>
実質収支比率等に係る経年分析!J$46</f>
        <v>
H30</v>
      </c>
    </row>
    <row r="19" spans="1:11" x14ac:dyDescent="0.2">
      <c r="A19" s="177" t="s">
        <v>
54</v>
      </c>
      <c r="B19" s="177">
        <f>
ROUND(VALUE(SUBSTITUTE(実質収支比率等に係る経年分析!F$48,"▲","-")),2)</f>
        <v>
3.66</v>
      </c>
      <c r="C19" s="177">
        <f>
ROUND(VALUE(SUBSTITUTE(実質収支比率等に係る経年分析!G$48,"▲","-")),2)</f>
        <v>
6.89</v>
      </c>
      <c r="D19" s="177">
        <f>
ROUND(VALUE(SUBSTITUTE(実質収支比率等に係る経年分析!H$48,"▲","-")),2)</f>
        <v>
11.02</v>
      </c>
      <c r="E19" s="177">
        <f>
ROUND(VALUE(SUBSTITUTE(実質収支比率等に係る経年分析!I$48,"▲","-")),2)</f>
        <v>
9.07</v>
      </c>
      <c r="F19" s="177">
        <f>
ROUND(VALUE(SUBSTITUTE(実質収支比率等に係る経年分析!J$48,"▲","-")),2)</f>
        <v>
10.83</v>
      </c>
    </row>
    <row r="20" spans="1:11" x14ac:dyDescent="0.2">
      <c r="A20" s="177" t="s">
        <v>
55</v>
      </c>
      <c r="B20" s="177">
        <f>
ROUND(VALUE(SUBSTITUTE(実質収支比率等に係る経年分析!F$47,"▲","-")),2)</f>
        <v>
227.23</v>
      </c>
      <c r="C20" s="177">
        <f>
ROUND(VALUE(SUBSTITUTE(実質収支比率等に係る経年分析!G$47,"▲","-")),2)</f>
        <v>
223.19</v>
      </c>
      <c r="D20" s="177">
        <f>
ROUND(VALUE(SUBSTITUTE(実質収支比率等に係る経年分析!H$47,"▲","-")),2)</f>
        <v>
246.82</v>
      </c>
      <c r="E20" s="177">
        <f>
ROUND(VALUE(SUBSTITUTE(実質収支比率等に係る経年分析!I$47,"▲","-")),2)</f>
        <v>
263.92</v>
      </c>
      <c r="F20" s="177">
        <f>
ROUND(VALUE(SUBSTITUTE(実質収支比率等に係る経年分析!J$47,"▲","-")),2)</f>
        <v>
327.52</v>
      </c>
    </row>
    <row r="21" spans="1:11" x14ac:dyDescent="0.2">
      <c r="A21" s="177" t="s">
        <v>
56</v>
      </c>
      <c r="B21" s="177">
        <f>
IF(ISNUMBER(VALUE(SUBSTITUTE(実質収支比率等に係る経年分析!F$49,"▲","-"))),ROUND(VALUE(SUBSTITUTE(実質収支比率等に係る経年分析!F$49,"▲","-")),2),NA())</f>
        <v>
-0.05</v>
      </c>
      <c r="C21" s="177">
        <f>
IF(ISNUMBER(VALUE(SUBSTITUTE(実質収支比率等に係る経年分析!G$49,"▲","-"))),ROUND(VALUE(SUBSTITUTE(実質収支比率等に係る経年分析!G$49,"▲","-")),2),NA())</f>
        <v>
8.77</v>
      </c>
      <c r="D21" s="177">
        <f>
IF(ISNUMBER(VALUE(SUBSTITUTE(実質収支比率等に係る経年分析!H$49,"▲","-"))),ROUND(VALUE(SUBSTITUTE(実質収支比率等に係る経年分析!H$49,"▲","-")),2),NA())</f>
        <v>
19.059999999999999</v>
      </c>
      <c r="E21" s="177">
        <f>
IF(ISNUMBER(VALUE(SUBSTITUTE(実質収支比率等に係る経年分析!I$49,"▲","-"))),ROUND(VALUE(SUBSTITUTE(実質収支比率等に係る経年分析!I$49,"▲","-")),2),NA())</f>
        <v>
-0.93</v>
      </c>
      <c r="F21" s="177">
        <f>
IF(ISNUMBER(VALUE(SUBSTITUTE(実質収支比率等に係る経年分析!J$49,"▲","-"))),ROUND(VALUE(SUBSTITUTE(実質収支比率等に係る経年分析!J$49,"▲","-")),2),NA())</f>
        <v>
44.35</v>
      </c>
    </row>
    <row r="24" spans="1:11" x14ac:dyDescent="0.2">
      <c r="A24" s="147" t="s">
        <v>
57</v>
      </c>
    </row>
    <row r="25" spans="1:11" x14ac:dyDescent="0.2">
      <c r="A25" s="178"/>
      <c r="B25" s="178" t="str">
        <f>
連結実質赤字比率に係る赤字・黒字の構成分析!F$33</f>
        <v>
H26</v>
      </c>
      <c r="C25" s="178"/>
      <c r="D25" s="178" t="str">
        <f>
連結実質赤字比率に係る赤字・黒字の構成分析!G$33</f>
        <v>
H27</v>
      </c>
      <c r="E25" s="178"/>
      <c r="F25" s="178" t="str">
        <f>
連結実質赤字比率に係る赤字・黒字の構成分析!H$33</f>
        <v>
H28</v>
      </c>
      <c r="G25" s="178"/>
      <c r="H25" s="178" t="str">
        <f>
連結実質赤字比率に係る赤字・黒字の構成分析!I$33</f>
        <v>
H29</v>
      </c>
      <c r="I25" s="178"/>
      <c r="J25" s="178" t="str">
        <f>
連結実質赤字比率に係る赤字・黒字の構成分析!J$33</f>
        <v>
H30</v>
      </c>
      <c r="K25" s="178"/>
    </row>
    <row r="26" spans="1:11" x14ac:dyDescent="0.2">
      <c r="A26" s="178"/>
      <c r="B26" s="178" t="s">
        <v>
58</v>
      </c>
      <c r="C26" s="178" t="s">
        <v>
59</v>
      </c>
      <c r="D26" s="178" t="s">
        <v>
58</v>
      </c>
      <c r="E26" s="178" t="s">
        <v>
59</v>
      </c>
      <c r="F26" s="178" t="s">
        <v>
58</v>
      </c>
      <c r="G26" s="178" t="s">
        <v>
59</v>
      </c>
      <c r="H26" s="178" t="s">
        <v>
58</v>
      </c>
      <c r="I26" s="178" t="s">
        <v>
59</v>
      </c>
      <c r="J26" s="178" t="s">
        <v>
58</v>
      </c>
      <c r="K26" s="178" t="s">
        <v>
59</v>
      </c>
    </row>
    <row r="27" spans="1:11" x14ac:dyDescent="0.2">
      <c r="A27" s="178" t="str">
        <f>
IF(連結実質赤字比率に係る赤字・黒字の構成分析!C$43="",NA(),連結実質赤字比率に係る赤字・黒字の構成分析!C$43)</f>
        <v>
その他会計（黒字）</v>
      </c>
      <c r="B27" s="178" t="e">
        <f>
IF(ROUND(VALUE(SUBSTITUTE(連結実質赤字比率に係る赤字・黒字の構成分析!F$43,"▲", "-")), 2) &lt; 0, ABS(ROUND(VALUE(SUBSTITUTE(連結実質赤字比率に係る赤字・黒字の構成分析!F$43,"▲", "-")), 2)), NA())</f>
        <v>
#N/A</v>
      </c>
      <c r="C27" s="178">
        <f>
IF(ROUND(VALUE(SUBSTITUTE(連結実質赤字比率に係る赤字・黒字の構成分析!F$43,"▲", "-")), 2) &gt;= 0, ABS(ROUND(VALUE(SUBSTITUTE(連結実質赤字比率に係る赤字・黒字の構成分析!F$43,"▲", "-")), 2)), NA())</f>
        <v>
0.02</v>
      </c>
      <c r="D27" s="178" t="e">
        <f>
IF(ROUND(VALUE(SUBSTITUTE(連結実質赤字比率に係る赤字・黒字の構成分析!G$43,"▲", "-")), 2) &lt; 0, ABS(ROUND(VALUE(SUBSTITUTE(連結実質赤字比率に係る赤字・黒字の構成分析!G$43,"▲", "-")), 2)), NA())</f>
        <v>
#N/A</v>
      </c>
      <c r="E27" s="178">
        <f>
IF(ROUND(VALUE(SUBSTITUTE(連結実質赤字比率に係る赤字・黒字の構成分析!G$43,"▲", "-")), 2) &gt;= 0, ABS(ROUND(VALUE(SUBSTITUTE(連結実質赤字比率に係る赤字・黒字の構成分析!G$43,"▲", "-")), 2)), NA())</f>
        <v>
0.02</v>
      </c>
      <c r="F27" s="178" t="e">
        <f>
IF(ROUND(VALUE(SUBSTITUTE(連結実質赤字比率に係る赤字・黒字の構成分析!H$43,"▲", "-")), 2) &lt; 0, ABS(ROUND(VALUE(SUBSTITUTE(連結実質赤字比率に係る赤字・黒字の構成分析!H$43,"▲", "-")), 2)), NA())</f>
        <v>
#N/A</v>
      </c>
      <c r="G27" s="178">
        <f>
IF(ROUND(VALUE(SUBSTITUTE(連結実質赤字比率に係る赤字・黒字の構成分析!H$43,"▲", "-")), 2) &gt;= 0, ABS(ROUND(VALUE(SUBSTITUTE(連結実質赤字比率に係る赤字・黒字の構成分析!H$43,"▲", "-")), 2)), NA())</f>
        <v>
0.02</v>
      </c>
      <c r="H27" s="178" t="e">
        <f>
IF(ROUND(VALUE(SUBSTITUTE(連結実質赤字比率に係る赤字・黒字の構成分析!I$43,"▲", "-")), 2) &lt; 0, ABS(ROUND(VALUE(SUBSTITUTE(連結実質赤字比率に係る赤字・黒字の構成分析!I$43,"▲", "-")), 2)), NA())</f>
        <v>
#N/A</v>
      </c>
      <c r="I27" s="178">
        <f>
IF(ROUND(VALUE(SUBSTITUTE(連結実質赤字比率に係る赤字・黒字の構成分析!I$43,"▲", "-")), 2) &gt;= 0, ABS(ROUND(VALUE(SUBSTITUTE(連結実質赤字比率に係る赤字・黒字の構成分析!I$43,"▲", "-")), 2)), NA())</f>
        <v>
0</v>
      </c>
      <c r="J27" s="178" t="e">
        <f>
IF(ROUND(VALUE(SUBSTITUTE(連結実質赤字比率に係る赤字・黒字の構成分析!J$43,"▲", "-")), 2) &lt; 0, ABS(ROUND(VALUE(SUBSTITUTE(連結実質赤字比率に係る赤字・黒字の構成分析!J$43,"▲", "-")), 2)), NA())</f>
        <v>
#N/A</v>
      </c>
      <c r="K27" s="178">
        <f>
IF(ROUND(VALUE(SUBSTITUTE(連結実質赤字比率に係る赤字・黒字の構成分析!J$43,"▲", "-")), 2) &gt;= 0, ABS(ROUND(VALUE(SUBSTITUTE(連結実質赤字比率に係る赤字・黒字の構成分析!J$43,"▲", "-")), 2)), NA())</f>
        <v>
0</v>
      </c>
    </row>
    <row r="28" spans="1:11" x14ac:dyDescent="0.2">
      <c r="A28" s="178" t="str">
        <f>
IF(連結実質赤字比率に係る赤字・黒字の構成分析!C$42="",NA(),連結実質赤字比率に係る赤字・黒字の構成分析!C$42)</f>
        <v>
その他会計（赤字）</v>
      </c>
      <c r="B28" s="178" t="e">
        <f>
IF(ROUND(VALUE(SUBSTITUTE(連結実質赤字比率に係る赤字・黒字の構成分析!F$42,"▲", "-")), 2) &lt; 0, ABS(ROUND(VALUE(SUBSTITUTE(連結実質赤字比率に係る赤字・黒字の構成分析!F$42,"▲", "-")), 2)), NA())</f>
        <v>
#VALUE!</v>
      </c>
      <c r="C28" s="178" t="e">
        <f>
IF(ROUND(VALUE(SUBSTITUTE(連結実質赤字比率に係る赤字・黒字の構成分析!F$42,"▲", "-")), 2) &gt;= 0, ABS(ROUND(VALUE(SUBSTITUTE(連結実質赤字比率に係る赤字・黒字の構成分析!F$42,"▲", "-")), 2)), NA())</f>
        <v>
#VALUE!</v>
      </c>
      <c r="D28" s="178" t="e">
        <f>
IF(ROUND(VALUE(SUBSTITUTE(連結実質赤字比率に係る赤字・黒字の構成分析!G$42,"▲", "-")), 2) &lt; 0, ABS(ROUND(VALUE(SUBSTITUTE(連結実質赤字比率に係る赤字・黒字の構成分析!G$42,"▲", "-")), 2)), NA())</f>
        <v>
#VALUE!</v>
      </c>
      <c r="E28" s="178" t="e">
        <f>
IF(ROUND(VALUE(SUBSTITUTE(連結実質赤字比率に係る赤字・黒字の構成分析!G$42,"▲", "-")), 2) &gt;= 0, ABS(ROUND(VALUE(SUBSTITUTE(連結実質赤字比率に係る赤字・黒字の構成分析!G$42,"▲", "-")), 2)), NA())</f>
        <v>
#VALUE!</v>
      </c>
      <c r="F28" s="178" t="e">
        <f>
IF(ROUND(VALUE(SUBSTITUTE(連結実質赤字比率に係る赤字・黒字の構成分析!H$42,"▲", "-")), 2) &lt; 0, ABS(ROUND(VALUE(SUBSTITUTE(連結実質赤字比率に係る赤字・黒字の構成分析!H$42,"▲", "-")), 2)), NA())</f>
        <v>
#VALUE!</v>
      </c>
      <c r="G28" s="178" t="e">
        <f>
IF(ROUND(VALUE(SUBSTITUTE(連結実質赤字比率に係る赤字・黒字の構成分析!H$42,"▲", "-")), 2) &gt;= 0, ABS(ROUND(VALUE(SUBSTITUTE(連結実質赤字比率に係る赤字・黒字の構成分析!H$42,"▲", "-")), 2)), NA())</f>
        <v>
#VALUE!</v>
      </c>
      <c r="H28" s="178" t="e">
        <f>
IF(ROUND(VALUE(SUBSTITUTE(連結実質赤字比率に係る赤字・黒字の構成分析!I$42,"▲", "-")), 2) &lt; 0, ABS(ROUND(VALUE(SUBSTITUTE(連結実質赤字比率に係る赤字・黒字の構成分析!I$42,"▲", "-")), 2)), NA())</f>
        <v>
#VALUE!</v>
      </c>
      <c r="I28" s="178" t="e">
        <f>
IF(ROUND(VALUE(SUBSTITUTE(連結実質赤字比率に係る赤字・黒字の構成分析!I$42,"▲", "-")), 2) &gt;= 0, ABS(ROUND(VALUE(SUBSTITUTE(連結実質赤字比率に係る赤字・黒字の構成分析!I$42,"▲", "-")), 2)), NA())</f>
        <v>
#VALUE!</v>
      </c>
      <c r="J28" s="178" t="e">
        <f>
IF(ROUND(VALUE(SUBSTITUTE(連結実質赤字比率に係る赤字・黒字の構成分析!J$42,"▲", "-")), 2) &lt; 0, ABS(ROUND(VALUE(SUBSTITUTE(連結実質赤字比率に係る赤字・黒字の構成分析!J$42,"▲", "-")), 2)), NA())</f>
        <v>
#VALUE!</v>
      </c>
      <c r="K28" s="178" t="e">
        <f>
IF(ROUND(VALUE(SUBSTITUTE(連結実質赤字比率に係る赤字・黒字の構成分析!J$42,"▲", "-")), 2) &gt;= 0, ABS(ROUND(VALUE(SUBSTITUTE(連結実質赤字比率に係る赤字・黒字の構成分析!J$42,"▲", "-")), 2)), NA())</f>
        <v>
#VALUE!</v>
      </c>
    </row>
    <row r="29" spans="1:11" x14ac:dyDescent="0.2">
      <c r="A29" s="178" t="str">
        <f>
IF(連結実質赤字比率に係る赤字・黒字の構成分析!C$41="",NA(),連結実質赤字比率に係る赤字・黒字の構成分析!C$41)</f>
        <v>
後期高齢者医療事業会計</v>
      </c>
      <c r="B29" s="178" t="e">
        <f>
IF(ROUND(VALUE(SUBSTITUTE(連結実質赤字比率に係る赤字・黒字の構成分析!F$41,"▲", "-")), 2) &lt; 0, ABS(ROUND(VALUE(SUBSTITUTE(連結実質赤字比率に係る赤字・黒字の構成分析!F$41,"▲", "-")), 2)), NA())</f>
        <v>
#N/A</v>
      </c>
      <c r="C29" s="178">
        <f>
IF(ROUND(VALUE(SUBSTITUTE(連結実質赤字比率に係る赤字・黒字の構成分析!F$41,"▲", "-")), 2) &gt;= 0, ABS(ROUND(VALUE(SUBSTITUTE(連結実質赤字比率に係る赤字・黒字の構成分析!F$41,"▲", "-")), 2)), NA())</f>
        <v>
0.04</v>
      </c>
      <c r="D29" s="178" t="e">
        <f>
IF(ROUND(VALUE(SUBSTITUTE(連結実質赤字比率に係る赤字・黒字の構成分析!G$41,"▲", "-")), 2) &lt; 0, ABS(ROUND(VALUE(SUBSTITUTE(連結実質赤字比率に係る赤字・黒字の構成分析!G$41,"▲", "-")), 2)), NA())</f>
        <v>
#N/A</v>
      </c>
      <c r="E29" s="178">
        <f>
IF(ROUND(VALUE(SUBSTITUTE(連結実質赤字比率に係る赤字・黒字の構成分析!G$41,"▲", "-")), 2) &gt;= 0, ABS(ROUND(VALUE(SUBSTITUTE(連結実質赤字比率に係る赤字・黒字の構成分析!G$41,"▲", "-")), 2)), NA())</f>
        <v>
0.1</v>
      </c>
      <c r="F29" s="178" t="e">
        <f>
IF(ROUND(VALUE(SUBSTITUTE(連結実質赤字比率に係る赤字・黒字の構成分析!H$41,"▲", "-")), 2) &lt; 0, ABS(ROUND(VALUE(SUBSTITUTE(連結実質赤字比率に係る赤字・黒字の構成分析!H$41,"▲", "-")), 2)), NA())</f>
        <v>
#N/A</v>
      </c>
      <c r="G29" s="178">
        <f>
IF(ROUND(VALUE(SUBSTITUTE(連結実質赤字比率に係る赤字・黒字の構成分析!H$41,"▲", "-")), 2) &gt;= 0, ABS(ROUND(VALUE(SUBSTITUTE(連結実質赤字比率に係る赤字・黒字の構成分析!H$41,"▲", "-")), 2)), NA())</f>
        <v>
0.02</v>
      </c>
      <c r="H29" s="178" t="e">
        <f>
IF(ROUND(VALUE(SUBSTITUTE(連結実質赤字比率に係る赤字・黒字の構成分析!I$41,"▲", "-")), 2) &lt; 0, ABS(ROUND(VALUE(SUBSTITUTE(連結実質赤字比率に係る赤字・黒字の構成分析!I$41,"▲", "-")), 2)), NA())</f>
        <v>
#N/A</v>
      </c>
      <c r="I29" s="178">
        <f>
IF(ROUND(VALUE(SUBSTITUTE(連結実質赤字比率に係る赤字・黒字の構成分析!I$41,"▲", "-")), 2) &gt;= 0, ABS(ROUND(VALUE(SUBSTITUTE(連結実質赤字比率に係る赤字・黒字の構成分析!I$41,"▲", "-")), 2)), NA())</f>
        <v>
0.01</v>
      </c>
      <c r="J29" s="178" t="e">
        <f>
IF(ROUND(VALUE(SUBSTITUTE(連結実質赤字比率に係る赤字・黒字の構成分析!J$41,"▲", "-")), 2) &lt; 0, ABS(ROUND(VALUE(SUBSTITUTE(連結実質赤字比率に係る赤字・黒字の構成分析!J$41,"▲", "-")), 2)), NA())</f>
        <v>
#N/A</v>
      </c>
      <c r="K29" s="178">
        <f>
IF(ROUND(VALUE(SUBSTITUTE(連結実質赤字比率に係る赤字・黒字の構成分析!J$41,"▲", "-")), 2) &gt;= 0, ABS(ROUND(VALUE(SUBSTITUTE(連結実質赤字比率に係る赤字・黒字の構成分析!J$41,"▲", "-")), 2)), NA())</f>
        <v>
0.08</v>
      </c>
    </row>
    <row r="30" spans="1:11" x14ac:dyDescent="0.2">
      <c r="A30" s="178" t="str">
        <f>
IF(連結実質赤字比率に係る赤字・黒字の構成分析!C$40="",NA(),連結実質赤字比率に係る赤字・黒字の構成分析!C$40)</f>
        <v>
産業センター運営事業会計</v>
      </c>
      <c r="B30" s="178" t="e">
        <f>
IF(ROUND(VALUE(SUBSTITUTE(連結実質赤字比率に係る赤字・黒字の構成分析!F$40,"▲", "-")), 2) &lt; 0, ABS(ROUND(VALUE(SUBSTITUTE(連結実質赤字比率に係る赤字・黒字の構成分析!F$40,"▲", "-")), 2)), NA())</f>
        <v>
#N/A</v>
      </c>
      <c r="C30" s="178">
        <f>
IF(ROUND(VALUE(SUBSTITUTE(連結実質赤字比率に係る赤字・黒字の構成分析!F$40,"▲", "-")), 2) &gt;= 0, ABS(ROUND(VALUE(SUBSTITUTE(連結実質赤字比率に係る赤字・黒字の構成分析!F$40,"▲", "-")), 2)), NA())</f>
        <v>
0.13</v>
      </c>
      <c r="D30" s="178" t="e">
        <f>
IF(ROUND(VALUE(SUBSTITUTE(連結実質赤字比率に係る赤字・黒字の構成分析!G$40,"▲", "-")), 2) &lt; 0, ABS(ROUND(VALUE(SUBSTITUTE(連結実質赤字比率に係る赤字・黒字の構成分析!G$40,"▲", "-")), 2)), NA())</f>
        <v>
#N/A</v>
      </c>
      <c r="E30" s="178">
        <f>
IF(ROUND(VALUE(SUBSTITUTE(連結実質赤字比率に係る赤字・黒字の構成分析!G$40,"▲", "-")), 2) &gt;= 0, ABS(ROUND(VALUE(SUBSTITUTE(連結実質赤字比率に係る赤字・黒字の構成分析!G$40,"▲", "-")), 2)), NA())</f>
        <v>
0.42</v>
      </c>
      <c r="F30" s="178" t="e">
        <f>
IF(ROUND(VALUE(SUBSTITUTE(連結実質赤字比率に係る赤字・黒字の構成分析!H$40,"▲", "-")), 2) &lt; 0, ABS(ROUND(VALUE(SUBSTITUTE(連結実質赤字比率に係る赤字・黒字の構成分析!H$40,"▲", "-")), 2)), NA())</f>
        <v>
#N/A</v>
      </c>
      <c r="G30" s="178">
        <f>
IF(ROUND(VALUE(SUBSTITUTE(連結実質赤字比率に係る赤字・黒字の構成分析!H$40,"▲", "-")), 2) &gt;= 0, ABS(ROUND(VALUE(SUBSTITUTE(連結実質赤字比率に係る赤字・黒字の構成分析!H$40,"▲", "-")), 2)), NA())</f>
        <v>
0.22</v>
      </c>
      <c r="H30" s="178" t="e">
        <f>
IF(ROUND(VALUE(SUBSTITUTE(連結実質赤字比率に係る赤字・黒字の構成分析!I$40,"▲", "-")), 2) &lt; 0, ABS(ROUND(VALUE(SUBSTITUTE(連結実質赤字比率に係る赤字・黒字の構成分析!I$40,"▲", "-")), 2)), NA())</f>
        <v>
#N/A</v>
      </c>
      <c r="I30" s="178">
        <f>
IF(ROUND(VALUE(SUBSTITUTE(連結実質赤字比率に係る赤字・黒字の構成分析!I$40,"▲", "-")), 2) &gt;= 0, ABS(ROUND(VALUE(SUBSTITUTE(連結実質赤字比率に係る赤字・黒字の構成分析!I$40,"▲", "-")), 2)), NA())</f>
        <v>
0.11</v>
      </c>
      <c r="J30" s="178" t="e">
        <f>
IF(ROUND(VALUE(SUBSTITUTE(連結実質赤字比率に係る赤字・黒字の構成分析!J$40,"▲", "-")), 2) &lt; 0, ABS(ROUND(VALUE(SUBSTITUTE(連結実質赤字比率に係る赤字・黒字の構成分析!J$40,"▲", "-")), 2)), NA())</f>
        <v>
#N/A</v>
      </c>
      <c r="K30" s="178">
        <f>
IF(ROUND(VALUE(SUBSTITUTE(連結実質赤字比率に係る赤字・黒字の構成分析!J$40,"▲", "-")), 2) &gt;= 0, ABS(ROUND(VALUE(SUBSTITUTE(連結実質赤字比率に係る赤字・黒字の構成分析!J$40,"▲", "-")), 2)), NA())</f>
        <v>
0.08</v>
      </c>
    </row>
    <row r="31" spans="1:11" x14ac:dyDescent="0.2">
      <c r="A31" s="178" t="str">
        <f>
IF(連結実質赤字比率に係る赤字・黒字の構成分析!C$39="",NA(),連結実質赤字比率に係る赤字・黒字の構成分析!C$39)</f>
        <v>
航路事業会計</v>
      </c>
      <c r="B31" s="178" t="e">
        <f>
IF(ROUND(VALUE(SUBSTITUTE(連結実質赤字比率に係る赤字・黒字の構成分析!F$39,"▲", "-")), 2) &lt; 0, ABS(ROUND(VALUE(SUBSTITUTE(連結実質赤字比率に係る赤字・黒字の構成分析!F$39,"▲", "-")), 2)), NA())</f>
        <v>
#N/A</v>
      </c>
      <c r="C31" s="178">
        <f>
IF(ROUND(VALUE(SUBSTITUTE(連結実質赤字比率に係る赤字・黒字の構成分析!F$39,"▲", "-")), 2) &gt;= 0, ABS(ROUND(VALUE(SUBSTITUTE(連結実質赤字比率に係る赤字・黒字の構成分析!F$39,"▲", "-")), 2)), NA())</f>
        <v>
0.73</v>
      </c>
      <c r="D31" s="178" t="e">
        <f>
IF(ROUND(VALUE(SUBSTITUTE(連結実質赤字比率に係る赤字・黒字の構成分析!G$39,"▲", "-")), 2) &lt; 0, ABS(ROUND(VALUE(SUBSTITUTE(連結実質赤字比率に係る赤字・黒字の構成分析!G$39,"▲", "-")), 2)), NA())</f>
        <v>
#N/A</v>
      </c>
      <c r="E31" s="178">
        <f>
IF(ROUND(VALUE(SUBSTITUTE(連結実質赤字比率に係る赤字・黒字の構成分析!G$39,"▲", "-")), 2) &gt;= 0, ABS(ROUND(VALUE(SUBSTITUTE(連結実質赤字比率に係る赤字・黒字の構成分析!G$39,"▲", "-")), 2)), NA())</f>
        <v>
0.51</v>
      </c>
      <c r="F31" s="178" t="e">
        <f>
IF(ROUND(VALUE(SUBSTITUTE(連結実質赤字比率に係る赤字・黒字の構成分析!H$39,"▲", "-")), 2) &lt; 0, ABS(ROUND(VALUE(SUBSTITUTE(連結実質赤字比率に係る赤字・黒字の構成分析!H$39,"▲", "-")), 2)), NA())</f>
        <v>
#N/A</v>
      </c>
      <c r="G31" s="178">
        <f>
IF(ROUND(VALUE(SUBSTITUTE(連結実質赤字比率に係る赤字・黒字の構成分析!H$39,"▲", "-")), 2) &gt;= 0, ABS(ROUND(VALUE(SUBSTITUTE(連結実質赤字比率に係る赤字・黒字の構成分析!H$39,"▲", "-")), 2)), NA())</f>
        <v>
0</v>
      </c>
      <c r="H31" s="178" t="e">
        <f>
IF(ROUND(VALUE(SUBSTITUTE(連結実質赤字比率に係る赤字・黒字の構成分析!I$39,"▲", "-")), 2) &lt; 0, ABS(ROUND(VALUE(SUBSTITUTE(連結実質赤字比率に係る赤字・黒字の構成分析!I$39,"▲", "-")), 2)), NA())</f>
        <v>
#N/A</v>
      </c>
      <c r="I31" s="178">
        <f>
IF(ROUND(VALUE(SUBSTITUTE(連結実質赤字比率に係る赤字・黒字の構成分析!I$39,"▲", "-")), 2) &gt;= 0, ABS(ROUND(VALUE(SUBSTITUTE(連結実質赤字比率に係る赤字・黒字の構成分析!I$39,"▲", "-")), 2)), NA())</f>
        <v>
0.14000000000000001</v>
      </c>
      <c r="J31" s="178" t="e">
        <f>
IF(ROUND(VALUE(SUBSTITUTE(連結実質赤字比率に係る赤字・黒字の構成分析!J$39,"▲", "-")), 2) &lt; 0, ABS(ROUND(VALUE(SUBSTITUTE(連結実質赤字比率に係る赤字・黒字の構成分析!J$39,"▲", "-")), 2)), NA())</f>
        <v>
#N/A</v>
      </c>
      <c r="K31" s="178">
        <f>
IF(ROUND(VALUE(SUBSTITUTE(連結実質赤字比率に係る赤字・黒字の構成分析!J$39,"▲", "-")), 2) &gt;= 0, ABS(ROUND(VALUE(SUBSTITUTE(連結実質赤字比率に係る赤字・黒字の構成分析!J$39,"▲", "-")), 2)), NA())</f>
        <v>
0.11</v>
      </c>
    </row>
    <row r="32" spans="1:11" x14ac:dyDescent="0.2">
      <c r="A32" s="178" t="str">
        <f>
IF(連結実質赤字比率に係る赤字・黒字の構成分析!C$38="",NA(),連結実質赤字比率に係る赤字・黒字の構成分析!C$38)</f>
        <v>
簡易水道事業会計</v>
      </c>
      <c r="B32" s="178" t="e">
        <f>
IF(ROUND(VALUE(SUBSTITUTE(連結実質赤字比率に係る赤字・黒字の構成分析!F$38,"▲", "-")), 2) &lt; 0, ABS(ROUND(VALUE(SUBSTITUTE(連結実質赤字比率に係る赤字・黒字の構成分析!F$38,"▲", "-")), 2)), NA())</f>
        <v>
#N/A</v>
      </c>
      <c r="C32" s="178">
        <f>
IF(ROUND(VALUE(SUBSTITUTE(連結実質赤字比率に係る赤字・黒字の構成分析!F$38,"▲", "-")), 2) &gt;= 0, ABS(ROUND(VALUE(SUBSTITUTE(連結実質赤字比率に係る赤字・黒字の構成分析!F$38,"▲", "-")), 2)), NA())</f>
        <v>
0.16</v>
      </c>
      <c r="D32" s="178" t="e">
        <f>
IF(ROUND(VALUE(SUBSTITUTE(連結実質赤字比率に係る赤字・黒字の構成分析!G$38,"▲", "-")), 2) &lt; 0, ABS(ROUND(VALUE(SUBSTITUTE(連結実質赤字比率に係る赤字・黒字の構成分析!G$38,"▲", "-")), 2)), NA())</f>
        <v>
#N/A</v>
      </c>
      <c r="E32" s="178">
        <f>
IF(ROUND(VALUE(SUBSTITUTE(連結実質赤字比率に係る赤字・黒字の構成分析!G$38,"▲", "-")), 2) &gt;= 0, ABS(ROUND(VALUE(SUBSTITUTE(連結実質赤字比率に係る赤字・黒字の構成分析!G$38,"▲", "-")), 2)), NA())</f>
        <v>
0.1</v>
      </c>
      <c r="F32" s="178" t="e">
        <f>
IF(ROUND(VALUE(SUBSTITUTE(連結実質赤字比率に係る赤字・黒字の構成分析!H$38,"▲", "-")), 2) &lt; 0, ABS(ROUND(VALUE(SUBSTITUTE(連結実質赤字比率に係る赤字・黒字の構成分析!H$38,"▲", "-")), 2)), NA())</f>
        <v>
#N/A</v>
      </c>
      <c r="G32" s="178">
        <f>
IF(ROUND(VALUE(SUBSTITUTE(連結実質赤字比率に係る赤字・黒字の構成分析!H$38,"▲", "-")), 2) &gt;= 0, ABS(ROUND(VALUE(SUBSTITUTE(連結実質赤字比率に係る赤字・黒字の構成分析!H$38,"▲", "-")), 2)), NA())</f>
        <v>
0.15</v>
      </c>
      <c r="H32" s="178" t="e">
        <f>
IF(ROUND(VALUE(SUBSTITUTE(連結実質赤字比率に係る赤字・黒字の構成分析!I$38,"▲", "-")), 2) &lt; 0, ABS(ROUND(VALUE(SUBSTITUTE(連結実質赤字比率に係る赤字・黒字の構成分析!I$38,"▲", "-")), 2)), NA())</f>
        <v>
#N/A</v>
      </c>
      <c r="I32" s="178">
        <f>
IF(ROUND(VALUE(SUBSTITUTE(連結実質赤字比率に係る赤字・黒字の構成分析!I$38,"▲", "-")), 2) &gt;= 0, ABS(ROUND(VALUE(SUBSTITUTE(連結実質赤字比率に係る赤字・黒字の構成分析!I$38,"▲", "-")), 2)), NA())</f>
        <v>
0.03</v>
      </c>
      <c r="J32" s="178" t="e">
        <f>
IF(ROUND(VALUE(SUBSTITUTE(連結実質赤字比率に係る赤字・黒字の構成分析!J$38,"▲", "-")), 2) &lt; 0, ABS(ROUND(VALUE(SUBSTITUTE(連結実質赤字比率に係る赤字・黒字の構成分析!J$38,"▲", "-")), 2)), NA())</f>
        <v>
#N/A</v>
      </c>
      <c r="K32" s="178">
        <f>
IF(ROUND(VALUE(SUBSTITUTE(連結実質赤字比率に係る赤字・黒字の構成分析!J$38,"▲", "-")), 2) &gt;= 0, ABS(ROUND(VALUE(SUBSTITUTE(連結実質赤字比率に係る赤字・黒字の構成分析!J$38,"▲", "-")), 2)), NA())</f>
        <v>
0.13</v>
      </c>
    </row>
    <row r="33" spans="1:16" x14ac:dyDescent="0.2">
      <c r="A33" s="178" t="str">
        <f>
IF(連結実質赤字比率に係る赤字・黒字の構成分析!C$37="",NA(),連結実質赤字比率に係る赤字・黒字の構成分析!C$37)</f>
        <v>
観光施設事業会計</v>
      </c>
      <c r="B33" s="178" t="e">
        <f>
IF(ROUND(VALUE(SUBSTITUTE(連結実質赤字比率に係る赤字・黒字の構成分析!F$37,"▲", "-")), 2) &lt; 0, ABS(ROUND(VALUE(SUBSTITUTE(連結実質赤字比率に係る赤字・黒字の構成分析!F$37,"▲", "-")), 2)), NA())</f>
        <v>
#N/A</v>
      </c>
      <c r="C33" s="178">
        <f>
IF(ROUND(VALUE(SUBSTITUTE(連結実質赤字比率に係る赤字・黒字の構成分析!F$37,"▲", "-")), 2) &gt;= 0, ABS(ROUND(VALUE(SUBSTITUTE(連結実質赤字比率に係る赤字・黒字の構成分析!F$37,"▲", "-")), 2)), NA())</f>
        <v>
0.1</v>
      </c>
      <c r="D33" s="178" t="e">
        <f>
IF(ROUND(VALUE(SUBSTITUTE(連結実質赤字比率に係る赤字・黒字の構成分析!G$37,"▲", "-")), 2) &lt; 0, ABS(ROUND(VALUE(SUBSTITUTE(連結実質赤字比率に係る赤字・黒字の構成分析!G$37,"▲", "-")), 2)), NA())</f>
        <v>
#N/A</v>
      </c>
      <c r="E33" s="178">
        <f>
IF(ROUND(VALUE(SUBSTITUTE(連結実質赤字比率に係る赤字・黒字の構成分析!G$37,"▲", "-")), 2) &gt;= 0, ABS(ROUND(VALUE(SUBSTITUTE(連結実質赤字比率に係る赤字・黒字の構成分析!G$37,"▲", "-")), 2)), NA())</f>
        <v>
0.4</v>
      </c>
      <c r="F33" s="178" t="e">
        <f>
IF(ROUND(VALUE(SUBSTITUTE(連結実質赤字比率に係る赤字・黒字の構成分析!H$37,"▲", "-")), 2) &lt; 0, ABS(ROUND(VALUE(SUBSTITUTE(連結実質赤字比率に係る赤字・黒字の構成分析!H$37,"▲", "-")), 2)), NA())</f>
        <v>
#N/A</v>
      </c>
      <c r="G33" s="178">
        <f>
IF(ROUND(VALUE(SUBSTITUTE(連結実質赤字比率に係る赤字・黒字の構成分析!H$37,"▲", "-")), 2) &gt;= 0, ABS(ROUND(VALUE(SUBSTITUTE(連結実質赤字比率に係る赤字・黒字の構成分析!H$37,"▲", "-")), 2)), NA())</f>
        <v>
0.31</v>
      </c>
      <c r="H33" s="178" t="e">
        <f>
IF(ROUND(VALUE(SUBSTITUTE(連結実質赤字比率に係る赤字・黒字の構成分析!I$37,"▲", "-")), 2) &lt; 0, ABS(ROUND(VALUE(SUBSTITUTE(連結実質赤字比率に係る赤字・黒字の構成分析!I$37,"▲", "-")), 2)), NA())</f>
        <v>
#N/A</v>
      </c>
      <c r="I33" s="178">
        <f>
IF(ROUND(VALUE(SUBSTITUTE(連結実質赤字比率に係る赤字・黒字の構成分析!I$37,"▲", "-")), 2) &gt;= 0, ABS(ROUND(VALUE(SUBSTITUTE(連結実質赤字比率に係る赤字・黒字の構成分析!I$37,"▲", "-")), 2)), NA())</f>
        <v>
0.49</v>
      </c>
      <c r="J33" s="178" t="e">
        <f>
IF(ROUND(VALUE(SUBSTITUTE(連結実質赤字比率に係る赤字・黒字の構成分析!J$37,"▲", "-")), 2) &lt; 0, ABS(ROUND(VALUE(SUBSTITUTE(連結実質赤字比率に係る赤字・黒字の構成分析!J$37,"▲", "-")), 2)), NA())</f>
        <v>
#N/A</v>
      </c>
      <c r="K33" s="178">
        <f>
IF(ROUND(VALUE(SUBSTITUTE(連結実質赤字比率に係る赤字・黒字の構成分析!J$37,"▲", "-")), 2) &gt;= 0, ABS(ROUND(VALUE(SUBSTITUTE(連結実質赤字比率に係る赤字・黒字の構成分析!J$37,"▲", "-")), 2)), NA())</f>
        <v>
0.56999999999999995</v>
      </c>
    </row>
    <row r="34" spans="1:16" x14ac:dyDescent="0.2">
      <c r="A34" s="178" t="str">
        <f>
IF(連結実質赤字比率に係る赤字・黒字の構成分析!C$36="",NA(),連結実質赤字比率に係る赤字・黒字の構成分析!C$36)</f>
        <v>
介護保険事業会計</v>
      </c>
      <c r="B34" s="178" t="e">
        <f>
IF(ROUND(VALUE(SUBSTITUTE(連結実質赤字比率に係る赤字・黒字の構成分析!F$36,"▲", "-")), 2) &lt; 0, ABS(ROUND(VALUE(SUBSTITUTE(連結実質赤字比率に係る赤字・黒字の構成分析!F$36,"▲", "-")), 2)), NA())</f>
        <v>
#N/A</v>
      </c>
      <c r="C34" s="178">
        <f>
IF(ROUND(VALUE(SUBSTITUTE(連結実質赤字比率に係る赤字・黒字の構成分析!F$36,"▲", "-")), 2) &gt;= 0, ABS(ROUND(VALUE(SUBSTITUTE(連結実質赤字比率に係る赤字・黒字の構成分析!F$36,"▲", "-")), 2)), NA())</f>
        <v>
1.41</v>
      </c>
      <c r="D34" s="178" t="e">
        <f>
IF(ROUND(VALUE(SUBSTITUTE(連結実質赤字比率に係る赤字・黒字の構成分析!G$36,"▲", "-")), 2) &lt; 0, ABS(ROUND(VALUE(SUBSTITUTE(連結実質赤字比率に係る赤字・黒字の構成分析!G$36,"▲", "-")), 2)), NA())</f>
        <v>
#N/A</v>
      </c>
      <c r="E34" s="178">
        <f>
IF(ROUND(VALUE(SUBSTITUTE(連結実質赤字比率に係る赤字・黒字の構成分析!G$36,"▲", "-")), 2) &gt;= 0, ABS(ROUND(VALUE(SUBSTITUTE(連結実質赤字比率に係る赤字・黒字の構成分析!G$36,"▲", "-")), 2)), NA())</f>
        <v>
1.24</v>
      </c>
      <c r="F34" s="178" t="e">
        <f>
IF(ROUND(VALUE(SUBSTITUTE(連結実質赤字比率に係る赤字・黒字の構成分析!H$36,"▲", "-")), 2) &lt; 0, ABS(ROUND(VALUE(SUBSTITUTE(連結実質赤字比率に係る赤字・黒字の構成分析!H$36,"▲", "-")), 2)), NA())</f>
        <v>
#N/A</v>
      </c>
      <c r="G34" s="178">
        <f>
IF(ROUND(VALUE(SUBSTITUTE(連結実質赤字比率に係る赤字・黒字の構成分析!H$36,"▲", "-")), 2) &gt;= 0, ABS(ROUND(VALUE(SUBSTITUTE(連結実質赤字比率に係る赤字・黒字の構成分析!H$36,"▲", "-")), 2)), NA())</f>
        <v>
0.19</v>
      </c>
      <c r="H34" s="178" t="e">
        <f>
IF(ROUND(VALUE(SUBSTITUTE(連結実質赤字比率に係る赤字・黒字の構成分析!I$36,"▲", "-")), 2) &lt; 0, ABS(ROUND(VALUE(SUBSTITUTE(連結実質赤字比率に係る赤字・黒字の構成分析!I$36,"▲", "-")), 2)), NA())</f>
        <v>
#N/A</v>
      </c>
      <c r="I34" s="178">
        <f>
IF(ROUND(VALUE(SUBSTITUTE(連結実質赤字比率に係る赤字・黒字の構成分析!I$36,"▲", "-")), 2) &gt;= 0, ABS(ROUND(VALUE(SUBSTITUTE(連結実質赤字比率に係る赤字・黒字の構成分析!I$36,"▲", "-")), 2)), NA())</f>
        <v>
0.66</v>
      </c>
      <c r="J34" s="178" t="e">
        <f>
IF(ROUND(VALUE(SUBSTITUTE(連結実質赤字比率に係る赤字・黒字の構成分析!J$36,"▲", "-")), 2) &lt; 0, ABS(ROUND(VALUE(SUBSTITUTE(連結実質赤字比率に係る赤字・黒字の構成分析!J$36,"▲", "-")), 2)), NA())</f>
        <v>
#N/A</v>
      </c>
      <c r="K34" s="178">
        <f>
IF(ROUND(VALUE(SUBSTITUTE(連結実質赤字比率に係る赤字・黒字の構成分析!J$36,"▲", "-")), 2) &gt;= 0, ABS(ROUND(VALUE(SUBSTITUTE(連結実質赤字比率に係る赤字・黒字の構成分析!J$36,"▲", "-")), 2)), NA())</f>
        <v>
1.41</v>
      </c>
    </row>
    <row r="35" spans="1:16" x14ac:dyDescent="0.2">
      <c r="A35" s="178" t="str">
        <f>
IF(連結実質赤字比率に係る赤字・黒字の構成分析!C$35="",NA(),連結実質赤字比率に係る赤字・黒字の構成分析!C$35)</f>
        <v>
国民健康保険運営事業会計</v>
      </c>
      <c r="B35" s="178" t="e">
        <f>
IF(ROUND(VALUE(SUBSTITUTE(連結実質赤字比率に係る赤字・黒字の構成分析!F$35,"▲", "-")), 2) &lt; 0, ABS(ROUND(VALUE(SUBSTITUTE(連結実質赤字比率に係る赤字・黒字の構成分析!F$35,"▲", "-")), 2)), NA())</f>
        <v>
#N/A</v>
      </c>
      <c r="C35" s="178">
        <f>
IF(ROUND(VALUE(SUBSTITUTE(連結実質赤字比率に係る赤字・黒字の構成分析!F$35,"▲", "-")), 2) &gt;= 0, ABS(ROUND(VALUE(SUBSTITUTE(連結実質赤字比率に係る赤字・黒字の構成分析!F$35,"▲", "-")), 2)), NA())</f>
        <v>
3.17</v>
      </c>
      <c r="D35" s="178" t="e">
        <f>
IF(ROUND(VALUE(SUBSTITUTE(連結実質赤字比率に係る赤字・黒字の構成分析!G$35,"▲", "-")), 2) &lt; 0, ABS(ROUND(VALUE(SUBSTITUTE(連結実質赤字比率に係る赤字・黒字の構成分析!G$35,"▲", "-")), 2)), NA())</f>
        <v>
#N/A</v>
      </c>
      <c r="E35" s="178">
        <f>
IF(ROUND(VALUE(SUBSTITUTE(連結実質赤字比率に係る赤字・黒字の構成分析!G$35,"▲", "-")), 2) &gt;= 0, ABS(ROUND(VALUE(SUBSTITUTE(連結実質赤字比率に係る赤字・黒字の構成分析!G$35,"▲", "-")), 2)), NA())</f>
        <v>
1.66</v>
      </c>
      <c r="F35" s="178" t="e">
        <f>
IF(ROUND(VALUE(SUBSTITUTE(連結実質赤字比率に係る赤字・黒字の構成分析!H$35,"▲", "-")), 2) &lt; 0, ABS(ROUND(VALUE(SUBSTITUTE(連結実質赤字比率に係る赤字・黒字の構成分析!H$35,"▲", "-")), 2)), NA())</f>
        <v>
#N/A</v>
      </c>
      <c r="G35" s="178">
        <f>
IF(ROUND(VALUE(SUBSTITUTE(連結実質赤字比率に係る赤字・黒字の構成分析!H$35,"▲", "-")), 2) &gt;= 0, ABS(ROUND(VALUE(SUBSTITUTE(連結実質赤字比率に係る赤字・黒字の構成分析!H$35,"▲", "-")), 2)), NA())</f>
        <v>
4.29</v>
      </c>
      <c r="H35" s="178" t="e">
        <f>
IF(ROUND(VALUE(SUBSTITUTE(連結実質赤字比率に係る赤字・黒字の構成分析!I$35,"▲", "-")), 2) &lt; 0, ABS(ROUND(VALUE(SUBSTITUTE(連結実質赤字比率に係る赤字・黒字の構成分析!I$35,"▲", "-")), 2)), NA())</f>
        <v>
#N/A</v>
      </c>
      <c r="I35" s="178">
        <f>
IF(ROUND(VALUE(SUBSTITUTE(連結実質赤字比率に係る赤字・黒字の構成分析!I$35,"▲", "-")), 2) &gt;= 0, ABS(ROUND(VALUE(SUBSTITUTE(連結実質赤字比率に係る赤字・黒字の構成分析!I$35,"▲", "-")), 2)), NA())</f>
        <v>
5.09</v>
      </c>
      <c r="J35" s="178" t="e">
        <f>
IF(ROUND(VALUE(SUBSTITUTE(連結実質赤字比率に係る赤字・黒字の構成分析!J$35,"▲", "-")), 2) &lt; 0, ABS(ROUND(VALUE(SUBSTITUTE(連結実質赤字比率に係る赤字・黒字の構成分析!J$35,"▲", "-")), 2)), NA())</f>
        <v>
#N/A</v>
      </c>
      <c r="K35" s="178">
        <f>
IF(ROUND(VALUE(SUBSTITUTE(連結実質赤字比率に係る赤字・黒字の構成分析!J$35,"▲", "-")), 2) &gt;= 0, ABS(ROUND(VALUE(SUBSTITUTE(連結実質赤字比率に係る赤字・黒字の構成分析!J$35,"▲", "-")), 2)), NA())</f>
        <v>
3.87</v>
      </c>
    </row>
    <row r="36" spans="1:16" x14ac:dyDescent="0.2">
      <c r="A36" s="178" t="str">
        <f>
IF(連結実質赤字比率に係る赤字・黒字の構成分析!C$34="",NA(),連結実質赤字比率に係る赤字・黒字の構成分析!C$34)</f>
        <v>
一般会計</v>
      </c>
      <c r="B36" s="178" t="e">
        <f>
IF(ROUND(VALUE(SUBSTITUTE(連結実質赤字比率に係る赤字・黒字の構成分析!F$34,"▲", "-")), 2) &lt; 0, ABS(ROUND(VALUE(SUBSTITUTE(連結実質赤字比率に係る赤字・黒字の構成分析!F$34,"▲", "-")), 2)), NA())</f>
        <v>
#N/A</v>
      </c>
      <c r="C36" s="178">
        <f>
IF(ROUND(VALUE(SUBSTITUTE(連結実質赤字比率に係る赤字・黒字の構成分析!F$34,"▲", "-")), 2) &gt;= 0, ABS(ROUND(VALUE(SUBSTITUTE(連結実質赤字比率に係る赤字・黒字の構成分析!F$34,"▲", "-")), 2)), NA())</f>
        <v>
2.79</v>
      </c>
      <c r="D36" s="178" t="e">
        <f>
IF(ROUND(VALUE(SUBSTITUTE(連結実質赤字比率に係る赤字・黒字の構成分析!G$34,"▲", "-")), 2) &lt; 0, ABS(ROUND(VALUE(SUBSTITUTE(連結実質赤字比率に係る赤字・黒字の構成分析!G$34,"▲", "-")), 2)), NA())</f>
        <v>
#N/A</v>
      </c>
      <c r="E36" s="178">
        <f>
IF(ROUND(VALUE(SUBSTITUTE(連結実質赤字比率に係る赤字・黒字の構成分析!G$34,"▲", "-")), 2) &gt;= 0, ABS(ROUND(VALUE(SUBSTITUTE(連結実質赤字比率に係る赤字・黒字の構成分析!G$34,"▲", "-")), 2)), NA())</f>
        <v>
5.94</v>
      </c>
      <c r="F36" s="178" t="e">
        <f>
IF(ROUND(VALUE(SUBSTITUTE(連結実質赤字比率に係る赤字・黒字の構成分析!H$34,"▲", "-")), 2) &lt; 0, ABS(ROUND(VALUE(SUBSTITUTE(連結実質赤字比率に係る赤字・黒字の構成分析!H$34,"▲", "-")), 2)), NA())</f>
        <v>
#N/A</v>
      </c>
      <c r="G36" s="178">
        <f>
IF(ROUND(VALUE(SUBSTITUTE(連結実質赤字比率に係る赤字・黒字の構成分析!H$34,"▲", "-")), 2) &gt;= 0, ABS(ROUND(VALUE(SUBSTITUTE(連結実質赤字比率に係る赤字・黒字の構成分析!H$34,"▲", "-")), 2)), NA())</f>
        <v>
10.78</v>
      </c>
      <c r="H36" s="178" t="e">
        <f>
IF(ROUND(VALUE(SUBSTITUTE(連結実質赤字比率に係る赤字・黒字の構成分析!I$34,"▲", "-")), 2) &lt; 0, ABS(ROUND(VALUE(SUBSTITUTE(連結実質赤字比率に係る赤字・黒字の構成分析!I$34,"▲", "-")), 2)), NA())</f>
        <v>
#N/A</v>
      </c>
      <c r="I36" s="178">
        <f>
IF(ROUND(VALUE(SUBSTITUTE(連結実質赤字比率に係る赤字・黒字の構成分析!I$34,"▲", "-")), 2) &gt;= 0, ABS(ROUND(VALUE(SUBSTITUTE(連結実質赤字比率に係る赤字・黒字の構成分析!I$34,"▲", "-")), 2)), NA())</f>
        <v>
8.81</v>
      </c>
      <c r="J36" s="178" t="e">
        <f>
IF(ROUND(VALUE(SUBSTITUTE(連結実質赤字比率に係る赤字・黒字の構成分析!J$34,"▲", "-")), 2) &lt; 0, ABS(ROUND(VALUE(SUBSTITUTE(連結実質赤字比率に係る赤字・黒字の構成分析!J$34,"▲", "-")), 2)), NA())</f>
        <v>
#N/A</v>
      </c>
      <c r="K36" s="178">
        <f>
IF(ROUND(VALUE(SUBSTITUTE(連結実質赤字比率に係る赤字・黒字の構成分析!J$34,"▲", "-")), 2) &gt;= 0, ABS(ROUND(VALUE(SUBSTITUTE(連結実質赤字比率に係る赤字・黒字の構成分析!J$34,"▲", "-")), 2)), NA())</f>
        <v>
10.63</v>
      </c>
    </row>
    <row r="39" spans="1:16" x14ac:dyDescent="0.2">
      <c r="A39" s="147" t="s">
        <v>
60</v>
      </c>
    </row>
    <row r="40" spans="1:16" x14ac:dyDescent="0.2">
      <c r="A40" s="179"/>
      <c r="B40" s="179" t="str">
        <f>
'実質公債費比率（分子）の構造'!K$44</f>
        <v>
H26</v>
      </c>
      <c r="C40" s="179"/>
      <c r="D40" s="179"/>
      <c r="E40" s="179" t="str">
        <f>
'実質公債費比率（分子）の構造'!L$44</f>
        <v>
H27</v>
      </c>
      <c r="F40" s="179"/>
      <c r="G40" s="179"/>
      <c r="H40" s="179" t="str">
        <f>
'実質公債費比率（分子）の構造'!M$44</f>
        <v>
H28</v>
      </c>
      <c r="I40" s="179"/>
      <c r="J40" s="179"/>
      <c r="K40" s="179" t="str">
        <f>
'実質公債費比率（分子）の構造'!N$44</f>
        <v>
H29</v>
      </c>
      <c r="L40" s="179"/>
      <c r="M40" s="179"/>
      <c r="N40" s="179" t="str">
        <f>
'実質公債費比率（分子）の構造'!O$44</f>
        <v>
H30</v>
      </c>
      <c r="O40" s="179"/>
      <c r="P40" s="179"/>
    </row>
    <row r="41" spans="1:16" x14ac:dyDescent="0.2">
      <c r="A41" s="179"/>
      <c r="B41" s="179" t="s">
        <v>
61</v>
      </c>
      <c r="C41" s="179"/>
      <c r="D41" s="179" t="s">
        <v>
62</v>
      </c>
      <c r="E41" s="179" t="s">
        <v>
61</v>
      </c>
      <c r="F41" s="179"/>
      <c r="G41" s="179" t="s">
        <v>
62</v>
      </c>
      <c r="H41" s="179" t="s">
        <v>
61</v>
      </c>
      <c r="I41" s="179"/>
      <c r="J41" s="179" t="s">
        <v>
62</v>
      </c>
      <c r="K41" s="179" t="s">
        <v>
61</v>
      </c>
      <c r="L41" s="179"/>
      <c r="M41" s="179" t="s">
        <v>
62</v>
      </c>
      <c r="N41" s="179" t="s">
        <v>
61</v>
      </c>
      <c r="O41" s="179"/>
      <c r="P41" s="179" t="s">
        <v>
62</v>
      </c>
    </row>
    <row r="42" spans="1:16" x14ac:dyDescent="0.2">
      <c r="A42" s="179" t="s">
        <v>
63</v>
      </c>
      <c r="B42" s="179"/>
      <c r="C42" s="179"/>
      <c r="D42" s="179">
        <f>
'実質公債費比率（分子）の構造'!K$52</f>
        <v>
48</v>
      </c>
      <c r="E42" s="179"/>
      <c r="F42" s="179"/>
      <c r="G42" s="179">
        <f>
'実質公債費比率（分子）の構造'!L$52</f>
        <v>
49</v>
      </c>
      <c r="H42" s="179"/>
      <c r="I42" s="179"/>
      <c r="J42" s="179">
        <f>
'実質公債費比率（分子）の構造'!M$52</f>
        <v>
52</v>
      </c>
      <c r="K42" s="179"/>
      <c r="L42" s="179"/>
      <c r="M42" s="179">
        <f>
'実質公債費比率（分子）の構造'!N$52</f>
        <v>
50</v>
      </c>
      <c r="N42" s="179"/>
      <c r="O42" s="179"/>
      <c r="P42" s="179">
        <f>
'実質公債費比率（分子）の構造'!O$52</f>
        <v>
47</v>
      </c>
    </row>
    <row r="43" spans="1:16" x14ac:dyDescent="0.2">
      <c r="A43" s="179" t="s">
        <v>
18</v>
      </c>
      <c r="B43" s="179" t="str">
        <f>
'実質公債費比率（分子）の構造'!K$51</f>
        <v>
-</v>
      </c>
      <c r="C43" s="179"/>
      <c r="D43" s="179"/>
      <c r="E43" s="179" t="str">
        <f>
'実質公債費比率（分子）の構造'!L$51</f>
        <v>
-</v>
      </c>
      <c r="F43" s="179"/>
      <c r="G43" s="179"/>
      <c r="H43" s="179" t="str">
        <f>
'実質公債費比率（分子）の構造'!M$51</f>
        <v>
-</v>
      </c>
      <c r="I43" s="179"/>
      <c r="J43" s="179"/>
      <c r="K43" s="179" t="str">
        <f>
'実質公債費比率（分子）の構造'!N$51</f>
        <v>
-</v>
      </c>
      <c r="L43" s="179"/>
      <c r="M43" s="179"/>
      <c r="N43" s="179" t="str">
        <f>
'実質公債費比率（分子）の構造'!O$51</f>
        <v>
-</v>
      </c>
      <c r="O43" s="179"/>
      <c r="P43" s="179"/>
    </row>
    <row r="44" spans="1:16" x14ac:dyDescent="0.2">
      <c r="A44" s="179" t="s">
        <v>
64</v>
      </c>
      <c r="B44" s="179" t="str">
        <f>
'実質公債費比率（分子）の構造'!K$50</f>
        <v>
-</v>
      </c>
      <c r="C44" s="179"/>
      <c r="D44" s="179"/>
      <c r="E44" s="179" t="str">
        <f>
'実質公債費比率（分子）の構造'!L$50</f>
        <v>
-</v>
      </c>
      <c r="F44" s="179"/>
      <c r="G44" s="179"/>
      <c r="H44" s="179" t="str">
        <f>
'実質公債費比率（分子）の構造'!M$50</f>
        <v>
-</v>
      </c>
      <c r="I44" s="179"/>
      <c r="J44" s="179"/>
      <c r="K44" s="179" t="str">
        <f>
'実質公債費比率（分子）の構造'!N$50</f>
        <v>
-</v>
      </c>
      <c r="L44" s="179"/>
      <c r="M44" s="179"/>
      <c r="N44" s="179" t="str">
        <f>
'実質公債費比率（分子）の構造'!O$50</f>
        <v>
-</v>
      </c>
      <c r="O44" s="179"/>
      <c r="P44" s="179"/>
    </row>
    <row r="45" spans="1:16" x14ac:dyDescent="0.2">
      <c r="A45" s="179" t="s">
        <v>
65</v>
      </c>
      <c r="B45" s="179">
        <f>
'実質公債費比率（分子）の構造'!K$49</f>
        <v>
4</v>
      </c>
      <c r="C45" s="179"/>
      <c r="D45" s="179"/>
      <c r="E45" s="179">
        <f>
'実質公債費比率（分子）の構造'!L$49</f>
        <v>
6</v>
      </c>
      <c r="F45" s="179"/>
      <c r="G45" s="179"/>
      <c r="H45" s="179">
        <f>
'実質公債費比率（分子）の構造'!M$49</f>
        <v>
7</v>
      </c>
      <c r="I45" s="179"/>
      <c r="J45" s="179"/>
      <c r="K45" s="179">
        <f>
'実質公債費比率（分子）の構造'!N$49</f>
        <v>
7</v>
      </c>
      <c r="L45" s="179"/>
      <c r="M45" s="179"/>
      <c r="N45" s="179">
        <f>
'実質公債費比率（分子）の構造'!O$49</f>
        <v>
7</v>
      </c>
      <c r="O45" s="179"/>
      <c r="P45" s="179"/>
    </row>
    <row r="46" spans="1:16" x14ac:dyDescent="0.2">
      <c r="A46" s="179" t="s">
        <v>
66</v>
      </c>
      <c r="B46" s="179">
        <f>
'実質公債費比率（分子）の構造'!K$48</f>
        <v>
2</v>
      </c>
      <c r="C46" s="179"/>
      <c r="D46" s="179"/>
      <c r="E46" s="179">
        <f>
'実質公債費比率（分子）の構造'!L$48</f>
        <v>
5</v>
      </c>
      <c r="F46" s="179"/>
      <c r="G46" s="179"/>
      <c r="H46" s="179">
        <f>
'実質公債費比率（分子）の構造'!M$48</f>
        <v>
2</v>
      </c>
      <c r="I46" s="179"/>
      <c r="J46" s="179"/>
      <c r="K46" s="179">
        <f>
'実質公債費比率（分子）の構造'!N$48</f>
        <v>
3</v>
      </c>
      <c r="L46" s="179"/>
      <c r="M46" s="179"/>
      <c r="N46" s="179">
        <f>
'実質公債費比率（分子）の構造'!O$48</f>
        <v>
3</v>
      </c>
      <c r="O46" s="179"/>
      <c r="P46" s="179"/>
    </row>
    <row r="47" spans="1:16" x14ac:dyDescent="0.2">
      <c r="A47" s="179" t="s">
        <v>
14</v>
      </c>
      <c r="B47" s="179" t="str">
        <f>
'実質公債費比率（分子）の構造'!K$47</f>
        <v>
-</v>
      </c>
      <c r="C47" s="179"/>
      <c r="D47" s="179"/>
      <c r="E47" s="179" t="str">
        <f>
'実質公債費比率（分子）の構造'!L$47</f>
        <v>
-</v>
      </c>
      <c r="F47" s="179"/>
      <c r="G47" s="179"/>
      <c r="H47" s="179" t="str">
        <f>
'実質公債費比率（分子）の構造'!M$47</f>
        <v>
-</v>
      </c>
      <c r="I47" s="179"/>
      <c r="J47" s="179"/>
      <c r="K47" s="179" t="str">
        <f>
'実質公債費比率（分子）の構造'!N$47</f>
        <v>
-</v>
      </c>
      <c r="L47" s="179"/>
      <c r="M47" s="179"/>
      <c r="N47" s="179" t="str">
        <f>
'実質公債費比率（分子）の構造'!O$47</f>
        <v>
-</v>
      </c>
      <c r="O47" s="179"/>
      <c r="P47" s="179"/>
    </row>
    <row r="48" spans="1:16" x14ac:dyDescent="0.2">
      <c r="A48" s="179" t="s">
        <v>
67</v>
      </c>
      <c r="B48" s="179" t="str">
        <f>
'実質公債費比率（分子）の構造'!K$46</f>
        <v>
-</v>
      </c>
      <c r="C48" s="179"/>
      <c r="D48" s="179"/>
      <c r="E48" s="179" t="str">
        <f>
'実質公債費比率（分子）の構造'!L$46</f>
        <v>
-</v>
      </c>
      <c r="F48" s="179"/>
      <c r="G48" s="179"/>
      <c r="H48" s="179" t="str">
        <f>
'実質公債費比率（分子）の構造'!M$46</f>
        <v>
-</v>
      </c>
      <c r="I48" s="179"/>
      <c r="J48" s="179"/>
      <c r="K48" s="179" t="str">
        <f>
'実質公債費比率（分子）の構造'!N$46</f>
        <v>
-</v>
      </c>
      <c r="L48" s="179"/>
      <c r="M48" s="179"/>
      <c r="N48" s="179" t="str">
        <f>
'実質公債費比率（分子）の構造'!O$46</f>
        <v>
-</v>
      </c>
      <c r="O48" s="179"/>
      <c r="P48" s="179"/>
    </row>
    <row r="49" spans="1:16" x14ac:dyDescent="0.2">
      <c r="A49" s="179" t="s">
        <v>
68</v>
      </c>
      <c r="B49" s="179">
        <f>
'実質公債費比率（分子）の構造'!K$45</f>
        <v>
46</v>
      </c>
      <c r="C49" s="179"/>
      <c r="D49" s="179"/>
      <c r="E49" s="179">
        <f>
'実質公債費比率（分子）の構造'!L$45</f>
        <v>
48</v>
      </c>
      <c r="F49" s="179"/>
      <c r="G49" s="179"/>
      <c r="H49" s="179">
        <f>
'実質公債費比率（分子）の構造'!M$45</f>
        <v>
49</v>
      </c>
      <c r="I49" s="179"/>
      <c r="J49" s="179"/>
      <c r="K49" s="179">
        <f>
'実質公債費比率（分子）の構造'!N$45</f>
        <v>
49</v>
      </c>
      <c r="L49" s="179"/>
      <c r="M49" s="179"/>
      <c r="N49" s="179">
        <f>
'実質公債費比率（分子）の構造'!O$45</f>
        <v>
47</v>
      </c>
      <c r="O49" s="179"/>
      <c r="P49" s="179"/>
    </row>
    <row r="50" spans="1:16" x14ac:dyDescent="0.2">
      <c r="A50" s="179" t="s">
        <v>
69</v>
      </c>
      <c r="B50" s="179" t="e">
        <f>
NA()</f>
        <v>
#N/A</v>
      </c>
      <c r="C50" s="179">
        <f>
IF(ISNUMBER('実質公債費比率（分子）の構造'!K$53),'実質公債費比率（分子）の構造'!K$53,NA())</f>
        <v>
4</v>
      </c>
      <c r="D50" s="179" t="e">
        <f>
NA()</f>
        <v>
#N/A</v>
      </c>
      <c r="E50" s="179" t="e">
        <f>
NA()</f>
        <v>
#N/A</v>
      </c>
      <c r="F50" s="179">
        <f>
IF(ISNUMBER('実質公債費比率（分子）の構造'!L$53),'実質公債費比率（分子）の構造'!L$53,NA())</f>
        <v>
10</v>
      </c>
      <c r="G50" s="179" t="e">
        <f>
NA()</f>
        <v>
#N/A</v>
      </c>
      <c r="H50" s="179" t="e">
        <f>
NA()</f>
        <v>
#N/A</v>
      </c>
      <c r="I50" s="179">
        <f>
IF(ISNUMBER('実質公債費比率（分子）の構造'!M$53),'実質公債費比率（分子）の構造'!M$53,NA())</f>
        <v>
6</v>
      </c>
      <c r="J50" s="179" t="e">
        <f>
NA()</f>
        <v>
#N/A</v>
      </c>
      <c r="K50" s="179" t="e">
        <f>
NA()</f>
        <v>
#N/A</v>
      </c>
      <c r="L50" s="179">
        <f>
IF(ISNUMBER('実質公債費比率（分子）の構造'!N$53),'実質公債費比率（分子）の構造'!N$53,NA())</f>
        <v>
9</v>
      </c>
      <c r="M50" s="179" t="e">
        <f>
NA()</f>
        <v>
#N/A</v>
      </c>
      <c r="N50" s="179" t="e">
        <f>
NA()</f>
        <v>
#N/A</v>
      </c>
      <c r="O50" s="179">
        <f>
IF(ISNUMBER('実質公債費比率（分子）の構造'!O$53),'実質公債費比率（分子）の構造'!O$53,NA())</f>
        <v>
10</v>
      </c>
      <c r="P50" s="179" t="e">
        <f>
NA()</f>
        <v>
#N/A</v>
      </c>
    </row>
    <row r="53" spans="1:16" x14ac:dyDescent="0.2">
      <c r="A53" s="147" t="s">
        <v>
70</v>
      </c>
    </row>
    <row r="54" spans="1:16" x14ac:dyDescent="0.2">
      <c r="A54" s="178"/>
      <c r="B54" s="178" t="str">
        <f>
'将来負担比率（分子）の構造'!I$40</f>
        <v>
H26</v>
      </c>
      <c r="C54" s="178"/>
      <c r="D54" s="178"/>
      <c r="E54" s="178" t="str">
        <f>
'将来負担比率（分子）の構造'!J$40</f>
        <v>
H27</v>
      </c>
      <c r="F54" s="178"/>
      <c r="G54" s="178"/>
      <c r="H54" s="178" t="str">
        <f>
'将来負担比率（分子）の構造'!K$40</f>
        <v>
H28</v>
      </c>
      <c r="I54" s="178"/>
      <c r="J54" s="178"/>
      <c r="K54" s="178" t="str">
        <f>
'将来負担比率（分子）の構造'!L$40</f>
        <v>
H29</v>
      </c>
      <c r="L54" s="178"/>
      <c r="M54" s="178"/>
      <c r="N54" s="178" t="str">
        <f>
'将来負担比率（分子）の構造'!M$40</f>
        <v>
H30</v>
      </c>
      <c r="O54" s="178"/>
      <c r="P54" s="178"/>
    </row>
    <row r="55" spans="1:16" x14ac:dyDescent="0.2">
      <c r="A55" s="178"/>
      <c r="B55" s="178" t="s">
        <v>
71</v>
      </c>
      <c r="C55" s="178"/>
      <c r="D55" s="178" t="s">
        <v>
72</v>
      </c>
      <c r="E55" s="178" t="s">
        <v>
71</v>
      </c>
      <c r="F55" s="178"/>
      <c r="G55" s="178" t="s">
        <v>
72</v>
      </c>
      <c r="H55" s="178" t="s">
        <v>
71</v>
      </c>
      <c r="I55" s="178"/>
      <c r="J55" s="178" t="s">
        <v>
72</v>
      </c>
      <c r="K55" s="178" t="s">
        <v>
71</v>
      </c>
      <c r="L55" s="178"/>
      <c r="M55" s="178" t="s">
        <v>
72</v>
      </c>
      <c r="N55" s="178" t="s">
        <v>
71</v>
      </c>
      <c r="O55" s="178"/>
      <c r="P55" s="178" t="s">
        <v>
72</v>
      </c>
    </row>
    <row r="56" spans="1:16" x14ac:dyDescent="0.2">
      <c r="A56" s="178" t="s">
        <v>
43</v>
      </c>
      <c r="B56" s="178"/>
      <c r="C56" s="178"/>
      <c r="D56" s="178">
        <f>
'将来負担比率（分子）の構造'!I$52</f>
        <v>
450</v>
      </c>
      <c r="E56" s="178"/>
      <c r="F56" s="178"/>
      <c r="G56" s="178">
        <f>
'将来負担比率（分子）の構造'!J$52</f>
        <v>
541</v>
      </c>
      <c r="H56" s="178"/>
      <c r="I56" s="178"/>
      <c r="J56" s="178">
        <f>
'将来負担比率（分子）の構造'!K$52</f>
        <v>
621</v>
      </c>
      <c r="K56" s="178"/>
      <c r="L56" s="178"/>
      <c r="M56" s="178">
        <f>
'将来負担比率（分子）の構造'!L$52</f>
        <v>
595</v>
      </c>
      <c r="N56" s="178"/>
      <c r="O56" s="178"/>
      <c r="P56" s="178">
        <f>
'将来負担比率（分子）の構造'!M$52</f>
        <v>
568</v>
      </c>
    </row>
    <row r="57" spans="1:16" x14ac:dyDescent="0.2">
      <c r="A57" s="178" t="s">
        <v>
42</v>
      </c>
      <c r="B57" s="178"/>
      <c r="C57" s="178"/>
      <c r="D57" s="178">
        <f>
'将来負担比率（分子）の構造'!I$51</f>
        <v>
33</v>
      </c>
      <c r="E57" s="178"/>
      <c r="F57" s="178"/>
      <c r="G57" s="178">
        <f>
'将来負担比率（分子）の構造'!J$51</f>
        <v>
26</v>
      </c>
      <c r="H57" s="178"/>
      <c r="I57" s="178"/>
      <c r="J57" s="178">
        <f>
'将来負担比率（分子）の構造'!K$51</f>
        <v>
20</v>
      </c>
      <c r="K57" s="178"/>
      <c r="L57" s="178"/>
      <c r="M57" s="178">
        <f>
'将来負担比率（分子）の構造'!L$51</f>
        <v>
15</v>
      </c>
      <c r="N57" s="178"/>
      <c r="O57" s="178"/>
      <c r="P57" s="178">
        <f>
'将来負担比率（分子）の構造'!M$51</f>
        <v>
13</v>
      </c>
    </row>
    <row r="58" spans="1:16" x14ac:dyDescent="0.2">
      <c r="A58" s="178" t="s">
        <v>
41</v>
      </c>
      <c r="B58" s="178"/>
      <c r="C58" s="178"/>
      <c r="D58" s="178">
        <f>
'将来負担比率（分子）の構造'!I$50</f>
        <v>
2097</v>
      </c>
      <c r="E58" s="178"/>
      <c r="F58" s="178"/>
      <c r="G58" s="178">
        <f>
'将来負担比率（分子）の構造'!J$50</f>
        <v>
2081</v>
      </c>
      <c r="H58" s="178"/>
      <c r="I58" s="178"/>
      <c r="J58" s="178">
        <f>
'将来負担比率（分子）の構造'!K$50</f>
        <v>
2054</v>
      </c>
      <c r="K58" s="178"/>
      <c r="L58" s="178"/>
      <c r="M58" s="178">
        <f>
'将来負担比率（分子）の構造'!L$50</f>
        <v>
2096</v>
      </c>
      <c r="N58" s="178"/>
      <c r="O58" s="178"/>
      <c r="P58" s="178">
        <f>
'将来負担比率（分子）の構造'!M$50</f>
        <v>
2253</v>
      </c>
    </row>
    <row r="59" spans="1:16" x14ac:dyDescent="0.2">
      <c r="A59" s="178" t="s">
        <v>
39</v>
      </c>
      <c r="B59" s="178" t="str">
        <f>
'将来負担比率（分子）の構造'!I$49</f>
        <v>
-</v>
      </c>
      <c r="C59" s="178"/>
      <c r="D59" s="178"/>
      <c r="E59" s="178" t="str">
        <f>
'将来負担比率（分子）の構造'!J$49</f>
        <v>
-</v>
      </c>
      <c r="F59" s="178"/>
      <c r="G59" s="178"/>
      <c r="H59" s="178" t="str">
        <f>
'将来負担比率（分子）の構造'!K$49</f>
        <v>
-</v>
      </c>
      <c r="I59" s="178"/>
      <c r="J59" s="178"/>
      <c r="K59" s="178" t="str">
        <f>
'将来負担比率（分子）の構造'!L$49</f>
        <v>
-</v>
      </c>
      <c r="L59" s="178"/>
      <c r="M59" s="178"/>
      <c r="N59" s="178" t="str">
        <f>
'将来負担比率（分子）の構造'!M$49</f>
        <v>
-</v>
      </c>
      <c r="O59" s="178"/>
      <c r="P59" s="178"/>
    </row>
    <row r="60" spans="1:16" x14ac:dyDescent="0.2">
      <c r="A60" s="178" t="s">
        <v>
38</v>
      </c>
      <c r="B60" s="178" t="str">
        <f>
'将来負担比率（分子）の構造'!I$48</f>
        <v>
-</v>
      </c>
      <c r="C60" s="178"/>
      <c r="D60" s="178"/>
      <c r="E60" s="178" t="str">
        <f>
'将来負担比率（分子）の構造'!J$48</f>
        <v>
-</v>
      </c>
      <c r="F60" s="178"/>
      <c r="G60" s="178"/>
      <c r="H60" s="178" t="str">
        <f>
'将来負担比率（分子）の構造'!K$48</f>
        <v>
-</v>
      </c>
      <c r="I60" s="178"/>
      <c r="J60" s="178"/>
      <c r="K60" s="178" t="str">
        <f>
'将来負担比率（分子）の構造'!L$48</f>
        <v>
-</v>
      </c>
      <c r="L60" s="178"/>
      <c r="M60" s="178"/>
      <c r="N60" s="178" t="str">
        <f>
'将来負担比率（分子）の構造'!M$48</f>
        <v>
-</v>
      </c>
      <c r="O60" s="178"/>
      <c r="P60" s="178"/>
    </row>
    <row r="61" spans="1:16" x14ac:dyDescent="0.2">
      <c r="A61" s="178" t="s">
        <v>
36</v>
      </c>
      <c r="B61" s="178" t="str">
        <f>
'将来負担比率（分子）の構造'!I$46</f>
        <v>
-</v>
      </c>
      <c r="C61" s="178"/>
      <c r="D61" s="178"/>
      <c r="E61" s="178" t="str">
        <f>
'将来負担比率（分子）の構造'!J$46</f>
        <v>
-</v>
      </c>
      <c r="F61" s="178"/>
      <c r="G61" s="178"/>
      <c r="H61" s="178" t="str">
        <f>
'将来負担比率（分子）の構造'!K$46</f>
        <v>
-</v>
      </c>
      <c r="I61" s="178"/>
      <c r="J61" s="178"/>
      <c r="K61" s="178" t="str">
        <f>
'将来負担比率（分子）の構造'!L$46</f>
        <v>
-</v>
      </c>
      <c r="L61" s="178"/>
      <c r="M61" s="178"/>
      <c r="N61" s="178" t="str">
        <f>
'将来負担比率（分子）の構造'!M$46</f>
        <v>
-</v>
      </c>
      <c r="O61" s="178"/>
      <c r="P61" s="178"/>
    </row>
    <row r="62" spans="1:16" x14ac:dyDescent="0.2">
      <c r="A62" s="178" t="s">
        <v>
35</v>
      </c>
      <c r="B62" s="178">
        <f>
'将来負担比率（分子）の構造'!I$45</f>
        <v>
1</v>
      </c>
      <c r="C62" s="178"/>
      <c r="D62" s="178"/>
      <c r="E62" s="178">
        <f>
'将来負担比率（分子）の構造'!J$45</f>
        <v>
6</v>
      </c>
      <c r="F62" s="178"/>
      <c r="G62" s="178"/>
      <c r="H62" s="178" t="str">
        <f>
'将来負担比率（分子）の構造'!K$45</f>
        <v>
-</v>
      </c>
      <c r="I62" s="178"/>
      <c r="J62" s="178"/>
      <c r="K62" s="178" t="str">
        <f>
'将来負担比率（分子）の構造'!L$45</f>
        <v>
-</v>
      </c>
      <c r="L62" s="178"/>
      <c r="M62" s="178"/>
      <c r="N62" s="178" t="str">
        <f>
'将来負担比率（分子）の構造'!M$45</f>
        <v>
-</v>
      </c>
      <c r="O62" s="178"/>
      <c r="P62" s="178"/>
    </row>
    <row r="63" spans="1:16" x14ac:dyDescent="0.2">
      <c r="A63" s="178" t="s">
        <v>
34</v>
      </c>
      <c r="B63" s="178">
        <f>
'将来負担比率（分子）の構造'!I$44</f>
        <v>
61</v>
      </c>
      <c r="C63" s="178"/>
      <c r="D63" s="178"/>
      <c r="E63" s="178">
        <f>
'将来負担比率（分子）の構造'!J$44</f>
        <v>
56</v>
      </c>
      <c r="F63" s="178"/>
      <c r="G63" s="178"/>
      <c r="H63" s="178">
        <f>
'将来負担比率（分子）の構造'!K$44</f>
        <v>
50</v>
      </c>
      <c r="I63" s="178"/>
      <c r="J63" s="178"/>
      <c r="K63" s="178">
        <f>
'将来負担比率（分子）の構造'!L$44</f>
        <v>
43</v>
      </c>
      <c r="L63" s="178"/>
      <c r="M63" s="178"/>
      <c r="N63" s="178">
        <f>
'将来負担比率（分子）の構造'!M$44</f>
        <v>
37</v>
      </c>
      <c r="O63" s="178"/>
      <c r="P63" s="178"/>
    </row>
    <row r="64" spans="1:16" x14ac:dyDescent="0.2">
      <c r="A64" s="178" t="s">
        <v>
33</v>
      </c>
      <c r="B64" s="178">
        <f>
'将来負担比率（分子）の構造'!I$43</f>
        <v>
28</v>
      </c>
      <c r="C64" s="178"/>
      <c r="D64" s="178"/>
      <c r="E64" s="178">
        <f>
'将来負担比率（分子）の構造'!J$43</f>
        <v>
30</v>
      </c>
      <c r="F64" s="178"/>
      <c r="G64" s="178"/>
      <c r="H64" s="178">
        <f>
'将来負担比率（分子）の構造'!K$43</f>
        <v>
31</v>
      </c>
      <c r="I64" s="178"/>
      <c r="J64" s="178"/>
      <c r="K64" s="178">
        <f>
'将来負担比率（分子）の構造'!L$43</f>
        <v>
28</v>
      </c>
      <c r="L64" s="178"/>
      <c r="M64" s="178"/>
      <c r="N64" s="178">
        <f>
'将来負担比率（分子）の構造'!M$43</f>
        <v>
22</v>
      </c>
      <c r="O64" s="178"/>
      <c r="P64" s="178"/>
    </row>
    <row r="65" spans="1:16" x14ac:dyDescent="0.2">
      <c r="A65" s="178" t="s">
        <v>
32</v>
      </c>
      <c r="B65" s="178" t="str">
        <f>
'将来負担比率（分子）の構造'!I$42</f>
        <v>
-</v>
      </c>
      <c r="C65" s="178"/>
      <c r="D65" s="178"/>
      <c r="E65" s="178" t="str">
        <f>
'将来負担比率（分子）の構造'!J$42</f>
        <v>
-</v>
      </c>
      <c r="F65" s="178"/>
      <c r="G65" s="178"/>
      <c r="H65" s="178" t="str">
        <f>
'将来負担比率（分子）の構造'!K$42</f>
        <v>
-</v>
      </c>
      <c r="I65" s="178"/>
      <c r="J65" s="178"/>
      <c r="K65" s="178" t="str">
        <f>
'将来負担比率（分子）の構造'!L$42</f>
        <v>
-</v>
      </c>
      <c r="L65" s="178"/>
      <c r="M65" s="178"/>
      <c r="N65" s="178" t="str">
        <f>
'将来負担比率（分子）の構造'!M$42</f>
        <v>
-</v>
      </c>
      <c r="O65" s="178"/>
      <c r="P65" s="178"/>
    </row>
    <row r="66" spans="1:16" x14ac:dyDescent="0.2">
      <c r="A66" s="178" t="s">
        <v>
31</v>
      </c>
      <c r="B66" s="178">
        <f>
'将来負担比率（分子）の構造'!I$41</f>
        <v>
515</v>
      </c>
      <c r="C66" s="178"/>
      <c r="D66" s="178"/>
      <c r="E66" s="178">
        <f>
'将来負担比率（分子）の構造'!J$41</f>
        <v>
647</v>
      </c>
      <c r="F66" s="178"/>
      <c r="G66" s="178"/>
      <c r="H66" s="178">
        <f>
'将来負担比率（分子）の構造'!K$41</f>
        <v>
769</v>
      </c>
      <c r="I66" s="178"/>
      <c r="J66" s="178"/>
      <c r="K66" s="178">
        <f>
'将来負担比率（分子）の構造'!L$41</f>
        <v>
738</v>
      </c>
      <c r="L66" s="178"/>
      <c r="M66" s="178"/>
      <c r="N66" s="178">
        <f>
'将来負担比率（分子）の構造'!M$41</f>
        <v>
708</v>
      </c>
      <c r="O66" s="178"/>
      <c r="P66" s="178"/>
    </row>
    <row r="67" spans="1:16" x14ac:dyDescent="0.2">
      <c r="A67" s="178" t="s">
        <v>
73</v>
      </c>
      <c r="B67" s="178" t="e">
        <f>
NA()</f>
        <v>
#N/A</v>
      </c>
      <c r="C67" s="178">
        <f>
IF(ISNUMBER('将来負担比率（分子）の構造'!I$53), IF('将来負担比率（分子）の構造'!I$53 &lt; 0, 0, '将来負担比率（分子）の構造'!I$53), NA())</f>
        <v>
0</v>
      </c>
      <c r="D67" s="178" t="e">
        <f>
NA()</f>
        <v>
#N/A</v>
      </c>
      <c r="E67" s="178" t="e">
        <f>
NA()</f>
        <v>
#N/A</v>
      </c>
      <c r="F67" s="178">
        <f>
IF(ISNUMBER('将来負担比率（分子）の構造'!J$53), IF('将来負担比率（分子）の構造'!J$53 &lt; 0, 0, '将来負担比率（分子）の構造'!J$53), NA())</f>
        <v>
0</v>
      </c>
      <c r="G67" s="178" t="e">
        <f>
NA()</f>
        <v>
#N/A</v>
      </c>
      <c r="H67" s="178" t="e">
        <f>
NA()</f>
        <v>
#N/A</v>
      </c>
      <c r="I67" s="178">
        <f>
IF(ISNUMBER('将来負担比率（分子）の構造'!K$53), IF('将来負担比率（分子）の構造'!K$53 &lt; 0, 0, '将来負担比率（分子）の構造'!K$53), NA())</f>
        <v>
0</v>
      </c>
      <c r="J67" s="178" t="e">
        <f>
NA()</f>
        <v>
#N/A</v>
      </c>
      <c r="K67" s="178" t="e">
        <f>
NA()</f>
        <v>
#N/A</v>
      </c>
      <c r="L67" s="178">
        <f>
IF(ISNUMBER('将来負担比率（分子）の構造'!L$53), IF('将来負担比率（分子）の構造'!L$53 &lt; 0, 0, '将来負担比率（分子）の構造'!L$53), NA())</f>
        <v>
0</v>
      </c>
      <c r="M67" s="178" t="e">
        <f>
NA()</f>
        <v>
#N/A</v>
      </c>
      <c r="N67" s="178" t="e">
        <f>
NA()</f>
        <v>
#N/A</v>
      </c>
      <c r="O67" s="178">
        <f>
IF(ISNUMBER('将来負担比率（分子）の構造'!M$53), IF('将来負担比率（分子）の構造'!M$53 &lt; 0, 0, '将来負担比率（分子）の構造'!M$53), NA())</f>
        <v>
0</v>
      </c>
      <c r="P67" s="178" t="e">
        <f>
NA()</f>
        <v>
#N/A</v>
      </c>
    </row>
    <row r="70" spans="1:16" x14ac:dyDescent="0.2">
      <c r="A70" s="180" t="s">
        <v>
74</v>
      </c>
      <c r="B70" s="180"/>
      <c r="C70" s="180"/>
      <c r="D70" s="180"/>
      <c r="E70" s="180"/>
      <c r="F70" s="180"/>
    </row>
    <row r="71" spans="1:16" x14ac:dyDescent="0.2">
      <c r="A71" s="181"/>
      <c r="B71" s="181" t="str">
        <f>
基金残高に係る経年分析!F54</f>
        <v>
H28</v>
      </c>
      <c r="C71" s="181" t="str">
        <f>
基金残高に係る経年分析!G54</f>
        <v>
H29</v>
      </c>
      <c r="D71" s="181" t="str">
        <f>
基金残高に係る経年分析!H54</f>
        <v>
H30</v>
      </c>
    </row>
    <row r="72" spans="1:16" x14ac:dyDescent="0.2">
      <c r="A72" s="181" t="s">
        <v>
75</v>
      </c>
      <c r="B72" s="182">
        <f>
基金残高に係る経年分析!F55</f>
        <v>
1017</v>
      </c>
      <c r="C72" s="182">
        <f>
基金残高に係る経年分析!G55</f>
        <v>
1024</v>
      </c>
      <c r="D72" s="182">
        <f>
基金残高に係る経年分析!H55</f>
        <v>
1179</v>
      </c>
    </row>
    <row r="73" spans="1:16" x14ac:dyDescent="0.2">
      <c r="A73" s="181" t="s">
        <v>
76</v>
      </c>
      <c r="B73" s="182">
        <f>
基金残高に係る経年分析!F56</f>
        <v>
21</v>
      </c>
      <c r="C73" s="182">
        <f>
基金残高に係る経年分析!G56</f>
        <v>
21</v>
      </c>
      <c r="D73" s="182">
        <f>
基金残高に係る経年分析!H56</f>
        <v>
21</v>
      </c>
    </row>
    <row r="74" spans="1:16" x14ac:dyDescent="0.2">
      <c r="A74" s="181" t="s">
        <v>
77</v>
      </c>
      <c r="B74" s="182">
        <f>
基金残高に係る経年分析!F57</f>
        <v>
1017</v>
      </c>
      <c r="C74" s="182">
        <f>
基金残高に係る経年分析!G57</f>
        <v>
1052</v>
      </c>
      <c r="D74" s="182">
        <f>
基金残高に係る経年分析!H57</f>
        <v>
1053</v>
      </c>
    </row>
  </sheetData>
  <sheetProtection algorithmName="SHA-512" hashValue="hXZo236dN9ShBNo4qivmntjZh220jdnSY8+5fPT5D1a59hG+H0LtJDK1YaX+q5ORDDicFshK1RJFO4UnbBU8Hw==" saltValue="POqayVF++wnOwhf8RK3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2020-03-23T09:58:35Z</cp:lastPrinted>
  <dcterms:created xsi:type="dcterms:W3CDTF">2020-02-10T03:27:31Z</dcterms:created>
  <dcterms:modified xsi:type="dcterms:W3CDTF">2020-09-28T06:28:09Z</dcterms:modified>
  <cp:category/>
</cp:coreProperties>
</file>