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0019\Desktop\"/>
    </mc:Choice>
  </mc:AlternateContent>
  <xr:revisionPtr revIDLastSave="0" documentId="13_ncr:1_{083500BB-D8F8-4FF7-88B0-930B4AC925F8}" xr6:coauthVersionLast="45" xr6:coauthVersionMax="45" xr10:uidLastSave="{00000000-0000-0000-0000-000000000000}"/>
  <bookViews>
    <workbookView xWindow="-120" yWindow="-120" windowWidth="20730" windowHeight="11160" tabRatio="876"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BW34" i="10"/>
  <c r="BW35" i="10" s="1"/>
  <c r="BW36" i="10" s="1"/>
  <c r="BW37" i="10" s="1"/>
  <c r="BW38" i="10" s="1"/>
  <c r="BW39" i="10" s="1"/>
  <c r="BW40" i="10" s="1"/>
  <c r="BW41" i="10" s="1"/>
  <c r="BW42" i="10" s="1"/>
  <c r="AM34" i="10"/>
  <c r="C34" i="10"/>
  <c r="CO34" i="10" l="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BE34" i="10" l="1"/>
  <c r="BE35" i="10" s="1"/>
</calcChain>
</file>

<file path=xl/sharedStrings.xml><?xml version="1.0" encoding="utf-8"?>
<sst xmlns="http://schemas.openxmlformats.org/spreadsheetml/2006/main" count="1169" uniqueCount="613">
  <si>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</si>
  <si>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</si>
  <si>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</si>
  <si>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</si>
  <si>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</si>
  <si>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</si>
  <si>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</si>
  <si>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</si>
  <si>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</si>
  <si>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</si>
  <si>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</si>
  <si>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</si>
  <si>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</si>
  <si>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</si>
  <si>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</si>
  <si>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</si>
  <si>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</si>
  <si>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</si>
  <si>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</si>
  <si>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</si>
  <si>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</si>
  <si>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</si>
  <si>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</si>
  <si>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</si>
  <si>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</si>
  <si>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</si>
  <si>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</si>
  <si>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</si>
  <si>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</si>
  <si>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</si>
  <si>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</si>
  <si>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</si>
  <si>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</si>
  <si>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</si>
  <si>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</si>
  <si>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</si>
  <si>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</si>
  <si>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</si>
  <si>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</si>
  <si>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</si>
  <si>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</si>
  <si>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</si>
  <si>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</si>
  <si>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</si>
  <si>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</si>
  <si>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</si>
  <si>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</si>
  <si>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</si>
  <si>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</si>
  <si>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</si>
  <si>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</si>
  <si>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</si>
  <si>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</si>
  <si>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</si>
  <si>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</si>
  <si>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</si>
  <si>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</si>
  <si>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</si>
  <si>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</si>
  <si>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</si>
  <si>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</si>
  <si>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</si>
  <si>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</si>
  <si>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</si>
  <si>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</si>
  <si>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</si>
  <si>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</si>
  <si>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</si>
  <si>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</si>
  <si>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</si>
  <si>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</si>
  <si>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</si>
  <si>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</si>
  <si>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</si>
  <si>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</si>
  <si>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</si>
  <si>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</si>
  <si>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</si>
  <si>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</si>
  <si>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</si>
  <si>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</si>
  <si>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</si>
  <si>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</si>
  <si>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</si>
  <si>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</si>
  <si>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</si>
  <si>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</si>
  <si>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</si>
  <si>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</si>
  <si>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</si>
  <si>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</si>
  <si>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</si>
  <si>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</si>
  <si>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</si>
  <si>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</si>
  <si>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</si>
  <si>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</si>
  <si>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</si>
  <si>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檜原村</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</si>
  <si>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</si>
  <si>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</si>
  <si>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</si>
  <si>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</si>
  <si>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</si>
  <si>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</si>
  <si>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</si>
  <si>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</si>
  <si>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</si>
  <si>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</si>
  <si>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</si>
  <si>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</si>
  <si>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</si>
  <si>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</si>
  <si>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</si>
  <si>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</si>
  <si>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</si>
  <si>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</si>
  <si>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</si>
  <si>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</si>
  <si>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</si>
  <si>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</si>
  <si>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</si>
  <si>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</si>
  <si>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</si>
  <si>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</si>
  <si>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</si>
  <si>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</si>
  <si>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</si>
  <si>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</si>
  <si>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</si>
  <si>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</si>
  <si>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</si>
  <si>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</si>
  <si>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</si>
  <si>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</si>
  <si>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</si>
  <si>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</si>
  <si>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</si>
  <si>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</si>
  <si>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</si>
  <si>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</si>
  <si>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</si>
  <si>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</si>
  <si>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</si>
  <si>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</si>
  <si>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</si>
  <si>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</si>
  <si>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</si>
  <si>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</si>
  <si>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</si>
  <si>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-3.6</t>
    <phoneticPr fontId="5"/>
  </si>
  <si>
    <t>基準財政需要額</t>
    <phoneticPr fontId="25"/>
  </si>
  <si>
    <t>うち日本人(％)</t>
    <phoneticPr fontId="5"/>
  </si>
  <si>
    <t>-3.5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</si>
  <si>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</si>
  <si>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</si>
  <si>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</si>
  <si>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</si>
  <si>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</si>
  <si>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</si>
  <si>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</si>
  <si>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</si>
  <si>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</si>
  <si>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</si>
  <si>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</si>
  <si>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</si>
  <si>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</si>
  <si>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</si>
  <si>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</si>
  <si>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</si>
  <si>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</si>
  <si>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</si>
  <si>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</si>
  <si>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</si>
  <si>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</si>
  <si>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</si>
  <si>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</si>
  <si>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</si>
  <si>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</si>
  <si>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</si>
  <si>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</si>
  <si>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</si>
  <si>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</si>
  <si>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</si>
  <si>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</si>
  <si>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</si>
  <si>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</si>
  <si>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</si>
  <si>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</si>
  <si>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</si>
  <si>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</si>
  <si>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</si>
  <si>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</si>
  <si>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</si>
  <si>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</si>
  <si>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</si>
  <si>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</si>
  <si>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</si>
  <si>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</si>
  <si>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</si>
  <si>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</si>
  <si>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</si>
  <si>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</si>
  <si>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</si>
  <si>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</si>
  <si>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</si>
  <si>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</si>
  <si>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</si>
  <si>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</si>
  <si>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</si>
  <si>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</si>
  <si>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</si>
  <si>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</si>
  <si>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</si>
  <si>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東京都檜原村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</si>
  <si>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</si>
  <si>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</si>
  <si>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</si>
  <si>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</si>
  <si>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</si>
  <si>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</si>
  <si>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</si>
  <si>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</si>
  <si>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</si>
  <si>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</si>
  <si>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</si>
  <si>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</si>
  <si>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</si>
  <si>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</si>
  <si>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</si>
  <si>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</si>
  <si>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</si>
  <si>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</si>
  <si>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</si>
  <si>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</si>
  <si>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</si>
  <si>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</si>
  <si>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</si>
  <si>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</si>
  <si>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</si>
  <si>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</si>
  <si>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</si>
  <si>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</si>
  <si>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t>
    <phoneticPr fontId="5"/>
  </si>
  <si>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</si>
  <si>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</si>
  <si>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</si>
  <si>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</si>
  <si>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</si>
  <si>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</si>
  <si>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</si>
  <si>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</si>
  <si>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</si>
  <si>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</si>
  <si>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</si>
  <si>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</si>
  <si>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</si>
  <si>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</si>
  <si>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</si>
  <si>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</si>
  <si>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</si>
  <si>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</si>
  <si>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</si>
  <si>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</si>
  <si>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</si>
  <si>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</si>
  <si>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</si>
  <si>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</si>
  <si>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</si>
  <si>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</si>
  <si>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</si>
  <si>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</si>
  <si>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</si>
  <si>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</si>
  <si>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</si>
  <si>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</si>
  <si>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</si>
  <si>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</si>
  <si>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</si>
  <si>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</si>
  <si>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</si>
  <si>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</si>
  <si>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</si>
  <si>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</si>
  <si>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</si>
  <si>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</si>
  <si>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</si>
  <si>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</si>
  <si>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</si>
  <si>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</si>
  <si>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</si>
  <si>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</si>
  <si>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</si>
  <si>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</si>
  <si>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</si>
  <si>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</si>
  <si>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</si>
  <si>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</si>
  <si>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</si>
  <si>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</si>
  <si>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</si>
  <si>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</si>
  <si>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</si>
  <si>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</si>
  <si>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</si>
  <si>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</si>
  <si>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</si>
  <si>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</si>
  <si>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</si>
  <si>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</si>
  <si>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</si>
  <si>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</si>
  <si>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</si>
  <si>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</si>
  <si>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</si>
  <si>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</si>
  <si>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</si>
  <si>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</si>
  <si>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</si>
  <si>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</si>
  <si>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</si>
  <si>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</si>
  <si>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</si>
  <si>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</si>
  <si>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</si>
  <si>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</si>
  <si>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</si>
  <si>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</si>
  <si>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</si>
  <si>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</si>
  <si>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</si>
  <si>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</si>
  <si>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</si>
  <si>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</si>
  <si>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</si>
  <si>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</si>
  <si>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</si>
  <si>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</si>
  <si>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</si>
  <si>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</si>
  <si>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</si>
  <si>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</si>
  <si>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</si>
  <si>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</si>
  <si>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</si>
  <si>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</si>
  <si>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</si>
  <si>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</si>
  <si>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</si>
  <si>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</si>
  <si>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</si>
  <si>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</si>
  <si>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</si>
  <si>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</si>
  <si>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</si>
  <si>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</si>
  <si>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</si>
  <si>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</si>
  <si>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</si>
  <si>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</si>
  <si>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</si>
  <si>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</si>
  <si>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</si>
  <si>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</si>
  <si>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</si>
  <si>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</si>
  <si>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</si>
  <si>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</si>
  <si>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東京都檜原村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</si>
  <si>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</si>
  <si>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</si>
  <si>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</si>
  <si>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</si>
  <si>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</si>
  <si>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</si>
  <si>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</si>
  <si>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</si>
  <si>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</si>
  <si>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</si>
  <si>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</si>
  <si>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</si>
  <si>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</si>
  <si>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</si>
  <si>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</si>
  <si>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</si>
  <si>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</si>
  <si>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</si>
  <si>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</si>
  <si>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</si>
  <si>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東京都都民の森管理運営事業特別会計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</si>
  <si>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</si>
  <si>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</si>
  <si>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</si>
  <si>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</si>
  <si>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</si>
  <si>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</si>
  <si>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</si>
  <si>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</si>
  <si>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</si>
  <si>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</si>
  <si>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</si>
  <si>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</si>
  <si>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</si>
  <si>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</si>
  <si>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</si>
  <si>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介護サービス事業特別会計</t>
    <phoneticPr fontId="5"/>
  </si>
  <si>
    <t>後期高齢者医療特別会計</t>
    <phoneticPr fontId="5"/>
  </si>
  <si>
    <t>簡易水道特別会計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</si>
  <si>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</si>
  <si>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</si>
  <si>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</si>
  <si>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</si>
  <si>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</si>
  <si>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</si>
  <si>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</si>
  <si>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</si>
  <si>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</si>
  <si>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</si>
  <si>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</si>
  <si>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</si>
  <si>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</si>
  <si>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</si>
  <si>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</si>
  <si>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</si>
  <si>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</si>
  <si>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</si>
  <si>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</si>
  <si>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</si>
  <si>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</si>
  <si>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</si>
  <si>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</si>
  <si>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</si>
  <si>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</si>
  <si>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</si>
  <si>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</si>
  <si>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</si>
  <si>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</si>
  <si>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</si>
  <si>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</si>
  <si>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</si>
  <si>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</si>
  <si>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</si>
  <si>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</si>
  <si>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</si>
  <si>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</si>
  <si>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</si>
  <si>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</si>
  <si>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</si>
  <si>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</si>
  <si>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</si>
  <si>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</si>
  <si>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</si>
  <si>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</si>
  <si>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</si>
  <si>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</si>
  <si>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</si>
  <si>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</si>
  <si>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</si>
  <si>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</si>
  <si>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</si>
  <si>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</si>
  <si>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</si>
  <si>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</si>
  <si>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</si>
  <si>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</si>
  <si>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</si>
  <si>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</si>
  <si>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</si>
  <si>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</si>
  <si>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</si>
  <si>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</si>
  <si>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</si>
  <si>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</si>
  <si>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</si>
  <si>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</si>
  <si>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介護サービス事業特別会計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</si>
  <si>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</si>
  <si>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</si>
  <si>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</si>
  <si>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</si>
  <si>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</si>
  <si>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</si>
  <si>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</si>
  <si>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</si>
  <si>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</si>
  <si>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</si>
  <si>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</si>
  <si>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</si>
  <si>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</si>
  <si>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</si>
  <si>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</si>
  <si>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</si>
  <si>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</si>
  <si>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</si>
  <si>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</si>
  <si>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</si>
  <si>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</si>
  <si>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</si>
  <si>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</si>
  <si>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</si>
  <si>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</si>
  <si>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</si>
  <si>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</si>
  <si>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</si>
  <si>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</si>
  <si>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</si>
  <si>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</si>
  <si>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</si>
  <si>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</si>
  <si>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</si>
  <si>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</si>
  <si>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</si>
  <si>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</si>
  <si>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</si>
  <si>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</si>
  <si>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</si>
  <si>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</si>
  <si>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</si>
  <si>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</si>
  <si>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</si>
  <si>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</si>
  <si>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</si>
  <si>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</si>
  <si>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</si>
  <si>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</si>
  <si>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</si>
  <si>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</si>
  <si>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</si>
  <si>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</si>
  <si>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</si>
  <si>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</si>
  <si>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</si>
  <si>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</si>
  <si>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</si>
  <si>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</si>
  <si>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</si>
  <si>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</si>
  <si>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</si>
  <si>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</si>
  <si>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</si>
  <si>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</si>
  <si>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</si>
  <si>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</si>
  <si>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</si>
  <si>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</si>
  <si>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</si>
  <si>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</si>
  <si>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</si>
  <si>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</si>
  <si>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</si>
  <si>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</si>
  <si>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</si>
  <si>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</si>
  <si>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</si>
  <si>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</si>
  <si>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</si>
  <si>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</si>
  <si>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</si>
  <si>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</si>
  <si>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</si>
  <si>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</si>
  <si>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11.07</t>
  </si>
  <si>
    <t>▲ 8.17</t>
  </si>
  <si>
    <t>▲ 9.17</t>
  </si>
  <si>
    <t>▲ 6.15</t>
  </si>
  <si>
    <t>一般会計</t>
  </si>
  <si>
    <t>国民健康保険特別会計</t>
  </si>
  <si>
    <t>介護保険特別会計</t>
  </si>
  <si>
    <t>東京都都民の森管理運営事業特別会計</t>
  </si>
  <si>
    <t>下水道事業特別会計</t>
  </si>
  <si>
    <t>後期高齢者医療特別会計</t>
  </si>
  <si>
    <t>簡易水道特別会計</t>
  </si>
  <si>
    <t>介護サービス事業特別会計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</si>
  <si>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</si>
  <si>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</si>
  <si>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</si>
  <si>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</si>
  <si>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</si>
  <si>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</si>
  <si>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</si>
  <si>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</si>
  <si>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株式会社めるか檜原</t>
    <rPh sb="0" eb="1">
      <t>カブ</t>
    </rPh>
    <rPh sb="1" eb="2">
      <t>シキ</t>
    </rPh>
    <rPh sb="2" eb="3">
      <t>カイ</t>
    </rPh>
    <rPh sb="3" eb="4">
      <t>シャ</t>
    </rPh>
    <rPh sb="7" eb="9">
      <t>ヒノハラ</t>
    </rPh>
    <phoneticPr fontId="2"/>
  </si>
  <si>
    <t>西秋川衛生組合</t>
    <rPh sb="0" eb="1">
      <t>ニシ</t>
    </rPh>
    <rPh sb="1" eb="3">
      <t>アキガワ</t>
    </rPh>
    <rPh sb="3" eb="5">
      <t>エイセイ</t>
    </rPh>
    <rPh sb="5" eb="7">
      <t>クミアイ</t>
    </rPh>
    <phoneticPr fontId="2"/>
  </si>
  <si>
    <t>秋川流域斎場組合</t>
    <rPh sb="0" eb="2">
      <t>アキガワ</t>
    </rPh>
    <rPh sb="2" eb="4">
      <t>リュウイキ</t>
    </rPh>
    <rPh sb="4" eb="6">
      <t>サイジョウ</t>
    </rPh>
    <rPh sb="6" eb="8">
      <t>クミアイ</t>
    </rPh>
    <phoneticPr fontId="2"/>
  </si>
  <si>
    <t>阿伎留病院組合</t>
    <rPh sb="0" eb="1">
      <t>オク</t>
    </rPh>
    <rPh sb="1" eb="2">
      <t>サエ</t>
    </rPh>
    <rPh sb="2" eb="3">
      <t>ドメ</t>
    </rPh>
    <rPh sb="3" eb="5">
      <t>ビョウイン</t>
    </rPh>
    <rPh sb="5" eb="7">
      <t>クミアイ</t>
    </rPh>
    <phoneticPr fontId="2"/>
  </si>
  <si>
    <t>東京都後期高齢者医療広域連合（一般会計）</t>
    <phoneticPr fontId="2"/>
  </si>
  <si>
    <t>東京都後期高齢者医療広域連合（後期高齢者医療特別会計）</t>
    <phoneticPr fontId="2"/>
  </si>
  <si>
    <t>東京都市町村職員退職手当組合</t>
    <rPh sb="0" eb="2">
      <t>トウキョウ</t>
    </rPh>
    <rPh sb="2" eb="3">
      <t>ト</t>
    </rPh>
    <rPh sb="3" eb="6">
      <t>シチョウソン</t>
    </rPh>
    <rPh sb="6" eb="8">
      <t>ショクイン</t>
    </rPh>
    <rPh sb="8" eb="10">
      <t>タイショク</t>
    </rPh>
    <rPh sb="10" eb="12">
      <t>テアテ</t>
    </rPh>
    <rPh sb="12" eb="14">
      <t>クミアイ</t>
    </rPh>
    <phoneticPr fontId="2"/>
  </si>
  <si>
    <t>東京都市町村議会議員公務災害補償等組合</t>
    <rPh sb="0" eb="2">
      <t>トウキョウ</t>
    </rPh>
    <rPh sb="2" eb="3">
      <t>ト</t>
    </rPh>
    <rPh sb="3" eb="6">
      <t>シチョウソン</t>
    </rPh>
    <rPh sb="6" eb="8">
      <t>ギカイ</t>
    </rPh>
    <rPh sb="8" eb="10">
      <t>ギイン</t>
    </rPh>
    <rPh sb="10" eb="12">
      <t>コウム</t>
    </rPh>
    <rPh sb="12" eb="14">
      <t>サイガイ</t>
    </rPh>
    <rPh sb="14" eb="17">
      <t>ホショウトウ</t>
    </rPh>
    <rPh sb="17" eb="19">
      <t>クミアイ</t>
    </rPh>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</si>
  <si>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</si>
  <si>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
  </si>
  <si>
    <t>公共施設整備基金</t>
    <rPh sb="0" eb="2">
      <t>コウキョウ</t>
    </rPh>
    <rPh sb="2" eb="4">
      <t>シセツ</t>
    </rPh>
    <rPh sb="4" eb="6">
      <t>セイビ</t>
    </rPh>
    <rPh sb="6" eb="8">
      <t>キキン</t>
    </rPh>
    <phoneticPr fontId="5"/>
  </si>
  <si>
    <t>社会福祉基金</t>
    <rPh sb="0" eb="2">
      <t>シャカイ</t>
    </rPh>
    <rPh sb="2" eb="4">
      <t>フクシ</t>
    </rPh>
    <rPh sb="4" eb="6">
      <t>キキン</t>
    </rPh>
    <phoneticPr fontId="5"/>
  </si>
  <si>
    <t>人材育成基金</t>
    <rPh sb="0" eb="2">
      <t>ジンザイ</t>
    </rPh>
    <rPh sb="2" eb="4">
      <t>イクセイ</t>
    </rPh>
    <rPh sb="4" eb="6">
      <t>キキン</t>
    </rPh>
    <phoneticPr fontId="5"/>
  </si>
  <si>
    <t>災害復旧・復興基金</t>
    <phoneticPr fontId="5"/>
  </si>
  <si>
    <t>教育施設基金</t>
    <phoneticPr fontId="2"/>
  </si>
  <si>
    <t>-</t>
    <phoneticPr fontId="19"/>
  </si>
  <si>
    <t>-</t>
    <phoneticPr fontId="2"/>
  </si>
  <si>
    <t>-</t>
    <phoneticPr fontId="40"/>
  </si>
  <si>
    <t>-</t>
    <phoneticPr fontId="40"/>
  </si>
  <si>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</si>
  <si>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</si>
  <si>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</si>
  <si>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</si>
  <si>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</si>
  <si>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</si>
  <si>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</si>
  <si>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</si>
  <si>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</si>
  <si>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</si>
  <si>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</si>
  <si>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固定資産台帳整備中</t>
    <phoneticPr fontId="5"/>
  </si>
  <si>
    <t>起債の抑制や基金の効果的な運用により将来負担比率は生じていない。また、実質公債費比率についても従前からの起債抑制策により類似団体内平均値を下回っている状況が続いている。今後も地方債の発行を抑制するとともに、起債が必要な場合には交付税措置等の有利なものを選択するなど引き続き起債を抑制した健全な財政運営を図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</si>
</sst>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4"/>
      <name val="ＭＳ Ｐゴシック"/>
      <family val="3"/>
      <charset val="128"/>
    </font>
    <font>
      <sz val="6"/>
      <name val="ＭＳ 明朝"/>
      <family val="2"/>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38" fontId="38" fillId="0" borderId="0" applyFont="0" applyFill="0" applyBorder="0" applyAlignment="0" applyProtection="0">
      <alignment vertical="center"/>
    </xf>
    <xf numFmtId="0" fontId="41" fillId="0" borderId="0">
      <alignment vertical="center"/>
    </xf>
  </cellStyleXfs>
  <cellXfs count="13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41"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2" fillId="0" borderId="0" xfId="21"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9" fillId="0" borderId="116" xfId="12" applyNumberFormat="1" applyFont="1" applyBorder="1" applyAlignment="1" applyProtection="1">
      <alignment horizontal="right" vertical="center" shrinkToFit="1"/>
      <protection locked="0"/>
    </xf>
    <xf numFmtId="177" fontId="39" fillId="0" borderId="112" xfId="12" applyNumberFormat="1" applyFont="1" applyBorder="1" applyAlignment="1" applyProtection="1">
      <alignment horizontal="right" vertical="center" shrinkToFit="1"/>
      <protection locked="0"/>
    </xf>
    <xf numFmtId="177" fontId="39" fillId="0" borderId="113" xfId="12" applyNumberFormat="1" applyFont="1" applyBorder="1" applyAlignment="1" applyProtection="1">
      <alignment horizontal="right" vertical="center" shrinkToFit="1"/>
      <protection locked="0"/>
    </xf>
    <xf numFmtId="177" fontId="39" fillId="0" borderId="120" xfId="12" applyNumberFormat="1" applyFont="1" applyBorder="1" applyAlignment="1" applyProtection="1">
      <alignment horizontal="right" vertical="center" shrinkToFit="1"/>
      <protection locked="0"/>
    </xf>
    <xf numFmtId="177" fontId="39" fillId="0" borderId="117" xfId="12" applyNumberFormat="1" applyFont="1" applyBorder="1" applyAlignment="1" applyProtection="1">
      <alignment horizontal="right" vertical="center" shrinkToFit="1"/>
      <protection locked="0"/>
    </xf>
    <xf numFmtId="177" fontId="39" fillId="0" borderId="115" xfId="12" applyNumberFormat="1" applyFont="1" applyBorder="1" applyAlignment="1" applyProtection="1">
      <alignment horizontal="right" vertical="center" shrinkToFit="1"/>
      <protection locked="0"/>
    </xf>
    <xf numFmtId="0" fontId="39" fillId="0" borderId="117" xfId="8" applyFont="1" applyBorder="1" applyAlignment="1" applyProtection="1">
      <alignment horizontal="right" vertical="center"/>
      <protection locked="0"/>
    </xf>
    <xf numFmtId="0" fontId="39" fillId="0" borderId="113" xfId="8" applyFont="1" applyBorder="1" applyAlignment="1" applyProtection="1">
      <alignment horizontal="right" vertical="center"/>
      <protection locked="0"/>
    </xf>
    <xf numFmtId="0" fontId="39" fillId="0" borderId="120" xfId="8" applyFont="1" applyBorder="1" applyAlignment="1" applyProtection="1">
      <alignment horizontal="right" vertical="center"/>
      <protection locked="0"/>
    </xf>
    <xf numFmtId="38" fontId="39" fillId="0" borderId="112" xfId="20" applyFont="1" applyFill="1" applyBorder="1" applyAlignment="1" applyProtection="1">
      <alignment horizontal="right" vertical="center"/>
      <protection locked="0"/>
    </xf>
    <xf numFmtId="38" fontId="39" fillId="0" borderId="113" xfId="20" applyFont="1" applyFill="1" applyBorder="1" applyAlignment="1" applyProtection="1">
      <alignment horizontal="right" vertical="center"/>
      <protection locked="0"/>
    </xf>
    <xf numFmtId="38" fontId="39" fillId="0" borderId="120" xfId="20" applyFont="1" applyFill="1" applyBorder="1" applyAlignment="1" applyProtection="1">
      <alignment horizontal="right" vertical="center"/>
      <protection locked="0"/>
    </xf>
    <xf numFmtId="38" fontId="39" fillId="0" borderId="117" xfId="20" applyFont="1" applyFill="1" applyBorder="1" applyAlignment="1" applyProtection="1">
      <alignment horizontal="right" vertical="center"/>
      <protection locked="0"/>
    </xf>
    <xf numFmtId="177" fontId="39"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9"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9" fillId="0" borderId="115" xfId="14" applyNumberFormat="1" applyFont="1" applyBorder="1" applyAlignment="1" applyProtection="1">
      <alignment horizontal="right" vertical="center" shrinkToFit="1"/>
      <protection locked="0"/>
    </xf>
    <xf numFmtId="177" fontId="39" fillId="0" borderId="116" xfId="14" applyNumberFormat="1" applyFont="1" applyBorder="1" applyAlignment="1" applyProtection="1">
      <alignment horizontal="right" vertical="center" shrinkToFit="1"/>
      <protection locked="0"/>
    </xf>
    <xf numFmtId="177" fontId="39"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9" fillId="0" borderId="136" xfId="14" applyNumberFormat="1" applyFont="1" applyBorder="1" applyAlignment="1" applyProtection="1">
      <alignment horizontal="right" vertical="center" shrinkToFit="1"/>
      <protection locked="0"/>
    </xf>
    <xf numFmtId="177" fontId="39" fillId="0" borderId="137" xfId="14" applyNumberFormat="1" applyFont="1" applyBorder="1" applyAlignment="1" applyProtection="1">
      <alignment horizontal="right" vertical="center" shrinkToFit="1"/>
      <protection locked="0"/>
    </xf>
    <xf numFmtId="177" fontId="39"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9" fillId="0" borderId="141" xfId="12" applyNumberFormat="1" applyFont="1" applyBorder="1" applyAlignment="1" applyProtection="1">
      <alignment horizontal="right" vertical="center" shrinkToFit="1"/>
      <protection locked="0"/>
    </xf>
    <xf numFmtId="177" fontId="39"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118" xfId="15" applyNumberFormat="1" applyFont="1" applyBorder="1" applyAlignment="1" applyProtection="1">
      <alignment horizontal="right" vertical="center" shrinkToFit="1"/>
      <protection locked="0"/>
    </xf>
    <xf numFmtId="177" fontId="34" fillId="0" borderId="117"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88"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3"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9"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桁区切り" xfId="20" builtinId="6"/>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B4659C4A-D6A5-48F2-9B11-6048100AECD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287914</c:v>
                </c:pt>
                <c:pt idx="1">
                  <c:v>310300</c:v>
                </c:pt>
                <c:pt idx="2">
                  <c:v>317319</c:v>
                </c:pt>
                <c:pt idx="3">
                  <c:v>289738</c:v>
                </c:pt>
                <c:pt idx="4">
                  <c:v>316937</c:v>
                </c:pt>
              </c:numCache>
            </c:numRef>
          </c:val>
          <c:smooth val="0"/>
          <c:extLst>
            <c:ext xmlns:c16="http://schemas.microsoft.com/office/drawing/2014/chart" uri="{C3380CC4-5D6E-409C-BE32-E72D297353CC}">
              <c16:uniqueId val="{00000000-1A6E-418B-B7B0-E35A01D757C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264589</c:v>
                </c:pt>
                <c:pt idx="1">
                  <c:v>247274</c:v>
                </c:pt>
                <c:pt idx="2">
                  <c:v>330236</c:v>
                </c:pt>
                <c:pt idx="3">
                  <c:v>289516</c:v>
                </c:pt>
                <c:pt idx="4">
                  <c:v>337293</c:v>
                </c:pt>
              </c:numCache>
            </c:numRef>
          </c:val>
          <c:smooth val="0"/>
          <c:extLst>
            <c:ext xmlns:c16="http://schemas.microsoft.com/office/drawing/2014/chart" uri="{C3380CC4-5D6E-409C-BE32-E72D297353CC}">
              <c16:uniqueId val="{00000001-1A6E-418B-B7B0-E35A01D757C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8.8000000000000007</c:v>
                </c:pt>
                <c:pt idx="1">
                  <c:v>8.74</c:v>
                </c:pt>
                <c:pt idx="2">
                  <c:v>10.36</c:v>
                </c:pt>
                <c:pt idx="3">
                  <c:v>8.23</c:v>
                </c:pt>
                <c:pt idx="4">
                  <c:v>7.81</c:v>
                </c:pt>
              </c:numCache>
            </c:numRef>
          </c:val>
          <c:extLst>
            <c:ext xmlns:c16="http://schemas.microsoft.com/office/drawing/2014/chart" uri="{C3380CC4-5D6E-409C-BE32-E72D297353CC}">
              <c16:uniqueId val="{00000000-7E54-4502-8936-18CF8C57334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195.62</c:v>
                </c:pt>
                <c:pt idx="1">
                  <c:v>186.21</c:v>
                </c:pt>
                <c:pt idx="2">
                  <c:v>185.16</c:v>
                </c:pt>
                <c:pt idx="3">
                  <c:v>178.75</c:v>
                </c:pt>
                <c:pt idx="4">
                  <c:v>173.03</c:v>
                </c:pt>
              </c:numCache>
            </c:numRef>
          </c:val>
          <c:extLst>
            <c:ext xmlns:c16="http://schemas.microsoft.com/office/drawing/2014/chart" uri="{C3380CC4-5D6E-409C-BE32-E72D297353CC}">
              <c16:uniqueId val="{00000001-7E54-4502-8936-18CF8C57334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5.53</c:v>
                </c:pt>
                <c:pt idx="1">
                  <c:v>-11.07</c:v>
                </c:pt>
                <c:pt idx="2">
                  <c:v>-8.17</c:v>
                </c:pt>
                <c:pt idx="3">
                  <c:v>-9.17</c:v>
                </c:pt>
                <c:pt idx="4">
                  <c:v>-6.15</c:v>
                </c:pt>
              </c:numCache>
            </c:numRef>
          </c:val>
          <c:smooth val="0"/>
          <c:extLst>
            <c:ext xmlns:c16="http://schemas.microsoft.com/office/drawing/2014/chart" uri="{C3380CC4-5D6E-409C-BE32-E72D297353CC}">
              <c16:uniqueId val="{00000002-7E54-4502-8936-18CF8C57334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8F6-4003-9F42-BF50F66B3BA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8F6-4003-9F42-BF50F66B3BA9}"/>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0.21</c:v>
                </c:pt>
                <c:pt idx="2">
                  <c:v>#N/A</c:v>
                </c:pt>
                <c:pt idx="3">
                  <c:v>0.11</c:v>
                </c:pt>
                <c:pt idx="4">
                  <c:v>#N/A</c:v>
                </c:pt>
                <c:pt idx="5">
                  <c:v>0.12</c:v>
                </c:pt>
                <c:pt idx="6">
                  <c:v>#N/A</c:v>
                </c:pt>
                <c:pt idx="7">
                  <c:v>0.1</c:v>
                </c:pt>
                <c:pt idx="8">
                  <c:v>#N/A</c:v>
                </c:pt>
                <c:pt idx="9">
                  <c:v>7.0000000000000007E-2</c:v>
                </c:pt>
              </c:numCache>
            </c:numRef>
          </c:val>
          <c:extLst>
            <c:ext xmlns:c16="http://schemas.microsoft.com/office/drawing/2014/chart" uri="{C3380CC4-5D6E-409C-BE32-E72D297353CC}">
              <c16:uniqueId val="{00000002-D8F6-4003-9F42-BF50F66B3BA9}"/>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0.17</c:v>
                </c:pt>
                <c:pt idx="2">
                  <c:v>#N/A</c:v>
                </c:pt>
                <c:pt idx="3">
                  <c:v>0.22</c:v>
                </c:pt>
                <c:pt idx="4">
                  <c:v>#N/A</c:v>
                </c:pt>
                <c:pt idx="5">
                  <c:v>0.55000000000000004</c:v>
                </c:pt>
                <c:pt idx="6">
                  <c:v>#N/A</c:v>
                </c:pt>
                <c:pt idx="7">
                  <c:v>0.43</c:v>
                </c:pt>
                <c:pt idx="8">
                  <c:v>#N/A</c:v>
                </c:pt>
                <c:pt idx="9">
                  <c:v>0.11</c:v>
                </c:pt>
              </c:numCache>
            </c:numRef>
          </c:val>
          <c:extLst>
            <c:ext xmlns:c16="http://schemas.microsoft.com/office/drawing/2014/chart" uri="{C3380CC4-5D6E-409C-BE32-E72D297353CC}">
              <c16:uniqueId val="{00000003-D8F6-4003-9F42-BF50F66B3BA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0.13</c:v>
                </c:pt>
                <c:pt idx="2">
                  <c:v>#N/A</c:v>
                </c:pt>
                <c:pt idx="3">
                  <c:v>0.28000000000000003</c:v>
                </c:pt>
                <c:pt idx="4">
                  <c:v>#N/A</c:v>
                </c:pt>
                <c:pt idx="5">
                  <c:v>0.28000000000000003</c:v>
                </c:pt>
                <c:pt idx="6">
                  <c:v>#N/A</c:v>
                </c:pt>
                <c:pt idx="7">
                  <c:v>0.06</c:v>
                </c:pt>
                <c:pt idx="8">
                  <c:v>#N/A</c:v>
                </c:pt>
                <c:pt idx="9">
                  <c:v>0.11</c:v>
                </c:pt>
              </c:numCache>
            </c:numRef>
          </c:val>
          <c:extLst>
            <c:ext xmlns:c16="http://schemas.microsoft.com/office/drawing/2014/chart" uri="{C3380CC4-5D6E-409C-BE32-E72D297353CC}">
              <c16:uniqueId val="{00000004-D8F6-4003-9F42-BF50F66B3BA9}"/>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0.37</c:v>
                </c:pt>
                <c:pt idx="2">
                  <c:v>#N/A</c:v>
                </c:pt>
                <c:pt idx="3">
                  <c:v>0.31</c:v>
                </c:pt>
                <c:pt idx="4">
                  <c:v>#N/A</c:v>
                </c:pt>
                <c:pt idx="5">
                  <c:v>0.43</c:v>
                </c:pt>
                <c:pt idx="6">
                  <c:v>#N/A</c:v>
                </c:pt>
                <c:pt idx="7">
                  <c:v>2.2000000000000002</c:v>
                </c:pt>
                <c:pt idx="8">
                  <c:v>#N/A</c:v>
                </c:pt>
                <c:pt idx="9">
                  <c:v>0.35</c:v>
                </c:pt>
              </c:numCache>
            </c:numRef>
          </c:val>
          <c:extLst>
            <c:ext xmlns:c16="http://schemas.microsoft.com/office/drawing/2014/chart" uri="{C3380CC4-5D6E-409C-BE32-E72D297353CC}">
              <c16:uniqueId val="{00000005-D8F6-4003-9F42-BF50F66B3BA9}"/>
            </c:ext>
          </c:extLst>
        </c:ser>
        <c:ser>
          <c:idx val="6"/>
          <c:order val="6"/>
          <c:tx>
            <c:strRef>
              <c:f>データシート!$A$33</c:f>
              <c:strCache>
                <c:ptCount val="1"/>
                <c:pt idx="0">
                  <c:v>東京都都民の森管理運営事業特別会計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0.72</c:v>
                </c:pt>
                <c:pt idx="2">
                  <c:v>#N/A</c:v>
                </c:pt>
                <c:pt idx="3">
                  <c:v>0.38</c:v>
                </c:pt>
                <c:pt idx="4">
                  <c:v>#N/A</c:v>
                </c:pt>
                <c:pt idx="5">
                  <c:v>0.5</c:v>
                </c:pt>
                <c:pt idx="6">
                  <c:v>#N/A</c:v>
                </c:pt>
                <c:pt idx="7">
                  <c:v>0.61</c:v>
                </c:pt>
                <c:pt idx="8">
                  <c:v>#N/A</c:v>
                </c:pt>
                <c:pt idx="9">
                  <c:v>0.62</c:v>
                </c:pt>
              </c:numCache>
            </c:numRef>
          </c:val>
          <c:extLst>
            <c:ext xmlns:c16="http://schemas.microsoft.com/office/drawing/2014/chart" uri="{C3380CC4-5D6E-409C-BE32-E72D297353CC}">
              <c16:uniqueId val="{00000006-D8F6-4003-9F42-BF50F66B3BA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1.82</c:v>
                </c:pt>
                <c:pt idx="2">
                  <c:v>#N/A</c:v>
                </c:pt>
                <c:pt idx="3">
                  <c:v>0.64</c:v>
                </c:pt>
                <c:pt idx="4">
                  <c:v>#N/A</c:v>
                </c:pt>
                <c:pt idx="5">
                  <c:v>0.68</c:v>
                </c:pt>
                <c:pt idx="6">
                  <c:v>#N/A</c:v>
                </c:pt>
                <c:pt idx="7">
                  <c:v>0.61</c:v>
                </c:pt>
                <c:pt idx="8">
                  <c:v>#N/A</c:v>
                </c:pt>
                <c:pt idx="9">
                  <c:v>0.68</c:v>
                </c:pt>
              </c:numCache>
            </c:numRef>
          </c:val>
          <c:extLst>
            <c:ext xmlns:c16="http://schemas.microsoft.com/office/drawing/2014/chart" uri="{C3380CC4-5D6E-409C-BE32-E72D297353CC}">
              <c16:uniqueId val="{00000007-D8F6-4003-9F42-BF50F66B3BA9}"/>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2.67</c:v>
                </c:pt>
                <c:pt idx="2">
                  <c:v>#N/A</c:v>
                </c:pt>
                <c:pt idx="3">
                  <c:v>3.26</c:v>
                </c:pt>
                <c:pt idx="4">
                  <c:v>#N/A</c:v>
                </c:pt>
                <c:pt idx="5">
                  <c:v>3.42</c:v>
                </c:pt>
                <c:pt idx="6">
                  <c:v>#N/A</c:v>
                </c:pt>
                <c:pt idx="7">
                  <c:v>2.34</c:v>
                </c:pt>
                <c:pt idx="8">
                  <c:v>#N/A</c:v>
                </c:pt>
                <c:pt idx="9">
                  <c:v>0.69</c:v>
                </c:pt>
              </c:numCache>
            </c:numRef>
          </c:val>
          <c:extLst>
            <c:ext xmlns:c16="http://schemas.microsoft.com/office/drawing/2014/chart" uri="{C3380CC4-5D6E-409C-BE32-E72D297353CC}">
              <c16:uniqueId val="{00000008-D8F6-4003-9F42-BF50F66B3BA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8.07</c:v>
                </c:pt>
                <c:pt idx="2">
                  <c:v>#N/A</c:v>
                </c:pt>
                <c:pt idx="3">
                  <c:v>8.34</c:v>
                </c:pt>
                <c:pt idx="4">
                  <c:v>#N/A</c:v>
                </c:pt>
                <c:pt idx="5">
                  <c:v>9.85</c:v>
                </c:pt>
                <c:pt idx="6">
                  <c:v>#N/A</c:v>
                </c:pt>
                <c:pt idx="7">
                  <c:v>7.62</c:v>
                </c:pt>
                <c:pt idx="8">
                  <c:v>#N/A</c:v>
                </c:pt>
                <c:pt idx="9">
                  <c:v>7.18</c:v>
                </c:pt>
              </c:numCache>
            </c:numRef>
          </c:val>
          <c:extLst>
            <c:ext xmlns:c16="http://schemas.microsoft.com/office/drawing/2014/chart" uri="{C3380CC4-5D6E-409C-BE32-E72D297353CC}">
              <c16:uniqueId val="{00000009-D8F6-4003-9F42-BF50F66B3BA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231</c:v>
                </c:pt>
                <c:pt idx="5">
                  <c:v>238</c:v>
                </c:pt>
                <c:pt idx="8">
                  <c:v>242</c:v>
                </c:pt>
                <c:pt idx="11">
                  <c:v>241</c:v>
                </c:pt>
                <c:pt idx="14">
                  <c:v>224</c:v>
                </c:pt>
              </c:numCache>
            </c:numRef>
          </c:val>
          <c:extLst>
            <c:ext xmlns:c16="http://schemas.microsoft.com/office/drawing/2014/chart" uri="{C3380CC4-5D6E-409C-BE32-E72D297353CC}">
              <c16:uniqueId val="{00000000-AB51-4DBD-A4F4-FF0945A093E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B51-4DBD-A4F4-FF0945A093E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B51-4DBD-A4F4-FF0945A093E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31</c:v>
                </c:pt>
                <c:pt idx="3">
                  <c:v>33</c:v>
                </c:pt>
                <c:pt idx="6">
                  <c:v>34</c:v>
                </c:pt>
                <c:pt idx="9">
                  <c:v>34</c:v>
                </c:pt>
                <c:pt idx="12">
                  <c:v>28</c:v>
                </c:pt>
              </c:numCache>
            </c:numRef>
          </c:val>
          <c:extLst>
            <c:ext xmlns:c16="http://schemas.microsoft.com/office/drawing/2014/chart" uri="{C3380CC4-5D6E-409C-BE32-E72D297353CC}">
              <c16:uniqueId val="{00000003-AB51-4DBD-A4F4-FF0945A093E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170</c:v>
                </c:pt>
                <c:pt idx="3">
                  <c:v>176</c:v>
                </c:pt>
                <c:pt idx="6">
                  <c:v>177</c:v>
                </c:pt>
                <c:pt idx="9">
                  <c:v>180</c:v>
                </c:pt>
                <c:pt idx="12">
                  <c:v>152</c:v>
                </c:pt>
              </c:numCache>
            </c:numRef>
          </c:val>
          <c:extLst>
            <c:ext xmlns:c16="http://schemas.microsoft.com/office/drawing/2014/chart" uri="{C3380CC4-5D6E-409C-BE32-E72D297353CC}">
              <c16:uniqueId val="{00000004-AB51-4DBD-A4F4-FF0945A093E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51-4DBD-A4F4-FF0945A093E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B51-4DBD-A4F4-FF0945A093E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87</c:v>
                </c:pt>
                <c:pt idx="3">
                  <c:v>91</c:v>
                </c:pt>
                <c:pt idx="6">
                  <c:v>92</c:v>
                </c:pt>
                <c:pt idx="9">
                  <c:v>94</c:v>
                </c:pt>
                <c:pt idx="12">
                  <c:v>97</c:v>
                </c:pt>
              </c:numCache>
            </c:numRef>
          </c:val>
          <c:extLst>
            <c:ext xmlns:c16="http://schemas.microsoft.com/office/drawing/2014/chart" uri="{C3380CC4-5D6E-409C-BE32-E72D297353CC}">
              <c16:uniqueId val="{00000007-AB51-4DBD-A4F4-FF0945A093E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57</c:v>
                </c:pt>
                <c:pt idx="2">
                  <c:v>#N/A</c:v>
                </c:pt>
                <c:pt idx="3">
                  <c:v>#N/A</c:v>
                </c:pt>
                <c:pt idx="4">
                  <c:v>62</c:v>
                </c:pt>
                <c:pt idx="5">
                  <c:v>#N/A</c:v>
                </c:pt>
                <c:pt idx="6">
                  <c:v>#N/A</c:v>
                </c:pt>
                <c:pt idx="7">
                  <c:v>61</c:v>
                </c:pt>
                <c:pt idx="8">
                  <c:v>#N/A</c:v>
                </c:pt>
                <c:pt idx="9">
                  <c:v>#N/A</c:v>
                </c:pt>
                <c:pt idx="10">
                  <c:v>67</c:v>
                </c:pt>
                <c:pt idx="11">
                  <c:v>#N/A</c:v>
                </c:pt>
                <c:pt idx="12">
                  <c:v>#N/A</c:v>
                </c:pt>
                <c:pt idx="13">
                  <c:v>53</c:v>
                </c:pt>
                <c:pt idx="14">
                  <c:v>#N/A</c:v>
                </c:pt>
              </c:numCache>
            </c:numRef>
          </c:val>
          <c:smooth val="0"/>
          <c:extLst>
            <c:ext xmlns:c16="http://schemas.microsoft.com/office/drawing/2014/chart" uri="{C3380CC4-5D6E-409C-BE32-E72D297353CC}">
              <c16:uniqueId val="{00000008-AB51-4DBD-A4F4-FF0945A093E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2446</c:v>
                </c:pt>
                <c:pt idx="5">
                  <c:v>2331</c:v>
                </c:pt>
                <c:pt idx="8">
                  <c:v>2260</c:v>
                </c:pt>
                <c:pt idx="11">
                  <c:v>2143</c:v>
                </c:pt>
                <c:pt idx="14">
                  <c:v>2025</c:v>
                </c:pt>
              </c:numCache>
            </c:numRef>
          </c:val>
          <c:extLst>
            <c:ext xmlns:c16="http://schemas.microsoft.com/office/drawing/2014/chart" uri="{C3380CC4-5D6E-409C-BE32-E72D297353CC}">
              <c16:uniqueId val="{00000000-F719-4F22-9D1D-59CA9E063E3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c:v>
                </c:pt>
                <c:pt idx="5">
                  <c:v>3</c:v>
                </c:pt>
                <c:pt idx="8">
                  <c:v>0</c:v>
                </c:pt>
                <c:pt idx="11">
                  <c:v>0</c:v>
                </c:pt>
                <c:pt idx="14">
                  <c:v>0</c:v>
                </c:pt>
              </c:numCache>
            </c:numRef>
          </c:val>
          <c:extLst>
            <c:ext xmlns:c16="http://schemas.microsoft.com/office/drawing/2014/chart" uri="{C3380CC4-5D6E-409C-BE32-E72D297353CC}">
              <c16:uniqueId val="{00000001-F719-4F22-9D1D-59CA9E063E3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5643</c:v>
                </c:pt>
                <c:pt idx="5">
                  <c:v>5684</c:v>
                </c:pt>
                <c:pt idx="8">
                  <c:v>5604</c:v>
                </c:pt>
                <c:pt idx="11">
                  <c:v>5499</c:v>
                </c:pt>
                <c:pt idx="14">
                  <c:v>5327</c:v>
                </c:pt>
              </c:numCache>
            </c:numRef>
          </c:val>
          <c:extLst>
            <c:ext xmlns:c16="http://schemas.microsoft.com/office/drawing/2014/chart" uri="{C3380CC4-5D6E-409C-BE32-E72D297353CC}">
              <c16:uniqueId val="{00000002-F719-4F22-9D1D-59CA9E063E3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719-4F22-9D1D-59CA9E063E3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719-4F22-9D1D-59CA9E063E3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19-4F22-9D1D-59CA9E063E3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571</c:v>
                </c:pt>
                <c:pt idx="3">
                  <c:v>565</c:v>
                </c:pt>
                <c:pt idx="6">
                  <c:v>565</c:v>
                </c:pt>
                <c:pt idx="9">
                  <c:v>564</c:v>
                </c:pt>
                <c:pt idx="12">
                  <c:v>550</c:v>
                </c:pt>
              </c:numCache>
            </c:numRef>
          </c:val>
          <c:extLst>
            <c:ext xmlns:c16="http://schemas.microsoft.com/office/drawing/2014/chart" uri="{C3380CC4-5D6E-409C-BE32-E72D297353CC}">
              <c16:uniqueId val="{00000006-F719-4F22-9D1D-59CA9E063E3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583</c:v>
                </c:pt>
                <c:pt idx="3">
                  <c:v>549</c:v>
                </c:pt>
                <c:pt idx="6">
                  <c:v>544</c:v>
                </c:pt>
                <c:pt idx="9">
                  <c:v>514</c:v>
                </c:pt>
                <c:pt idx="12">
                  <c:v>492</c:v>
                </c:pt>
              </c:numCache>
            </c:numRef>
          </c:val>
          <c:extLst>
            <c:ext xmlns:c16="http://schemas.microsoft.com/office/drawing/2014/chart" uri="{C3380CC4-5D6E-409C-BE32-E72D297353CC}">
              <c16:uniqueId val="{00000007-F719-4F22-9D1D-59CA9E063E3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1936</c:v>
                </c:pt>
                <c:pt idx="3">
                  <c:v>1793</c:v>
                </c:pt>
                <c:pt idx="6">
                  <c:v>1735</c:v>
                </c:pt>
                <c:pt idx="9">
                  <c:v>1686</c:v>
                </c:pt>
                <c:pt idx="12">
                  <c:v>1577</c:v>
                </c:pt>
              </c:numCache>
            </c:numRef>
          </c:val>
          <c:extLst>
            <c:ext xmlns:c16="http://schemas.microsoft.com/office/drawing/2014/chart" uri="{C3380CC4-5D6E-409C-BE32-E72D297353CC}">
              <c16:uniqueId val="{00000008-F719-4F22-9D1D-59CA9E063E3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719-4F22-9D1D-59CA9E063E3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1126</c:v>
                </c:pt>
                <c:pt idx="3">
                  <c:v>1100</c:v>
                </c:pt>
                <c:pt idx="6">
                  <c:v>1071</c:v>
                </c:pt>
                <c:pt idx="9">
                  <c:v>1036</c:v>
                </c:pt>
                <c:pt idx="12">
                  <c:v>983</c:v>
                </c:pt>
              </c:numCache>
            </c:numRef>
          </c:val>
          <c:extLst>
            <c:ext xmlns:c16="http://schemas.microsoft.com/office/drawing/2014/chart" uri="{C3380CC4-5D6E-409C-BE32-E72D297353CC}">
              <c16:uniqueId val="{0000000A-F719-4F22-9D1D-59CA9E063E3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719-4F22-9D1D-59CA9E063E3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2610</c:v>
                </c:pt>
                <c:pt idx="1">
                  <c:v>2511</c:v>
                </c:pt>
                <c:pt idx="2">
                  <c:v>2431</c:v>
                </c:pt>
              </c:numCache>
            </c:numRef>
          </c:val>
          <c:extLst>
            <c:ext xmlns:c16="http://schemas.microsoft.com/office/drawing/2014/chart" uri="{C3380CC4-5D6E-409C-BE32-E72D297353CC}">
              <c16:uniqueId val="{00000000-B3E7-4930-89B3-C81A50D7FD3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75</c:v>
                </c:pt>
                <c:pt idx="1">
                  <c:v>75</c:v>
                </c:pt>
                <c:pt idx="2">
                  <c:v>75</c:v>
                </c:pt>
              </c:numCache>
            </c:numRef>
          </c:val>
          <c:extLst>
            <c:ext xmlns:c16="http://schemas.microsoft.com/office/drawing/2014/chart" uri="{C3380CC4-5D6E-409C-BE32-E72D297353CC}">
              <c16:uniqueId val="{00000001-B3E7-4930-89B3-C81A50D7FD3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2549</c:v>
                </c:pt>
                <c:pt idx="1">
                  <c:v>2593</c:v>
                </c:pt>
                <c:pt idx="2">
                  <c:v>2615</c:v>
                </c:pt>
              </c:numCache>
            </c:numRef>
          </c:val>
          <c:extLst>
            <c:ext xmlns:c16="http://schemas.microsoft.com/office/drawing/2014/chart" uri="{C3380CC4-5D6E-409C-BE32-E72D297353CC}">
              <c16:uniqueId val="{00000002-B3E7-4930-89B3-C81A50D7FD3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{8DB7582C-80D3-45DF-ACF3-7F0F046F2360}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DB9-42D4-845E-91E30C85401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{7931F512-9BBD-4DBF-8102-3FCBA445710A}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DB9-42D4-845E-91E30C85401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{1257CFD0-9D8B-4628-A88B-3EF8596C7F54}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DB9-42D4-845E-91E30C85401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{80C4F2FA-1895-4C0B-BBE0-C3FA15E06635}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DB9-42D4-845E-91E30C85401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{207FFB5C-2783-4101-BEC9-177D5747703E}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DB9-42D4-845E-91E30C85401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{510839E5-B64A-4662-B884-D7668F857894}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DB9-42D4-845E-91E30C85401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{305BDBF2-1A78-465A-84D2-8863FF8EBBBA}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DB9-42D4-845E-91E30C85401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{E6E536D3-84A6-4C42-A809-1B7E1D4D98C8}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DB9-42D4-845E-91E30C85401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{A6E9A56E-C0C0-4865-A229-A97B085DBF41}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DB9-42D4-845E-91E30C8540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DB9-42D4-845E-91E30C85401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{F7884393-7370-4FFF-8569-766959455F7A}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DB9-42D4-845E-91E30C85401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{DF3D604C-4706-40BD-B6DB-F26BF702B498}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DB9-42D4-845E-91E30C85401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{99C08700-3282-4D4E-8214-E86726A1ACED}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DB9-42D4-845E-91E30C85401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{F96B8BC4-6160-4DE1-B289-AFB34AB72DC9}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DB9-42D4-845E-91E30C85401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{CFE11D83-EE9B-4A3D-84F4-1A5E9560B703}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DB9-42D4-845E-91E30C85401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{8FDE78D3-6F6B-4A20-8BC9-861B0A5EBFE2}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DB9-42D4-845E-91E30C85401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{90D30914-73FF-4A48-B852-799D94B654D9}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DB9-42D4-845E-91E30C85401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{E069AD72-F9FC-4CA5-A89C-E8BDA429EEF9}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DB9-42D4-845E-91E30C85401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{22F99BC6-B613-4E24-BF53-8A560B58529C}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DB9-42D4-845E-91E30C8540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EDB9-42D4-845E-91E30C854017}"/>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{9E610B85-3077-46FD-A9E5-4D8164B3E8D7}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CFA-433C-BCE3-AFEEC7CF828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{4B62BAA7-A409-4A6C-9DDC-491D46B3DA1E}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CFA-433C-BCE3-AFEEC7CF828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{C9FE12FA-ACF9-4AAC-BB21-3B9DE2BB9C06}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CFA-433C-BCE3-AFEEC7CF828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{8B280FC9-EF4D-453A-86EC-FE6989003AA3}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CFA-433C-BCE3-AFEEC7CF828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{A0FE7A2A-F477-4428-9C57-008539BBA6FE}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CFA-433C-BCE3-AFEEC7CF8282}"/>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{79CF65D1-5550-4B95-A360-7BC6F812E682}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CFA-433C-BCE3-AFEEC7CF8282}"/>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{876100F8-35E1-437C-88BF-603D5E0EC961}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CFA-433C-BCE3-AFEEC7CF8282}"/>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{BDA214EF-0F8C-459F-A636-AF0CDAF15F59}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CFA-433C-BCE3-AFEEC7CF8282}"/>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{82156F5D-6321-48F8-B805-0C89918A187B}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CFA-433C-BCE3-AFEEC7CF828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4.5999999999999996</c:v>
                </c:pt>
                <c:pt idx="16">
                  <c:v>4.9000000000000004</c:v>
                </c:pt>
                <c:pt idx="24">
                  <c:v>5.2</c:v>
                </c:pt>
                <c:pt idx="32">
                  <c:v>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CFA-433C-BCE3-AFEEC7CF828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{A27834EC-E96B-4B76-9B36-0C847BE35566}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CFA-433C-BCE3-AFEEC7CF828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{798D62A1-CB3A-48C2-9166-90D1A6ACDB36}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CFA-433C-BCE3-AFEEC7CF828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{3E31354E-E2FB-41FC-9930-BC3510A66D99}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CFA-433C-BCE3-AFEEC7CF828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{27B373D6-5716-4C73-AD18-BE1F51A874A1}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CFA-433C-BCE3-AFEEC7CF828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{B963E03D-D008-4052-9D1F-8917C05CFE15}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CFA-433C-BCE3-AFEEC7CF8282}"/>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{573263F2-D083-42EF-985D-F434AC092E7A}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CFA-433C-BCE3-AFEEC7CF8282}"/>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{2BD70298-60AE-433D-9493-9BB4955F717F}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CFA-433C-BCE3-AFEEC7CF8282}"/>
                </c:ext>
              </c:extLst>
            </c:dLbl>
            <c:dLbl>
              <c:idx val="24"/>
              <c:layout>
                <c:manualLayout>
                  <c:x val="-4.509653070695388E-2"/>
                  <c:y val="-8.13373728600520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{C887F994-DF9F-46F3-861E-99C67E1F839A}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CFA-433C-BCE3-AFEEC7CF8282}"/>
                </c:ext>
              </c:extLst>
            </c:dLbl>
            <c:dLbl>
              <c:idx val="32"/>
              <c:layout>
                <c:manualLayout>
                  <c:x val="-1.8171803637232468E-2"/>
                  <c:y val="-4.349592131553585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{07664603-1E0E-4CE6-A55D-44E3B6711996}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CFA-433C-BCE3-AFEEC7CF82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6.9</c:v>
                </c:pt>
                <c:pt idx="16">
                  <c:v>7.1</c:v>
                </c:pt>
                <c:pt idx="24">
                  <c:v>7.4</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CFA-433C-BCE3-AFEEC7CF8282}"/>
            </c:ext>
          </c:extLst>
        </c:ser>
        <c:dLbls>
          <c:showLegendKey val="0"/>
          <c:showVal val="1"/>
          <c:showCatName val="0"/>
          <c:showSerName val="0"/>
          <c:showPercent val="0"/>
          <c:showBubbleSize val="0"/>
        </c:dLbls>
        <c:axId val="84219776"/>
        <c:axId val="84234240"/>
      </c:scatterChart>
      <c:valAx>
        <c:axId val="84219776"/>
        <c:scaling>
          <c:orientation val="minMax"/>
          <c:max val="7.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東京都檜原村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2,138
2,132
105.41
3,725,383
3,602,574
109,778
1,404,913
982,936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人口の減少や全国平均を大幅に上回る高齢化率（</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令和２</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年１月１日現在５</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．６％）に加え、村内に主要産業がないこと等により、財源の中の地方税の占める割合が低く財政基盤が脆弱なため類位団体の平均を０．０</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ポイント下回っている。今後も自主財源の大幅な増額を見込むことは難しいため、人件費、光熱水費等の経常経費の削減、投資的経費の抑制等、行財政改革を実施し財政の健全化を図る。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134874</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35624"/>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49801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134874</xdr:rowOff>
    </xdr:from>
    <xdr:to>
      <xdr:col>24</xdr:col>
      <xdr:colOff>12700</xdr:colOff>
      <xdr:row>35</xdr:row>
      <xdr:rowOff>134874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10668</xdr:rowOff>
    </xdr:from>
    <xdr:to>
      <xdr:col>23</xdr:col>
      <xdr:colOff>133350</xdr:colOff>
      <xdr:row>44</xdr:row>
      <xdr:rowOff>10668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5544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10668</xdr:rowOff>
    </xdr:from>
    <xdr:to>
      <xdr:col>19</xdr:col>
      <xdr:colOff>133350</xdr:colOff>
      <xdr:row>44</xdr:row>
      <xdr:rowOff>10668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10668</xdr:rowOff>
    </xdr:from>
    <xdr:to>
      <xdr:col>15</xdr:col>
      <xdr:colOff>82550</xdr:colOff>
      <xdr:row>44</xdr:row>
      <xdr:rowOff>10668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10668</xdr:rowOff>
    </xdr:from>
    <xdr:to>
      <xdr:col>11</xdr:col>
      <xdr:colOff>31750</xdr:colOff>
      <xdr:row>44</xdr:row>
      <xdr:rowOff>10668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15494</xdr:rowOff>
    </xdr:from>
    <xdr:to>
      <xdr:col>7</xdr:col>
      <xdr:colOff>31750</xdr:colOff>
      <xdr:row>43</xdr:row>
      <xdr:rowOff>117094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127271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131318</xdr:rowOff>
    </xdr:from>
    <xdr:to>
      <xdr:col>23</xdr:col>
      <xdr:colOff>184150</xdr:colOff>
      <xdr:row>44</xdr:row>
      <xdr:rowOff>61468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27195</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399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131318</xdr:rowOff>
    </xdr:from>
    <xdr:to>
      <xdr:col>19</xdr:col>
      <xdr:colOff>184150</xdr:colOff>
      <xdr:row>44</xdr:row>
      <xdr:rowOff>61468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46245</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59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131318</xdr:rowOff>
    </xdr:from>
    <xdr:to>
      <xdr:col>15</xdr:col>
      <xdr:colOff>133350</xdr:colOff>
      <xdr:row>44</xdr:row>
      <xdr:rowOff>61468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46245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131318</xdr:rowOff>
    </xdr:from>
    <xdr:to>
      <xdr:col>11</xdr:col>
      <xdr:colOff>82550</xdr:colOff>
      <xdr:row>44</xdr:row>
      <xdr:rowOff>61468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46245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46245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物件費等にかかるものが比較的高水準にあ</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るが</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、昨年度比</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０</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となった。国や東京都の補助金・交付金等の充当により類似団体を</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ポイント下回っている。今後も人件費（超過勤務手当等）の抑制、光熱水費の削減、各種施設の保守点検等の一括契約による経費削減に努め、より一層の健全財政を目指していく。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169545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78602"/>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19791</xdr:rowOff>
    </xdr:from>
    <xdr:to>
      <xdr:col>23</xdr:col>
      <xdr:colOff>133350</xdr:colOff>
      <xdr:row>63</xdr:row>
      <xdr:rowOff>25823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821141"/>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51664</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5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155046</xdr:rowOff>
    </xdr:from>
    <xdr:to>
      <xdr:col>19</xdr:col>
      <xdr:colOff>133350</xdr:colOff>
      <xdr:row>63</xdr:row>
      <xdr:rowOff>25823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784946"/>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107738</xdr:rowOff>
    </xdr:from>
    <xdr:to>
      <xdr:col>19</xdr:col>
      <xdr:colOff>184150</xdr:colOff>
      <xdr:row>64</xdr:row>
      <xdr:rowOff>37888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22665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86678</xdr:rowOff>
    </xdr:from>
    <xdr:to>
      <xdr:col>15</xdr:col>
      <xdr:colOff>82550</xdr:colOff>
      <xdr:row>62</xdr:row>
      <xdr:rowOff>155046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716578"/>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101706</xdr:rowOff>
    </xdr:from>
    <xdr:to>
      <xdr:col>15</xdr:col>
      <xdr:colOff>133350</xdr:colOff>
      <xdr:row>64</xdr:row>
      <xdr:rowOff>31856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16633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8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4233</xdr:rowOff>
    </xdr:from>
    <xdr:to>
      <xdr:col>11</xdr:col>
      <xdr:colOff>31750</xdr:colOff>
      <xdr:row>62</xdr:row>
      <xdr:rowOff>86678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634133"/>
          <a:ext cx="889000" cy="8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131780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100224</xdr:rowOff>
    </xdr:from>
    <xdr:to>
      <xdr:col>7</xdr:col>
      <xdr:colOff>31750</xdr:colOff>
      <xdr:row>63</xdr:row>
      <xdr:rowOff>30374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15151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81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140441</xdr:rowOff>
    </xdr:from>
    <xdr:to>
      <xdr:col>23</xdr:col>
      <xdr:colOff>184150</xdr:colOff>
      <xdr:row>63</xdr:row>
      <xdr:rowOff>70591</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77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156968</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146473</xdr:rowOff>
    </xdr:from>
    <xdr:to>
      <xdr:col>19</xdr:col>
      <xdr:colOff>184150</xdr:colOff>
      <xdr:row>63</xdr:row>
      <xdr:rowOff>76623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86800</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104246</xdr:rowOff>
    </xdr:from>
    <xdr:to>
      <xdr:col>15</xdr:col>
      <xdr:colOff>133350</xdr:colOff>
      <xdr:row>63</xdr:row>
      <xdr:rowOff>34396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3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44573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50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35878</xdr:rowOff>
    </xdr:from>
    <xdr:to>
      <xdr:col>11</xdr:col>
      <xdr:colOff>82550</xdr:colOff>
      <xdr:row>62</xdr:row>
      <xdr:rowOff>137478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147655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43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124883</xdr:rowOff>
    </xdr:from>
    <xdr:to>
      <xdr:col>7</xdr:col>
      <xdr:colOff>31750</xdr:colOff>
      <xdr:row>62</xdr:row>
      <xdr:rowOff>55033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65210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[637,539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においては、物価や最低賃金の上昇などによる需用費・委託料の増などにより大きく増額となっているが、人口の少ない当村では住民１人の異動が大きく反映されるとともに過疎に直面している当村では人口も毎年減少しており、今後も人口１人当たりの額は増加していくものと推察さ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しかしながら、人件費及び物件費については全体に対する割合も大きいため、今後も効率的な事務運営を進めるとともに経費削減、抑制に努め、適正な財政規模を維持していく。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93357</xdr:rowOff>
    </xdr:from>
    <xdr:to>
      <xdr:col>23</xdr:col>
      <xdr:colOff>133350</xdr:colOff>
      <xdr:row>89</xdr:row>
      <xdr:rowOff>47619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80807"/>
          <a:ext cx="0" cy="1325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19696</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7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47619</xdr:rowOff>
    </xdr:from>
    <xdr:to>
      <xdr:col>24</xdr:col>
      <xdr:colOff>12700</xdr:colOff>
      <xdr:row>89</xdr:row>
      <xdr:rowOff>47619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0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8284</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93357</xdr:rowOff>
    </xdr:from>
    <xdr:to>
      <xdr:col>24</xdr:col>
      <xdr:colOff>12700</xdr:colOff>
      <xdr:row>81</xdr:row>
      <xdr:rowOff>93357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8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126082</xdr:rowOff>
    </xdr:from>
    <xdr:to>
      <xdr:col>23</xdr:col>
      <xdr:colOff>133350</xdr:colOff>
      <xdr:row>82</xdr:row>
      <xdr:rowOff>129876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184982"/>
          <a:ext cx="838200" cy="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29196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16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12669</xdr:rowOff>
    </xdr:from>
    <xdr:to>
      <xdr:col>23</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115984</xdr:rowOff>
    </xdr:from>
    <xdr:to>
      <xdr:col>19</xdr:col>
      <xdr:colOff>133350</xdr:colOff>
      <xdr:row>82</xdr:row>
      <xdr:rowOff>126082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174884"/>
          <a:ext cx="889000" cy="1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12274</xdr:rowOff>
    </xdr:from>
    <xdr:to>
      <xdr:col>19</xdr:col>
      <xdr:colOff>184150</xdr:colOff>
      <xdr:row>82</xdr:row>
      <xdr:rowOff>113874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124051</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84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105722</xdr:rowOff>
    </xdr:from>
    <xdr:to>
      <xdr:col>15</xdr:col>
      <xdr:colOff>82550</xdr:colOff>
      <xdr:row>82</xdr:row>
      <xdr:rowOff>115984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164622"/>
          <a:ext cx="889000" cy="1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14717</xdr:rowOff>
    </xdr:from>
    <xdr:to>
      <xdr:col>15</xdr:col>
      <xdr:colOff>133350</xdr:colOff>
      <xdr:row>82</xdr:row>
      <xdr:rowOff>116317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126494</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78228</xdr:rowOff>
    </xdr:from>
    <xdr:to>
      <xdr:col>11</xdr:col>
      <xdr:colOff>31750</xdr:colOff>
      <xdr:row>82</xdr:row>
      <xdr:rowOff>105722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137128"/>
          <a:ext cx="889000" cy="2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9320</xdr:rowOff>
    </xdr:from>
    <xdr:to>
      <xdr:col>11</xdr:col>
      <xdr:colOff>82550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121097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10584</xdr:rowOff>
    </xdr:from>
    <xdr:to>
      <xdr:col>7</xdr:col>
      <xdr:colOff>31750</xdr:colOff>
      <xdr:row>82</xdr:row>
      <xdr:rowOff>112184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122361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83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79076</xdr:rowOff>
    </xdr:from>
    <xdr:to>
      <xdr:col>23</xdr:col>
      <xdr:colOff>184150</xdr:colOff>
      <xdr:row>83</xdr:row>
      <xdr:rowOff>9226</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13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51153</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11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75282</xdr:rowOff>
    </xdr:from>
    <xdr:to>
      <xdr:col>19</xdr:col>
      <xdr:colOff>184150</xdr:colOff>
      <xdr:row>83</xdr:row>
      <xdr:rowOff>5432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13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161659</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220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65184</xdr:rowOff>
    </xdr:from>
    <xdr:to>
      <xdr:col>15</xdr:col>
      <xdr:colOff>133350</xdr:colOff>
      <xdr:row>82</xdr:row>
      <xdr:rowOff>166784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12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151561</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21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54922</xdr:rowOff>
    </xdr:from>
    <xdr:to>
      <xdr:col>11</xdr:col>
      <xdr:colOff>82550</xdr:colOff>
      <xdr:row>82</xdr:row>
      <xdr:rowOff>156522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11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141299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20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27428</xdr:rowOff>
    </xdr:from>
    <xdr:to>
      <xdr:col>7</xdr:col>
      <xdr:colOff>31750</xdr:colOff>
      <xdr:row>82</xdr:row>
      <xdr:rowOff>129028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08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113805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1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類似団体平均及び全国町村平均を上回っている現状となっているため、今後も地域手当の見直しや、人事考課制度の効果的な見直しを行いながら、給与の適正化を図っていく。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68326</xdr:rowOff>
    </xdr:from>
    <xdr:to>
      <xdr:col>81</xdr:col>
      <xdr:colOff>44450</xdr:colOff>
      <xdr:row>89</xdr:row>
      <xdr:rowOff>161544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12722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154703</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87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68326</xdr:rowOff>
    </xdr:from>
    <xdr:to>
      <xdr:col>81</xdr:col>
      <xdr:colOff>133350</xdr:colOff>
      <xdr:row>82</xdr:row>
      <xdr:rowOff>68326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1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154432</xdr:rowOff>
    </xdr:from>
    <xdr:to>
      <xdr:col>81</xdr:col>
      <xdr:colOff>44450</xdr:colOff>
      <xdr:row>89</xdr:row>
      <xdr:rowOff>36068</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5242032"/>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74440</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819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91694</xdr:rowOff>
    </xdr:from>
    <xdr:to>
      <xdr:col>77</xdr:col>
      <xdr:colOff>44450</xdr:colOff>
      <xdr:row>88</xdr:row>
      <xdr:rowOff>154432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517929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169690</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742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91694</xdr:rowOff>
    </xdr:from>
    <xdr:to>
      <xdr:col>72</xdr:col>
      <xdr:colOff>203200</xdr:colOff>
      <xdr:row>89</xdr:row>
      <xdr:rowOff>2287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5179294"/>
          <a:ext cx="889000" cy="8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12716</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2287</xdr:rowOff>
    </xdr:from>
    <xdr:to>
      <xdr:col>68</xdr:col>
      <xdr:colOff>152400</xdr:colOff>
      <xdr:row>89</xdr:row>
      <xdr:rowOff>26415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5261337"/>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82042</xdr:rowOff>
    </xdr:from>
    <xdr:to>
      <xdr:col>68</xdr:col>
      <xdr:colOff>203200</xdr:colOff>
      <xdr:row>88</xdr:row>
      <xdr:rowOff>12192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22369</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76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36847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156718</xdr:rowOff>
    </xdr:from>
    <xdr:to>
      <xdr:col>81</xdr:col>
      <xdr:colOff>95250</xdr:colOff>
      <xdr:row>89</xdr:row>
      <xdr:rowOff>86868</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524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52595</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514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103632</xdr:rowOff>
    </xdr:from>
    <xdr:to>
      <xdr:col>77</xdr:col>
      <xdr:colOff>95250</xdr:colOff>
      <xdr:row>89</xdr:row>
      <xdr:rowOff>33782</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51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18559</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5277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40894</xdr:rowOff>
    </xdr:from>
    <xdr:to>
      <xdr:col>73</xdr:col>
      <xdr:colOff>44450</xdr:colOff>
      <xdr:row>88</xdr:row>
      <xdr:rowOff>142494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512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127271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521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122937</xdr:rowOff>
    </xdr:from>
    <xdr:to>
      <xdr:col>68</xdr:col>
      <xdr:colOff>203200</xdr:colOff>
      <xdr:row>89</xdr:row>
      <xdr:rowOff>53087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521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37864</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529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147065</xdr:rowOff>
    </xdr:from>
    <xdr:to>
      <xdr:col>64</xdr:col>
      <xdr:colOff>152400</xdr:colOff>
      <xdr:row>89</xdr:row>
      <xdr:rowOff>77215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523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61992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532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行政改革の推進による職員数の削減により類似団体平均を下回っている。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今後も定員管理計画の見直しなどを図りながら、適正な定員管理に努めていく。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90920</xdr:rowOff>
    </xdr:from>
    <xdr:to>
      <xdr:col>81</xdr:col>
      <xdr:colOff>44450</xdr:colOff>
      <xdr:row>67</xdr:row>
      <xdr:rowOff>87594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035020"/>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59671</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5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87594</xdr:rowOff>
    </xdr:from>
    <xdr:to>
      <xdr:col>81</xdr:col>
      <xdr:colOff>133350</xdr:colOff>
      <xdr:row>67</xdr:row>
      <xdr:rowOff>87594</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57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5847</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97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90920</xdr:rowOff>
    </xdr:from>
    <xdr:to>
      <xdr:col>81</xdr:col>
      <xdr:colOff>133350</xdr:colOff>
      <xdr:row>58</xdr:row>
      <xdr:rowOff>90920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0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45750</xdr:rowOff>
    </xdr:from>
    <xdr:to>
      <xdr:col>81</xdr:col>
      <xdr:colOff>44450</xdr:colOff>
      <xdr:row>59</xdr:row>
      <xdr:rowOff>48738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179800" y="10161300"/>
          <a:ext cx="838200" cy="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31489</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147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59412</xdr:rowOff>
    </xdr:from>
    <xdr:to>
      <xdr:col>81</xdr:col>
      <xdr:colOff>95250</xdr:colOff>
      <xdr:row>59</xdr:row>
      <xdr:rowOff>161012</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37822</xdr:rowOff>
    </xdr:from>
    <xdr:to>
      <xdr:col>77</xdr:col>
      <xdr:colOff>44450</xdr:colOff>
      <xdr:row>59</xdr:row>
      <xdr:rowOff>45750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5290800" y="10153372"/>
          <a:ext cx="889000" cy="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54815</xdr:rowOff>
    </xdr:from>
    <xdr:to>
      <xdr:col>77</xdr:col>
      <xdr:colOff>95250</xdr:colOff>
      <xdr:row>59</xdr:row>
      <xdr:rowOff>156415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141192</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10256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34030</xdr:rowOff>
    </xdr:from>
    <xdr:to>
      <xdr:col>72</xdr:col>
      <xdr:colOff>203200</xdr:colOff>
      <xdr:row>59</xdr:row>
      <xdr:rowOff>37822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4401800" y="10149580"/>
          <a:ext cx="889000" cy="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59872</xdr:rowOff>
    </xdr:from>
    <xdr:to>
      <xdr:col>73</xdr:col>
      <xdr:colOff>44450</xdr:colOff>
      <xdr:row>59</xdr:row>
      <xdr:rowOff>161472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146249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33455</xdr:rowOff>
    </xdr:from>
    <xdr:to>
      <xdr:col>68</xdr:col>
      <xdr:colOff>152400</xdr:colOff>
      <xdr:row>59</xdr:row>
      <xdr:rowOff>34030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3512800" y="10149005"/>
          <a:ext cx="889000" cy="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50909</xdr:rowOff>
    </xdr:from>
    <xdr:to>
      <xdr:col>68</xdr:col>
      <xdr:colOff>203200</xdr:colOff>
      <xdr:row>59</xdr:row>
      <xdr:rowOff>152509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137286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24711</xdr:rowOff>
    </xdr:from>
    <xdr:to>
      <xdr:col>64</xdr:col>
      <xdr:colOff>152400</xdr:colOff>
      <xdr:row>59</xdr:row>
      <xdr:rowOff>126311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111088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1022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169388</xdr:rowOff>
    </xdr:from>
    <xdr:to>
      <xdr:col>81</xdr:col>
      <xdr:colOff>95250</xdr:colOff>
      <xdr:row>59</xdr:row>
      <xdr:rowOff>99538</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11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14465</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995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166400</xdr:rowOff>
    </xdr:from>
    <xdr:to>
      <xdr:col>77</xdr:col>
      <xdr:colOff>95250</xdr:colOff>
      <xdr:row>59</xdr:row>
      <xdr:rowOff>96550</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11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106727</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987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158472</xdr:rowOff>
    </xdr:from>
    <xdr:to>
      <xdr:col>73</xdr:col>
      <xdr:colOff>44450</xdr:colOff>
      <xdr:row>59</xdr:row>
      <xdr:rowOff>88622</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10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98799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987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154680</xdr:rowOff>
    </xdr:from>
    <xdr:to>
      <xdr:col>68</xdr:col>
      <xdr:colOff>203200</xdr:colOff>
      <xdr:row>59</xdr:row>
      <xdr:rowOff>84830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95007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9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154105</xdr:rowOff>
    </xdr:from>
    <xdr:to>
      <xdr:col>64</xdr:col>
      <xdr:colOff>152400</xdr:colOff>
      <xdr:row>59</xdr:row>
      <xdr:rowOff>84255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09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94432</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986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従前からの起債抑制策により類似団体平均を下回っているが、今後も地方債の発行を抑制するとともに、借入の際には交付税措置等のある有利なものを選択するなど引き続き起債を抑制した健全な財政運営を図っ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9737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16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143087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698500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118956</xdr:rowOff>
    </xdr:from>
    <xdr:to>
      <xdr:col>77</xdr:col>
      <xdr:colOff>44450</xdr:colOff>
      <xdr:row>40</xdr:row>
      <xdr:rowOff>143087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9769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94827</xdr:rowOff>
    </xdr:from>
    <xdr:to>
      <xdr:col>72</xdr:col>
      <xdr:colOff>203200</xdr:colOff>
      <xdr:row>40</xdr:row>
      <xdr:rowOff>118956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695282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94827</xdr:rowOff>
    </xdr:from>
    <xdr:to>
      <xdr:col>68</xdr:col>
      <xdr:colOff>152400</xdr:colOff>
      <xdr:row>40</xdr:row>
      <xdr:rowOff>102870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9528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92287</xdr:rowOff>
    </xdr:from>
    <xdr:to>
      <xdr:col>77</xdr:col>
      <xdr:colOff>95250</xdr:colOff>
      <xdr:row>41</xdr:row>
      <xdr:rowOff>22437</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68156</xdr:rowOff>
    </xdr:from>
    <xdr:to>
      <xdr:col>73</xdr:col>
      <xdr:colOff>44450</xdr:colOff>
      <xdr:row>40</xdr:row>
      <xdr:rowOff>169756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8483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44027</xdr:rowOff>
    </xdr:from>
    <xdr:to>
      <xdr:col>68</xdr:col>
      <xdr:colOff>203200</xdr:colOff>
      <xdr:row>40</xdr:row>
      <xdr:rowOff>145627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155804</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起債の抑制や基金の効果的な運用により将来負担比率は生じていない。</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今後も公債費等の義務的経費の削減を中心とする行財政改革を推進し、健全な財政運営を努めていく。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166573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451100"/>
          <a:ext cx="0" cy="1487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138650</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91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166573</xdr:rowOff>
    </xdr:from>
    <xdr:to>
      <xdr:col>81</xdr:col>
      <xdr:colOff>133350</xdr:colOff>
      <xdr:row>22</xdr:row>
      <xdr:rowOff>166573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9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東京都檜原村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2,138
2,132
105.41
3,725,383
3,602,574
109,778
1,404,913
982,936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人件費については、類似団体内平均と比較し３．</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ポイント高い状況となっており、ここ数年は</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上昇</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傾向であったが昨年度</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比を見ると減少した</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状況となっている。</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今後も継続した</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人事考課制度の適正な運用や人件費（超過勤務手当等）の抑制を強化していき、職員給のみならず人件費全般を踏まえ削減を図っていきたい。</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78422</xdr:rowOff>
    </xdr:from>
    <xdr:to>
      <xdr:col>24</xdr:col>
      <xdr:colOff>25400</xdr:colOff>
      <xdr:row>41</xdr:row>
      <xdr:rowOff>61278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36272"/>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33355</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61278</xdr:rowOff>
    </xdr:from>
    <xdr:to>
      <xdr:col>24</xdr:col>
      <xdr:colOff>114300</xdr:colOff>
      <xdr:row>41</xdr:row>
      <xdr:rowOff>61278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9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164799</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78422</xdr:rowOff>
    </xdr:from>
    <xdr:to>
      <xdr:col>24</xdr:col>
      <xdr:colOff>114300</xdr:colOff>
      <xdr:row>33</xdr:row>
      <xdr:rowOff>78422</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3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106997</xdr:rowOff>
    </xdr:from>
    <xdr:to>
      <xdr:col>24</xdr:col>
      <xdr:colOff>25400</xdr:colOff>
      <xdr:row>35</xdr:row>
      <xdr:rowOff>124142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987800" y="6107747"/>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144162</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5802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127635</xdr:rowOff>
    </xdr:from>
    <xdr:to>
      <xdr:col>24</xdr:col>
      <xdr:colOff>76200</xdr:colOff>
      <xdr:row>35</xdr:row>
      <xdr:rowOff>57785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61278</xdr:rowOff>
    </xdr:from>
    <xdr:to>
      <xdr:col>19</xdr:col>
      <xdr:colOff>187325</xdr:colOff>
      <xdr:row>35</xdr:row>
      <xdr:rowOff>124142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6062028"/>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133350</xdr:rowOff>
    </xdr:from>
    <xdr:to>
      <xdr:col>20</xdr:col>
      <xdr:colOff>38100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73677</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573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24130</xdr:rowOff>
    </xdr:from>
    <xdr:to>
      <xdr:col>15</xdr:col>
      <xdr:colOff>98425</xdr:colOff>
      <xdr:row>35</xdr:row>
      <xdr:rowOff>61278</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6024880"/>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130492</xdr:rowOff>
    </xdr:from>
    <xdr:to>
      <xdr:col>15</xdr:col>
      <xdr:colOff>149225</xdr:colOff>
      <xdr:row>35</xdr:row>
      <xdr:rowOff>60642</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595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70819</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572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155575</xdr:rowOff>
    </xdr:from>
    <xdr:to>
      <xdr:col>11</xdr:col>
      <xdr:colOff>9525</xdr:colOff>
      <xdr:row>35</xdr:row>
      <xdr:rowOff>24130</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59848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121920</xdr:rowOff>
    </xdr:from>
    <xdr:to>
      <xdr:col>11</xdr:col>
      <xdr:colOff>60325</xdr:colOff>
      <xdr:row>35</xdr:row>
      <xdr:rowOff>52070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87630</xdr:rowOff>
    </xdr:from>
    <xdr:to>
      <xdr:col>6</xdr:col>
      <xdr:colOff>171450</xdr:colOff>
      <xdr:row>35</xdr:row>
      <xdr:rowOff>17780</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27957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56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56197</xdr:rowOff>
    </xdr:from>
    <xdr:to>
      <xdr:col>24</xdr:col>
      <xdr:colOff>76200</xdr:colOff>
      <xdr:row>35</xdr:row>
      <xdr:rowOff>157797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05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28274</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02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73342</xdr:rowOff>
    </xdr:from>
    <xdr:to>
      <xdr:col>20</xdr:col>
      <xdr:colOff>38100</xdr:colOff>
      <xdr:row>36</xdr:row>
      <xdr:rowOff>3492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07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159719</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16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10478</xdr:rowOff>
    </xdr:from>
    <xdr:to>
      <xdr:col>15</xdr:col>
      <xdr:colOff>149225</xdr:colOff>
      <xdr:row>35</xdr:row>
      <xdr:rowOff>112078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01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96855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609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144780</xdr:rowOff>
    </xdr:from>
    <xdr:to>
      <xdr:col>11</xdr:col>
      <xdr:colOff>60325</xdr:colOff>
      <xdr:row>35</xdr:row>
      <xdr:rowOff>74930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59707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06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104775</xdr:rowOff>
    </xdr:from>
    <xdr:to>
      <xdr:col>6</xdr:col>
      <xdr:colOff>171450</xdr:colOff>
      <xdr:row>35</xdr:row>
      <xdr:rowOff>34925</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59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19702</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02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物件費については、類似団体と比較し</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ポイント高い状況になっている。これは、森林再生事業や枝打ち事業といった森林整備における受託収入の</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額</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が大きくなっているが要因</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のひとつとなっている</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が、今後も光熱水費の削減、業務委託契約の内容の見直しを行うなど、効率的な事業の推進により物件費のコスト削減に努めていく。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a:extLst>
            <a:ext uri="{FF2B5EF4-FFF2-40B4-BE49-F238E27FC236}">
              <a16:creationId xmlns:a16="http://schemas.microsoft.com/office/drawing/2014/main" id="{00000000-0008-0000-0400-00007A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46990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6510000" y="235356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4" name="物件費最小値テキスト">
          <a:extLst>
            <a:ext uri="{FF2B5EF4-FFF2-40B4-BE49-F238E27FC236}">
              <a16:creationId xmlns:a16="http://schemas.microsoft.com/office/drawing/2014/main" id="{00000000-0008-0000-0400-00007C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6" name="物件費最大値テキスト">
          <a:extLst>
            <a:ext uri="{FF2B5EF4-FFF2-40B4-BE49-F238E27FC236}">
              <a16:creationId xmlns:a16="http://schemas.microsoft.com/office/drawing/2014/main" id="{00000000-0008-0000-0400-00007E000000}"/>
            </a:ext>
          </a:extLst>
        </xdr:cNvPr>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147574</xdr:rowOff>
    </xdr:from>
    <xdr:to>
      <xdr:col>82</xdr:col>
      <xdr:colOff>107950</xdr:colOff>
      <xdr:row>19</xdr:row>
      <xdr:rowOff>161290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5671800" y="34051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49293</xdr:rowOff>
    </xdr:from>
    <xdr:ext cx="762000" cy="259045"/>
    <xdr:sp macro="" textlink="">
      <xdr:nvSpPr>
        <xdr:cNvPr id="129" name="物件費平均値テキスト">
          <a:extLst>
            <a:ext uri="{FF2B5EF4-FFF2-40B4-BE49-F238E27FC236}">
              <a16:creationId xmlns:a16="http://schemas.microsoft.com/office/drawing/2014/main" id="{00000000-0008-0000-0400-000081000000}"/>
            </a:ext>
          </a:extLst>
        </xdr:cNvPr>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147574</xdr:rowOff>
    </xdr:from>
    <xdr:to>
      <xdr:col>78</xdr:col>
      <xdr:colOff>69850</xdr:colOff>
      <xdr:row>19</xdr:row>
      <xdr:rowOff>152146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4782800" y="34051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37338</xdr:rowOff>
    </xdr:from>
    <xdr:to>
      <xdr:col>78</xdr:col>
      <xdr:colOff>120650</xdr:colOff>
      <xdr:row>17</xdr:row>
      <xdr:rowOff>138938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5621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149115</xdr:rowOff>
    </xdr:from>
    <xdr:ext cx="7366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5290800" y="2720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163576</xdr:rowOff>
    </xdr:from>
    <xdr:to>
      <xdr:col>73</xdr:col>
      <xdr:colOff>180975</xdr:colOff>
      <xdr:row>19</xdr:row>
      <xdr:rowOff>152146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893800" y="324967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23622</xdr:rowOff>
    </xdr:from>
    <xdr:to>
      <xdr:col>74</xdr:col>
      <xdr:colOff>31750</xdr:colOff>
      <xdr:row>17</xdr:row>
      <xdr:rowOff>125222</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4732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135399</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4401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104140</xdr:rowOff>
    </xdr:from>
    <xdr:to>
      <xdr:col>69</xdr:col>
      <xdr:colOff>92075</xdr:colOff>
      <xdr:row>18</xdr:row>
      <xdr:rowOff>163576</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004800" y="31902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66819</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623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110490</xdr:rowOff>
    </xdr:from>
    <xdr:to>
      <xdr:col>82</xdr:col>
      <xdr:colOff>158750</xdr:colOff>
      <xdr:row>20</xdr:row>
      <xdr:rowOff>40640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64592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82567</xdr:rowOff>
    </xdr:from>
    <xdr:ext cx="762000" cy="259045"/>
    <xdr:sp macro="" textlink="">
      <xdr:nvSpPr>
        <xdr:cNvPr id="148" name="物件費該当値テキスト">
          <a:extLst>
            <a:ext uri="{FF2B5EF4-FFF2-40B4-BE49-F238E27FC236}">
              <a16:creationId xmlns:a16="http://schemas.microsoft.com/office/drawing/2014/main" id="{00000000-0008-0000-0400-000094000000}"/>
            </a:ext>
          </a:extLst>
        </xdr:cNvPr>
        <xdr:cNvSpPr txBox="1"/>
      </xdr:nvSpPr>
      <xdr:spPr>
        <a:xfrm>
          <a:off x="165989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96774</xdr:rowOff>
    </xdr:from>
    <xdr:to>
      <xdr:col>78</xdr:col>
      <xdr:colOff>120650</xdr:colOff>
      <xdr:row>20</xdr:row>
      <xdr:rowOff>26924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5621000" y="335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11701</xdr:rowOff>
    </xdr:from>
    <xdr:ext cx="7366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5290800" y="344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101346</xdr:rowOff>
    </xdr:from>
    <xdr:to>
      <xdr:col>74</xdr:col>
      <xdr:colOff>31750</xdr:colOff>
      <xdr:row>20</xdr:row>
      <xdr:rowOff>31496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4732000" y="335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16273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4401800" y="344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112776</xdr:rowOff>
    </xdr:from>
    <xdr:to>
      <xdr:col>69</xdr:col>
      <xdr:colOff>142875</xdr:colOff>
      <xdr:row>19</xdr:row>
      <xdr:rowOff>42926</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3843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27703</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3512800" y="32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53340</xdr:rowOff>
    </xdr:from>
    <xdr:to>
      <xdr:col>65</xdr:col>
      <xdr:colOff>53975</xdr:colOff>
      <xdr:row>18</xdr:row>
      <xdr:rowOff>154940</xdr:rowOff>
    </xdr:to>
    <xdr:sp macro="" textlink="">
      <xdr:nvSpPr>
        <xdr:cNvPr id="155" name="楕円 154">
          <a:extLst>
            <a:ext uri="{FF2B5EF4-FFF2-40B4-BE49-F238E27FC236}">
              <a16:creationId xmlns:a16="http://schemas.microsoft.com/office/drawing/2014/main" id="{00000000-0008-0000-0400-00009B000000}"/>
            </a:ext>
          </a:extLst>
        </xdr:cNvPr>
        <xdr:cNvSpPr/>
      </xdr:nvSpPr>
      <xdr:spPr>
        <a:xfrm>
          <a:off x="12954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139717</xdr:rowOff>
    </xdr:from>
    <xdr:ext cx="762000" cy="259045"/>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12623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扶助費については、昨年と比較すると０．１ポイント</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上昇</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、類似団体平均と比較しては０．</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ポイント減少している。これは、人口減少による高齢化が高止まり傾向にあることと、子どもの減少による影響と考えられるが、今後も対象者の資格審査等の適正化を進め適正な内容に努めていく。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13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165100</xdr:rowOff>
    </xdr:from>
    <xdr:to>
      <xdr:col>19</xdr:col>
      <xdr:colOff>187325</xdr:colOff>
      <xdr:row>56</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94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165100</xdr:rowOff>
    </xdr:from>
    <xdr:to>
      <xdr:col>15</xdr:col>
      <xdr:colOff>98425</xdr:colOff>
      <xdr:row>56</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94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56</xdr:row>
      <xdr:rowOff>12700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5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168927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その他に係るものについては、類似団体と比較すると４．</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０</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ポイント下回っている。また、昨年と比較しても</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０</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２ポイント</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下水道事業特別会計、簡易水道事業特別会計、国民健康保険特別会計、介護保険特別会計への繰出金等が大きく影響していると思われるが、今後も特別会計への繰出金については注意を払いつつ、特別会計における健全な財政運営を進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149860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271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24130</xdr:rowOff>
    </xdr:from>
    <xdr:to>
      <xdr:col>82</xdr:col>
      <xdr:colOff>107950</xdr:colOff>
      <xdr:row>56</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6253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2557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75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35560</xdr:rowOff>
    </xdr:from>
    <xdr:to>
      <xdr:col>78</xdr:col>
      <xdr:colOff>69850</xdr:colOff>
      <xdr:row>56</xdr:row>
      <xdr:rowOff>92710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6367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70485</xdr:rowOff>
    </xdr:from>
    <xdr:to>
      <xdr:col>78</xdr:col>
      <xdr:colOff>120650</xdr:colOff>
      <xdr:row>58</xdr:row>
      <xdr:rowOff>635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156862</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92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92710</xdr:rowOff>
    </xdr:from>
    <xdr:to>
      <xdr:col>73</xdr:col>
      <xdr:colOff>180975</xdr:colOff>
      <xdr:row>57</xdr:row>
      <xdr:rowOff>75565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69391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76200</xdr:rowOff>
    </xdr:from>
    <xdr:to>
      <xdr:col>74</xdr:col>
      <xdr:colOff>31750</xdr:colOff>
      <xdr:row>58</xdr:row>
      <xdr:rowOff>6350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162577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52705</xdr:rowOff>
    </xdr:from>
    <xdr:to>
      <xdr:col>69</xdr:col>
      <xdr:colOff>92075</xdr:colOff>
      <xdr:row>57</xdr:row>
      <xdr:rowOff>75565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8253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47625</xdr:rowOff>
    </xdr:from>
    <xdr:to>
      <xdr:col>65</xdr:col>
      <xdr:colOff>53975</xdr:colOff>
      <xdr:row>57</xdr:row>
      <xdr:rowOff>149225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134002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144780</xdr:rowOff>
    </xdr:from>
    <xdr:to>
      <xdr:col>82</xdr:col>
      <xdr:colOff>158750</xdr:colOff>
      <xdr:row>56</xdr:row>
      <xdr:rowOff>74930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5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161307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41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156210</xdr:rowOff>
    </xdr:from>
    <xdr:to>
      <xdr:col>78</xdr:col>
      <xdr:colOff>120650</xdr:colOff>
      <xdr:row>56</xdr:row>
      <xdr:rowOff>86360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41910</xdr:rowOff>
    </xdr:from>
    <xdr:to>
      <xdr:col>74</xdr:col>
      <xdr:colOff>31750</xdr:colOff>
      <xdr:row>56</xdr:row>
      <xdr:rowOff>143510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6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153687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41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24765</xdr:rowOff>
    </xdr:from>
    <xdr:to>
      <xdr:col>69</xdr:col>
      <xdr:colOff>142875</xdr:colOff>
      <xdr:row>57</xdr:row>
      <xdr:rowOff>126365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136542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56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xdr:rowOff>
    </xdr:from>
    <xdr:to>
      <xdr:col>65</xdr:col>
      <xdr:colOff>53975</xdr:colOff>
      <xdr:row>57</xdr:row>
      <xdr:rowOff>103505</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7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113682</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54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補助費等については、類似団体と比較すると１．</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ポイント下回っている。また、昨年度と比較すると０．</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と微</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ではあるが、ほぼ同様の数値を</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推移している</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。今後も新規補助金制度の抑制を図りつつ、現状の各種補助金については制度の縮小・廃止も視野に入れ内容精査を行っていき、各種補助金の更なる効率化を図っていく。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97282</xdr:rowOff>
    </xdr:from>
    <xdr:to>
      <xdr:col>82</xdr:col>
      <xdr:colOff>107950</xdr:colOff>
      <xdr:row>41</xdr:row>
      <xdr:rowOff>120142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75513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92219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120142</xdr:rowOff>
    </xdr:from>
    <xdr:to>
      <xdr:col>82</xdr:col>
      <xdr:colOff>196850</xdr:colOff>
      <xdr:row>41</xdr:row>
      <xdr:rowOff>120142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14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12209</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97282</xdr:rowOff>
    </xdr:from>
    <xdr:to>
      <xdr:col>82</xdr:col>
      <xdr:colOff>196850</xdr:colOff>
      <xdr:row>33</xdr:row>
      <xdr:rowOff>97282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85852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2534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85852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2306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58420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184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170434</xdr:rowOff>
    </xdr:from>
    <xdr:to>
      <xdr:col>69</xdr:col>
      <xdr:colOff>92075</xdr:colOff>
      <xdr:row>36</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1711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35052</xdr:rowOff>
    </xdr:from>
    <xdr:to>
      <xdr:col>78</xdr:col>
      <xdr:colOff>120650</xdr:colOff>
      <xdr:row>36</xdr:row>
      <xdr:rowOff>136652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146829</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119634</xdr:rowOff>
    </xdr:from>
    <xdr:to>
      <xdr:col>65</xdr:col>
      <xdr:colOff>53975</xdr:colOff>
      <xdr:row>36</xdr:row>
      <xdr:rowOff>49784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59961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公債費に係るものは、類似団体と比較すると１２．</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ポイントと大きく下回っている。これは、従前からの起債の新規発行をできる限り抑制してきた成果であると考えられる。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しかしながら当村では、下水道整備や各公共施設の大規模改修など、今後も多額の事業費が必要となることから、引き続き歳出削減を図るとともに、できる限り新規起債発行の抑制に努めていく。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143329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458337"/>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45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158024</xdr:rowOff>
    </xdr:from>
    <xdr:to>
      <xdr:col>24</xdr:col>
      <xdr:colOff>25400</xdr:colOff>
      <xdr:row>73</xdr:row>
      <xdr:rowOff>164556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67387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164209</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2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148227</xdr:rowOff>
    </xdr:from>
    <xdr:to>
      <xdr:col>19</xdr:col>
      <xdr:colOff>187325</xdr:colOff>
      <xdr:row>73</xdr:row>
      <xdr:rowOff>158024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266407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135165</xdr:rowOff>
    </xdr:from>
    <xdr:to>
      <xdr:col>15</xdr:col>
      <xdr:colOff>98425</xdr:colOff>
      <xdr:row>73</xdr:row>
      <xdr:rowOff>148227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2651015"/>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10886</xdr:rowOff>
    </xdr:from>
    <xdr:to>
      <xdr:col>15</xdr:col>
      <xdr:colOff>149225</xdr:colOff>
      <xdr:row>76</xdr:row>
      <xdr:rowOff>112486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97263</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122101</xdr:rowOff>
    </xdr:from>
    <xdr:to>
      <xdr:col>11</xdr:col>
      <xdr:colOff>9525</xdr:colOff>
      <xdr:row>73</xdr:row>
      <xdr:rowOff>135165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637951"/>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143147</xdr:rowOff>
    </xdr:from>
    <xdr:to>
      <xdr:col>11</xdr:col>
      <xdr:colOff>60325</xdr:colOff>
      <xdr:row>76</xdr:row>
      <xdr:rowOff>73298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018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58075</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0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58238</xdr:rowOff>
    </xdr:from>
    <xdr:to>
      <xdr:col>6</xdr:col>
      <xdr:colOff>171450</xdr:colOff>
      <xdr:row>75</xdr:row>
      <xdr:rowOff>159838</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291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144615</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00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113756</xdr:rowOff>
    </xdr:from>
    <xdr:to>
      <xdr:col>24</xdr:col>
      <xdr:colOff>76200</xdr:colOff>
      <xdr:row>74</xdr:row>
      <xdr:rowOff>43906</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62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130283</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47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107224</xdr:rowOff>
    </xdr:from>
    <xdr:to>
      <xdr:col>20</xdr:col>
      <xdr:colOff>38100</xdr:colOff>
      <xdr:row>74</xdr:row>
      <xdr:rowOff>37374</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62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47551</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391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97427</xdr:rowOff>
    </xdr:from>
    <xdr:to>
      <xdr:col>15</xdr:col>
      <xdr:colOff>149225</xdr:colOff>
      <xdr:row>74</xdr:row>
      <xdr:rowOff>27577</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61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37754</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38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84365</xdr:rowOff>
    </xdr:from>
    <xdr:to>
      <xdr:col>11</xdr:col>
      <xdr:colOff>60325</xdr:colOff>
      <xdr:row>74</xdr:row>
      <xdr:rowOff>14515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24692</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71301</xdr:rowOff>
    </xdr:from>
    <xdr:to>
      <xdr:col>6</xdr:col>
      <xdr:colOff>171450</xdr:colOff>
      <xdr:row>74</xdr:row>
      <xdr:rowOff>1451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58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11628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356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公債費以外については、類似団体と比較すると</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７</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ポイント上回っている。物件費</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等が高い水準となっているため、今後も委託事業の見直しや光熱水費の削減</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及び各種補助金等の見直しを行い、</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特別会計については、独立採算で運営できるよう事務事業の精査や料金、保険料等の見直しを行っていき健全な財政運営を進めていく。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30987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3064</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30987</xdr:rowOff>
    </xdr:from>
    <xdr:to>
      <xdr:col>82</xdr:col>
      <xdr:colOff>196850</xdr:colOff>
      <xdr:row>80</xdr:row>
      <xdr:rowOff>30987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170435</xdr:rowOff>
    </xdr:from>
    <xdr:to>
      <xdr:col>82</xdr:col>
      <xdr:colOff>107950</xdr:colOff>
      <xdr:row>78</xdr:row>
      <xdr:rowOff>10413</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372085"/>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140715</xdr:rowOff>
    </xdr:from>
    <xdr:to>
      <xdr:col>78</xdr:col>
      <xdr:colOff>69850</xdr:colOff>
      <xdr:row>78</xdr:row>
      <xdr:rowOff>10413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34236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163068</xdr:rowOff>
    </xdr:from>
    <xdr:to>
      <xdr:col>78</xdr:col>
      <xdr:colOff>120650</xdr:colOff>
      <xdr:row>77</xdr:row>
      <xdr:rowOff>93218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72137</xdr:rowOff>
    </xdr:from>
    <xdr:to>
      <xdr:col>73</xdr:col>
      <xdr:colOff>180975</xdr:colOff>
      <xdr:row>77</xdr:row>
      <xdr:rowOff>140715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273787"/>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159004</xdr:rowOff>
    </xdr:from>
    <xdr:to>
      <xdr:col>69</xdr:col>
      <xdr:colOff>92075</xdr:colOff>
      <xdr:row>77</xdr:row>
      <xdr:rowOff>72137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189204"/>
          <a:ext cx="889000" cy="8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119635</xdr:rowOff>
    </xdr:from>
    <xdr:to>
      <xdr:col>82</xdr:col>
      <xdr:colOff>158750</xdr:colOff>
      <xdr:row>78</xdr:row>
      <xdr:rowOff>49785</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91712</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131063</xdr:rowOff>
    </xdr:from>
    <xdr:to>
      <xdr:col>78</xdr:col>
      <xdr:colOff>120650</xdr:colOff>
      <xdr:row>78</xdr:row>
      <xdr:rowOff>61213</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33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45990</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419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89915</xdr:rowOff>
    </xdr:from>
    <xdr:to>
      <xdr:col>74</xdr:col>
      <xdr:colOff>31750</xdr:colOff>
      <xdr:row>78</xdr:row>
      <xdr:rowOff>20065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2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4842</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37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21337</xdr:rowOff>
    </xdr:from>
    <xdr:to>
      <xdr:col>69</xdr:col>
      <xdr:colOff>142875</xdr:colOff>
      <xdr:row>77</xdr:row>
      <xdr:rowOff>122937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22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107714</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30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108204</xdr:rowOff>
    </xdr:from>
    <xdr:to>
      <xdr:col>65</xdr:col>
      <xdr:colOff>53975</xdr:colOff>
      <xdr:row>77</xdr:row>
      <xdr:rowOff>38354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23131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東京都檜原村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130334</xdr:rowOff>
    </xdr:from>
    <xdr:to>
      <xdr:col>29</xdr:col>
      <xdr:colOff>127000</xdr:colOff>
      <xdr:row>19</xdr:row>
      <xdr:rowOff>144443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2459"/>
          <a:ext cx="0" cy="1557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116520</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144443</xdr:rowOff>
    </xdr:from>
    <xdr:to>
      <xdr:col>30</xdr:col>
      <xdr:colOff>25400</xdr:colOff>
      <xdr:row>19</xdr:row>
      <xdr:rowOff>144443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45261</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130334</xdr:rowOff>
    </xdr:from>
    <xdr:to>
      <xdr:col>30</xdr:col>
      <xdr:colOff>25400</xdr:colOff>
      <xdr:row>10</xdr:row>
      <xdr:rowOff>130334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41000</xdr:rowOff>
    </xdr:from>
    <xdr:to>
      <xdr:col>29</xdr:col>
      <xdr:colOff>127000</xdr:colOff>
      <xdr:row>18</xdr:row>
      <xdr:rowOff>69182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174725"/>
          <a:ext cx="647700" cy="28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171058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6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154531</xdr:rowOff>
    </xdr:from>
    <xdr:to>
      <xdr:col>29</xdr:col>
      <xdr:colOff>177800</xdr:colOff>
      <xdr:row>18</xdr:row>
      <xdr:rowOff>84681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69182</xdr:rowOff>
    </xdr:from>
    <xdr:to>
      <xdr:col>26</xdr:col>
      <xdr:colOff>50800</xdr:colOff>
      <xdr:row>18</xdr:row>
      <xdr:rowOff>83459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202907"/>
          <a:ext cx="698500" cy="14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160884</xdr:rowOff>
    </xdr:from>
    <xdr:to>
      <xdr:col>26</xdr:col>
      <xdr:colOff>101600</xdr:colOff>
      <xdr:row>18</xdr:row>
      <xdr:rowOff>91034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101211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92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83459</xdr:rowOff>
    </xdr:from>
    <xdr:to>
      <xdr:col>22</xdr:col>
      <xdr:colOff>114300</xdr:colOff>
      <xdr:row>18</xdr:row>
      <xdr:rowOff>87754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217184"/>
          <a:ext cx="698500" cy="4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159284</xdr:rowOff>
    </xdr:from>
    <xdr:to>
      <xdr:col>22</xdr:col>
      <xdr:colOff>165100</xdr:colOff>
      <xdr:row>18</xdr:row>
      <xdr:rowOff>89434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99611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87754</xdr:rowOff>
    </xdr:from>
    <xdr:to>
      <xdr:col>18</xdr:col>
      <xdr:colOff>177800</xdr:colOff>
      <xdr:row>18</xdr:row>
      <xdr:rowOff>114467</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221479"/>
          <a:ext cx="698500" cy="26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167324</xdr:rowOff>
    </xdr:from>
    <xdr:to>
      <xdr:col>19</xdr:col>
      <xdr:colOff>38100</xdr:colOff>
      <xdr:row>18</xdr:row>
      <xdr:rowOff>97474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107651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30819</xdr:rowOff>
    </xdr:from>
    <xdr:to>
      <xdr:col>15</xdr:col>
      <xdr:colOff>101600</xdr:colOff>
      <xdr:row>18</xdr:row>
      <xdr:rowOff>132419</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142596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93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161650</xdr:rowOff>
    </xdr:from>
    <xdr:to>
      <xdr:col>29</xdr:col>
      <xdr:colOff>177800</xdr:colOff>
      <xdr:row>18</xdr:row>
      <xdr:rowOff>91800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123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133727</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09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18382</xdr:rowOff>
    </xdr:from>
    <xdr:to>
      <xdr:col>26</xdr:col>
      <xdr:colOff>101600</xdr:colOff>
      <xdr:row>18</xdr:row>
      <xdr:rowOff>119982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152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104758</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238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32659</xdr:rowOff>
    </xdr:from>
    <xdr:to>
      <xdr:col>22</xdr:col>
      <xdr:colOff>165100</xdr:colOff>
      <xdr:row>18</xdr:row>
      <xdr:rowOff>134259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166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119036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25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36954</xdr:rowOff>
    </xdr:from>
    <xdr:to>
      <xdr:col>19</xdr:col>
      <xdr:colOff>38100</xdr:colOff>
      <xdr:row>18</xdr:row>
      <xdr:rowOff>138554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170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123331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257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63667</xdr:rowOff>
    </xdr:from>
    <xdr:to>
      <xdr:col>15</xdr:col>
      <xdr:colOff>101600</xdr:colOff>
      <xdr:row>18</xdr:row>
      <xdr:rowOff>165267</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197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150044</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28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180447</xdr:rowOff>
    </xdr:from>
    <xdr:to>
      <xdr:col>29</xdr:col>
      <xdr:colOff>127000</xdr:colOff>
      <xdr:row>38</xdr:row>
      <xdr:rowOff>6134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04997"/>
          <a:ext cx="0" cy="1368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321111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6134</xdr:rowOff>
    </xdr:from>
    <xdr:to>
      <xdr:col>30</xdr:col>
      <xdr:colOff>25400</xdr:colOff>
      <xdr:row>38</xdr:row>
      <xdr:rowOff>6134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73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95374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4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180447</xdr:rowOff>
    </xdr:from>
    <xdr:to>
      <xdr:col>30</xdr:col>
      <xdr:colOff>25400</xdr:colOff>
      <xdr:row>33</xdr:row>
      <xdr:rowOff>180447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04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70462</xdr:rowOff>
    </xdr:from>
    <xdr:to>
      <xdr:col>29</xdr:col>
      <xdr:colOff>127000</xdr:colOff>
      <xdr:row>37</xdr:row>
      <xdr:rowOff>104288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7195162"/>
          <a:ext cx="647700" cy="33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285586</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895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97609</xdr:rowOff>
    </xdr:from>
    <xdr:to>
      <xdr:col>29</xdr:col>
      <xdr:colOff>177800</xdr:colOff>
      <xdr:row>37</xdr:row>
      <xdr:rowOff>27759</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70462</xdr:rowOff>
    </xdr:from>
    <xdr:to>
      <xdr:col>26</xdr:col>
      <xdr:colOff>50800</xdr:colOff>
      <xdr:row>37</xdr:row>
      <xdr:rowOff>86098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195162"/>
          <a:ext cx="698500" cy="15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102312</xdr:rowOff>
    </xdr:from>
    <xdr:to>
      <xdr:col>26</xdr:col>
      <xdr:colOff>101600</xdr:colOff>
      <xdr:row>37</xdr:row>
      <xdr:rowOff>32462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214089</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24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86098</xdr:rowOff>
    </xdr:from>
    <xdr:to>
      <xdr:col>22</xdr:col>
      <xdr:colOff>114300</xdr:colOff>
      <xdr:row>37</xdr:row>
      <xdr:rowOff>86818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210798"/>
          <a:ext cx="698500" cy="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99460</xdr:rowOff>
    </xdr:from>
    <xdr:to>
      <xdr:col>22</xdr:col>
      <xdr:colOff>165100</xdr:colOff>
      <xdr:row>37</xdr:row>
      <xdr:rowOff>29610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211237</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86818</xdr:rowOff>
    </xdr:from>
    <xdr:to>
      <xdr:col>18</xdr:col>
      <xdr:colOff>177800</xdr:colOff>
      <xdr:row>37</xdr:row>
      <xdr:rowOff>103237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211518"/>
          <a:ext cx="698500" cy="16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122548</xdr:rowOff>
    </xdr:from>
    <xdr:to>
      <xdr:col>19</xdr:col>
      <xdr:colOff>38100</xdr:colOff>
      <xdr:row>37</xdr:row>
      <xdr:rowOff>52698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234325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167308</xdr:rowOff>
    </xdr:from>
    <xdr:to>
      <xdr:col>15</xdr:col>
      <xdr:colOff>101600</xdr:colOff>
      <xdr:row>37</xdr:row>
      <xdr:rowOff>97458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120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279085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8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53488</xdr:rowOff>
    </xdr:from>
    <xdr:to>
      <xdr:col>29</xdr:col>
      <xdr:colOff>177800</xdr:colOff>
      <xdr:row>37</xdr:row>
      <xdr:rowOff>155088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178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25565</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1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19662</xdr:rowOff>
    </xdr:from>
    <xdr:to>
      <xdr:col>26</xdr:col>
      <xdr:colOff>101600</xdr:colOff>
      <xdr:row>37</xdr:row>
      <xdr:rowOff>121262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44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106039</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230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35298</xdr:rowOff>
    </xdr:from>
    <xdr:to>
      <xdr:col>22</xdr:col>
      <xdr:colOff>165100</xdr:colOff>
      <xdr:row>37</xdr:row>
      <xdr:rowOff>136898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59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121675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46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36018</xdr:rowOff>
    </xdr:from>
    <xdr:to>
      <xdr:col>19</xdr:col>
      <xdr:colOff>38100</xdr:colOff>
      <xdr:row>37</xdr:row>
      <xdr:rowOff>137618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60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122395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4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52437</xdr:rowOff>
    </xdr:from>
    <xdr:to>
      <xdr:col>15</xdr:col>
      <xdr:colOff>101600</xdr:colOff>
      <xdr:row>37</xdr:row>
      <xdr:rowOff>154037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77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138814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63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東京都檜原村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2,138
2,132
105.41
3,725,383
3,602,574
109,778
1,404,913
982,936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95458</xdr:rowOff>
    </xdr:from>
    <xdr:to>
      <xdr:col>24</xdr:col>
      <xdr:colOff>62865</xdr:colOff>
      <xdr:row>38</xdr:row>
      <xdr:rowOff>150185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67508"/>
          <a:ext cx="1270" cy="159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154012</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150185</xdr:rowOff>
    </xdr:from>
    <xdr:to>
      <xdr:col>24</xdr:col>
      <xdr:colOff>152400</xdr:colOff>
      <xdr:row>38</xdr:row>
      <xdr:rowOff>150185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6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42135</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42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95458</xdr:rowOff>
    </xdr:from>
    <xdr:to>
      <xdr:col>24</xdr:col>
      <xdr:colOff>152400</xdr:colOff>
      <xdr:row>29</xdr:row>
      <xdr:rowOff>95458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78386</xdr:rowOff>
    </xdr:from>
    <xdr:to>
      <xdr:col>24</xdr:col>
      <xdr:colOff>63500</xdr:colOff>
      <xdr:row>37</xdr:row>
      <xdr:rowOff>91504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422036"/>
          <a:ext cx="838200" cy="1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13141</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56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34714</xdr:rowOff>
    </xdr:from>
    <xdr:to>
      <xdr:col>24</xdr:col>
      <xdr:colOff>114300</xdr:colOff>
      <xdr:row>37</xdr:row>
      <xdr:rowOff>136314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91504</xdr:rowOff>
    </xdr:from>
    <xdr:to>
      <xdr:col>19</xdr:col>
      <xdr:colOff>177800</xdr:colOff>
      <xdr:row>37</xdr:row>
      <xdr:rowOff>103998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435154"/>
          <a:ext cx="889000" cy="1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42243</xdr:rowOff>
    </xdr:from>
    <xdr:to>
      <xdr:col>20</xdr:col>
      <xdr:colOff>38100</xdr:colOff>
      <xdr:row>37</xdr:row>
      <xdr:rowOff>143843</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134969</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103998</xdr:rowOff>
    </xdr:from>
    <xdr:to>
      <xdr:col>15</xdr:col>
      <xdr:colOff>50800</xdr:colOff>
      <xdr:row>37</xdr:row>
      <xdr:rowOff>120262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447648"/>
          <a:ext cx="889000" cy="1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36807</xdr:rowOff>
    </xdr:from>
    <xdr:to>
      <xdr:col>15</xdr:col>
      <xdr:colOff>101600</xdr:colOff>
      <xdr:row>37</xdr:row>
      <xdr:rowOff>138407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154934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5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120262</xdr:rowOff>
    </xdr:from>
    <xdr:to>
      <xdr:col>10</xdr:col>
      <xdr:colOff>114300</xdr:colOff>
      <xdr:row>37</xdr:row>
      <xdr:rowOff>139259</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463912"/>
          <a:ext cx="889000" cy="1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40195</xdr:rowOff>
    </xdr:from>
    <xdr:to>
      <xdr:col>10</xdr:col>
      <xdr:colOff>165100</xdr:colOff>
      <xdr:row>37</xdr:row>
      <xdr:rowOff>141795</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158322</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5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65420</xdr:rowOff>
    </xdr:from>
    <xdr:to>
      <xdr:col>6</xdr:col>
      <xdr:colOff>38100</xdr:colOff>
      <xdr:row>37</xdr:row>
      <xdr:rowOff>167019</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12097</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18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27586</xdr:rowOff>
    </xdr:from>
    <xdr:to>
      <xdr:col>24</xdr:col>
      <xdr:colOff>114300</xdr:colOff>
      <xdr:row>37</xdr:row>
      <xdr:rowOff>129186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37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50463</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22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40704</xdr:rowOff>
    </xdr:from>
    <xdr:to>
      <xdr:col>20</xdr:col>
      <xdr:colOff>38100</xdr:colOff>
      <xdr:row>37</xdr:row>
      <xdr:rowOff>142304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38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158831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15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53198</xdr:rowOff>
    </xdr:from>
    <xdr:to>
      <xdr:col>15</xdr:col>
      <xdr:colOff>101600</xdr:colOff>
      <xdr:row>37</xdr:row>
      <xdr:rowOff>154798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39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145925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48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69462</xdr:rowOff>
    </xdr:from>
    <xdr:to>
      <xdr:col>10</xdr:col>
      <xdr:colOff>165100</xdr:colOff>
      <xdr:row>37</xdr:row>
      <xdr:rowOff>171062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41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162189</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50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88459</xdr:rowOff>
    </xdr:from>
    <xdr:to>
      <xdr:col>6</xdr:col>
      <xdr:colOff>38100</xdr:colOff>
      <xdr:row>38</xdr:row>
      <xdr:rowOff>18609</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43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9736</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52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105197</xdr:rowOff>
    </xdr:from>
    <xdr:to>
      <xdr:col>24</xdr:col>
      <xdr:colOff>62865</xdr:colOff>
      <xdr:row>58</xdr:row>
      <xdr:rowOff>124096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9147"/>
          <a:ext cx="1270" cy="121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127923</xdr:rowOff>
    </xdr:from>
    <xdr:ext cx="599010"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124096</xdr:rowOff>
    </xdr:from>
    <xdr:to>
      <xdr:col>24</xdr:col>
      <xdr:colOff>152400</xdr:colOff>
      <xdr:row>58</xdr:row>
      <xdr:rowOff>124096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51874</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2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105197</xdr:rowOff>
    </xdr:from>
    <xdr:to>
      <xdr:col>24</xdr:col>
      <xdr:colOff>152400</xdr:colOff>
      <xdr:row>51</xdr:row>
      <xdr:rowOff>105197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9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77270</xdr:rowOff>
    </xdr:from>
    <xdr:to>
      <xdr:col>24</xdr:col>
      <xdr:colOff>63500</xdr:colOff>
      <xdr:row>57</xdr:row>
      <xdr:rowOff>80337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49920"/>
          <a:ext cx="838200" cy="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105741</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78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127314</xdr:rowOff>
    </xdr:from>
    <xdr:to>
      <xdr:col>24</xdr:col>
      <xdr:colOff>114300</xdr:colOff>
      <xdr:row>58</xdr:row>
      <xdr:rowOff>57464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77270</xdr:rowOff>
    </xdr:from>
    <xdr:to>
      <xdr:col>19</xdr:col>
      <xdr:colOff>177800</xdr:colOff>
      <xdr:row>57</xdr:row>
      <xdr:rowOff>89153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49920"/>
          <a:ext cx="889000" cy="1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126237</xdr:rowOff>
    </xdr:from>
    <xdr:to>
      <xdr:col>20</xdr:col>
      <xdr:colOff>38100</xdr:colOff>
      <xdr:row>58</xdr:row>
      <xdr:rowOff>56387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47514</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89153</xdr:rowOff>
    </xdr:from>
    <xdr:to>
      <xdr:col>15</xdr:col>
      <xdr:colOff>50800</xdr:colOff>
      <xdr:row>57</xdr:row>
      <xdr:rowOff>99155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61803"/>
          <a:ext cx="889000" cy="1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123597</xdr:rowOff>
    </xdr:from>
    <xdr:to>
      <xdr:col>15</xdr:col>
      <xdr:colOff>101600</xdr:colOff>
      <xdr:row>58</xdr:row>
      <xdr:rowOff>53747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9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44874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8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99155</xdr:rowOff>
    </xdr:from>
    <xdr:to>
      <xdr:col>10</xdr:col>
      <xdr:colOff>114300</xdr:colOff>
      <xdr:row>57</xdr:row>
      <xdr:rowOff>127459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71805"/>
          <a:ext cx="889000" cy="2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128640</xdr:rowOff>
    </xdr:from>
    <xdr:to>
      <xdr:col>10</xdr:col>
      <xdr:colOff>165100</xdr:colOff>
      <xdr:row>58</xdr:row>
      <xdr:rowOff>58790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49917</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9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112984</xdr:rowOff>
    </xdr:from>
    <xdr:to>
      <xdr:col>6</xdr:col>
      <xdr:colOff>38100</xdr:colOff>
      <xdr:row>58</xdr:row>
      <xdr:rowOff>43134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34261</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78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29537</xdr:rowOff>
    </xdr:from>
    <xdr:to>
      <xdr:col>24</xdr:col>
      <xdr:colOff>114300</xdr:colOff>
      <xdr:row>57</xdr:row>
      <xdr:rowOff>131137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0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52414</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53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26470</xdr:rowOff>
    </xdr:from>
    <xdr:to>
      <xdr:col>20</xdr:col>
      <xdr:colOff>38100</xdr:colOff>
      <xdr:row>57</xdr:row>
      <xdr:rowOff>128070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9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144597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57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38353</xdr:rowOff>
    </xdr:from>
    <xdr:to>
      <xdr:col>15</xdr:col>
      <xdr:colOff>101600</xdr:colOff>
      <xdr:row>57</xdr:row>
      <xdr:rowOff>139953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1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156480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586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48355</xdr:rowOff>
    </xdr:from>
    <xdr:to>
      <xdr:col>10</xdr:col>
      <xdr:colOff>165100</xdr:colOff>
      <xdr:row>57</xdr:row>
      <xdr:rowOff>149955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2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166482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59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76659</xdr:rowOff>
    </xdr:from>
    <xdr:to>
      <xdr:col>6</xdr:col>
      <xdr:colOff>38100</xdr:colOff>
      <xdr:row>58</xdr:row>
      <xdr:rowOff>6809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4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23336</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62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107806</xdr:rowOff>
    </xdr:from>
    <xdr:to>
      <xdr:col>24</xdr:col>
      <xdr:colOff>62865</xdr:colOff>
      <xdr:row>78</xdr:row>
      <xdr:rowOff>134319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2206"/>
          <a:ext cx="1270" cy="105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138146</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134319</xdr:rowOff>
    </xdr:from>
    <xdr:to>
      <xdr:col>24</xdr:col>
      <xdr:colOff>152400</xdr:colOff>
      <xdr:row>78</xdr:row>
      <xdr:rowOff>134319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54483</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107806</xdr:rowOff>
    </xdr:from>
    <xdr:to>
      <xdr:col>24</xdr:col>
      <xdr:colOff>152400</xdr:colOff>
      <xdr:row>72</xdr:row>
      <xdr:rowOff>107806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46120</xdr:rowOff>
    </xdr:from>
    <xdr:to>
      <xdr:col>24</xdr:col>
      <xdr:colOff>63500</xdr:colOff>
      <xdr:row>78</xdr:row>
      <xdr:rowOff>53701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19220"/>
          <a:ext cx="8382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17645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19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166218</xdr:rowOff>
    </xdr:from>
    <xdr:to>
      <xdr:col>24</xdr:col>
      <xdr:colOff>114300</xdr:colOff>
      <xdr:row>78</xdr:row>
      <xdr:rowOff>96368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53701</xdr:rowOff>
    </xdr:from>
    <xdr:to>
      <xdr:col>19</xdr:col>
      <xdr:colOff>177800</xdr:colOff>
      <xdr:row>78</xdr:row>
      <xdr:rowOff>64303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26801"/>
          <a:ext cx="889000" cy="1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149817</xdr:rowOff>
    </xdr:from>
    <xdr:to>
      <xdr:col>20</xdr:col>
      <xdr:colOff>38100</xdr:colOff>
      <xdr:row>78</xdr:row>
      <xdr:rowOff>79967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96494</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51186</xdr:rowOff>
    </xdr:from>
    <xdr:to>
      <xdr:col>15</xdr:col>
      <xdr:colOff>50800</xdr:colOff>
      <xdr:row>78</xdr:row>
      <xdr:rowOff>64303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24286"/>
          <a:ext cx="889000" cy="1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153603</xdr:rowOff>
    </xdr:from>
    <xdr:to>
      <xdr:col>15</xdr:col>
      <xdr:colOff>101600</xdr:colOff>
      <xdr:row>78</xdr:row>
      <xdr:rowOff>83753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100280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51186</xdr:rowOff>
    </xdr:from>
    <xdr:to>
      <xdr:col>10</xdr:col>
      <xdr:colOff>114300</xdr:colOff>
      <xdr:row>78</xdr:row>
      <xdr:rowOff>90994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24286"/>
          <a:ext cx="889000" cy="3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158865</xdr:rowOff>
    </xdr:from>
    <xdr:to>
      <xdr:col>10</xdr:col>
      <xdr:colOff>165100</xdr:colOff>
      <xdr:row>78</xdr:row>
      <xdr:rowOff>89015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105542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5648</xdr:rowOff>
    </xdr:from>
    <xdr:to>
      <xdr:col>6</xdr:col>
      <xdr:colOff>38100</xdr:colOff>
      <xdr:row>78</xdr:row>
      <xdr:rowOff>107248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123775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166770</xdr:rowOff>
    </xdr:from>
    <xdr:to>
      <xdr:col>24</xdr:col>
      <xdr:colOff>114300</xdr:colOff>
      <xdr:row>78</xdr:row>
      <xdr:rowOff>96920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6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144644</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4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2901</xdr:rowOff>
    </xdr:from>
    <xdr:to>
      <xdr:col>20</xdr:col>
      <xdr:colOff>38100</xdr:colOff>
      <xdr:row>78</xdr:row>
      <xdr:rowOff>104501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7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95628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6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13503</xdr:rowOff>
    </xdr:from>
    <xdr:to>
      <xdr:col>15</xdr:col>
      <xdr:colOff>101600</xdr:colOff>
      <xdr:row>78</xdr:row>
      <xdr:rowOff>115103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8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106230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7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386</xdr:rowOff>
    </xdr:from>
    <xdr:to>
      <xdr:col>10</xdr:col>
      <xdr:colOff>165100</xdr:colOff>
      <xdr:row>78</xdr:row>
      <xdr:rowOff>101986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7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93113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6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40194</xdr:rowOff>
    </xdr:from>
    <xdr:to>
      <xdr:col>6</xdr:col>
      <xdr:colOff>38100</xdr:colOff>
      <xdr:row>78</xdr:row>
      <xdr:rowOff>141794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1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132921</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50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165488</xdr:rowOff>
    </xdr:from>
    <xdr:to>
      <xdr:col>24</xdr:col>
      <xdr:colOff>62865</xdr:colOff>
      <xdr:row>98</xdr:row>
      <xdr:rowOff>136271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24538"/>
          <a:ext cx="1270" cy="151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140098</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136271</xdr:rowOff>
    </xdr:from>
    <xdr:to>
      <xdr:col>24</xdr:col>
      <xdr:colOff>152400</xdr:colOff>
      <xdr:row>98</xdr:row>
      <xdr:rowOff>136271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112165</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165488</xdr:rowOff>
    </xdr:from>
    <xdr:to>
      <xdr:col>24</xdr:col>
      <xdr:colOff>152400</xdr:colOff>
      <xdr:row>89</xdr:row>
      <xdr:rowOff>165488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2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161026</xdr:rowOff>
    </xdr:from>
    <xdr:to>
      <xdr:col>24</xdr:col>
      <xdr:colOff>63500</xdr:colOff>
      <xdr:row>93</xdr:row>
      <xdr:rowOff>76149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5934426"/>
          <a:ext cx="838200" cy="8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97948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14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119521</xdr:rowOff>
    </xdr:from>
    <xdr:to>
      <xdr:col>24</xdr:col>
      <xdr:colOff>114300</xdr:colOff>
      <xdr:row>95</xdr:row>
      <xdr:rowOff>49671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54270</xdr:rowOff>
    </xdr:from>
    <xdr:to>
      <xdr:col>19</xdr:col>
      <xdr:colOff>177800</xdr:colOff>
      <xdr:row>93</xdr:row>
      <xdr:rowOff>76149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5999120"/>
          <a:ext cx="889000" cy="2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137004</xdr:rowOff>
    </xdr:from>
    <xdr:to>
      <xdr:col>20</xdr:col>
      <xdr:colOff>38100</xdr:colOff>
      <xdr:row>95</xdr:row>
      <xdr:rowOff>67154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58281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4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54270</xdr:rowOff>
    </xdr:from>
    <xdr:to>
      <xdr:col>15</xdr:col>
      <xdr:colOff>50800</xdr:colOff>
      <xdr:row>93</xdr:row>
      <xdr:rowOff>63892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5999120"/>
          <a:ext cx="889000" cy="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148510</xdr:rowOff>
    </xdr:from>
    <xdr:to>
      <xdr:col>15</xdr:col>
      <xdr:colOff>101600</xdr:colOff>
      <xdr:row>95</xdr:row>
      <xdr:rowOff>78660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69787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63892</xdr:rowOff>
    </xdr:from>
    <xdr:to>
      <xdr:col>10</xdr:col>
      <xdr:colOff>114300</xdr:colOff>
      <xdr:row>93</xdr:row>
      <xdr:rowOff>158609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008742"/>
          <a:ext cx="889000" cy="9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135491</xdr:rowOff>
    </xdr:from>
    <xdr:to>
      <xdr:col>10</xdr:col>
      <xdr:colOff>165100</xdr:colOff>
      <xdr:row>95</xdr:row>
      <xdr:rowOff>65641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56768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57386</xdr:rowOff>
    </xdr:from>
    <xdr:to>
      <xdr:col>6</xdr:col>
      <xdr:colOff>38100</xdr:colOff>
      <xdr:row>95</xdr:row>
      <xdr:rowOff>158986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150113</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110226</xdr:rowOff>
    </xdr:from>
    <xdr:to>
      <xdr:col>24</xdr:col>
      <xdr:colOff>114300</xdr:colOff>
      <xdr:row>93</xdr:row>
      <xdr:rowOff>40376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88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133103</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73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25349</xdr:rowOff>
    </xdr:from>
    <xdr:to>
      <xdr:col>20</xdr:col>
      <xdr:colOff>38100</xdr:colOff>
      <xdr:row>93</xdr:row>
      <xdr:rowOff>126949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597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143476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574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3470</xdr:rowOff>
    </xdr:from>
    <xdr:to>
      <xdr:col>15</xdr:col>
      <xdr:colOff>101600</xdr:colOff>
      <xdr:row>93</xdr:row>
      <xdr:rowOff>105070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594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121597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572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13092</xdr:rowOff>
    </xdr:from>
    <xdr:to>
      <xdr:col>10</xdr:col>
      <xdr:colOff>165100</xdr:colOff>
      <xdr:row>93</xdr:row>
      <xdr:rowOff>114692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595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131219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573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107809</xdr:rowOff>
    </xdr:from>
    <xdr:to>
      <xdr:col>6</xdr:col>
      <xdr:colOff>38100</xdr:colOff>
      <xdr:row>94</xdr:row>
      <xdr:rowOff>37959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05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54486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582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103465</xdr:rowOff>
    </xdr:from>
    <xdr:to>
      <xdr:col>54</xdr:col>
      <xdr:colOff>189865</xdr:colOff>
      <xdr:row>38</xdr:row>
      <xdr:rowOff>123399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46965"/>
          <a:ext cx="1270" cy="13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127226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123399</xdr:rowOff>
    </xdr:from>
    <xdr:to>
      <xdr:col>55</xdr:col>
      <xdr:colOff>88900</xdr:colOff>
      <xdr:row>38</xdr:row>
      <xdr:rowOff>123399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3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50142</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103465</xdr:rowOff>
    </xdr:from>
    <xdr:to>
      <xdr:col>55</xdr:col>
      <xdr:colOff>88900</xdr:colOff>
      <xdr:row>30</xdr:row>
      <xdr:rowOff>103465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4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102404</xdr:rowOff>
    </xdr:from>
    <xdr:to>
      <xdr:col>55</xdr:col>
      <xdr:colOff>0</xdr:colOff>
      <xdr:row>36</xdr:row>
      <xdr:rowOff>158136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274604"/>
          <a:ext cx="838200" cy="5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119200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91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140773</xdr:rowOff>
    </xdr:from>
    <xdr:to>
      <xdr:col>55</xdr:col>
      <xdr:colOff>50800</xdr:colOff>
      <xdr:row>37</xdr:row>
      <xdr:rowOff>70923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158136</xdr:rowOff>
    </xdr:from>
    <xdr:to>
      <xdr:col>50</xdr:col>
      <xdr:colOff>114300</xdr:colOff>
      <xdr:row>36</xdr:row>
      <xdr:rowOff>166690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330336"/>
          <a:ext cx="889000" cy="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136531</xdr:rowOff>
    </xdr:from>
    <xdr:to>
      <xdr:col>50</xdr:col>
      <xdr:colOff>165100</xdr:colOff>
      <xdr:row>37</xdr:row>
      <xdr:rowOff>66681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57808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166690</xdr:rowOff>
    </xdr:from>
    <xdr:to>
      <xdr:col>45</xdr:col>
      <xdr:colOff>177800</xdr:colOff>
      <xdr:row>37</xdr:row>
      <xdr:rowOff>26863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338890"/>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163841</xdr:rowOff>
    </xdr:from>
    <xdr:to>
      <xdr:col>46</xdr:col>
      <xdr:colOff>38100</xdr:colOff>
      <xdr:row>37</xdr:row>
      <xdr:rowOff>93991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85118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26863</xdr:rowOff>
    </xdr:from>
    <xdr:to>
      <xdr:col>41</xdr:col>
      <xdr:colOff>50800</xdr:colOff>
      <xdr:row>37</xdr:row>
      <xdr:rowOff>37986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70513"/>
          <a:ext cx="889000" cy="1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167344</xdr:rowOff>
    </xdr:from>
    <xdr:to>
      <xdr:col>41</xdr:col>
      <xdr:colOff>101600</xdr:colOff>
      <xdr:row>37</xdr:row>
      <xdr:rowOff>97494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88621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9999</xdr:rowOff>
    </xdr:from>
    <xdr:to>
      <xdr:col>36</xdr:col>
      <xdr:colOff>165100</xdr:colOff>
      <xdr:row>37</xdr:row>
      <xdr:rowOff>111599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102726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51604</xdr:rowOff>
    </xdr:from>
    <xdr:to>
      <xdr:col>55</xdr:col>
      <xdr:colOff>50800</xdr:colOff>
      <xdr:row>36</xdr:row>
      <xdr:rowOff>153204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2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74481</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75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107336</xdr:rowOff>
    </xdr:from>
    <xdr:to>
      <xdr:col>50</xdr:col>
      <xdr:colOff>165100</xdr:colOff>
      <xdr:row>37</xdr:row>
      <xdr:rowOff>37486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7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54013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054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115890</xdr:rowOff>
    </xdr:from>
    <xdr:to>
      <xdr:col>46</xdr:col>
      <xdr:colOff>38100</xdr:colOff>
      <xdr:row>37</xdr:row>
      <xdr:rowOff>46040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8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62567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063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147513</xdr:rowOff>
    </xdr:from>
    <xdr:to>
      <xdr:col>41</xdr:col>
      <xdr:colOff>101600</xdr:colOff>
      <xdr:row>37</xdr:row>
      <xdr:rowOff>77663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1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94190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094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158636</xdr:rowOff>
    </xdr:from>
    <xdr:to>
      <xdr:col>36</xdr:col>
      <xdr:colOff>165100</xdr:colOff>
      <xdr:row>37</xdr:row>
      <xdr:rowOff>88786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3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105313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10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45606</xdr:rowOff>
    </xdr:from>
    <xdr:to>
      <xdr:col>54</xdr:col>
      <xdr:colOff>189865</xdr:colOff>
      <xdr:row>58</xdr:row>
      <xdr:rowOff>134101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89556"/>
          <a:ext cx="1270" cy="128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137928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134101</xdr:rowOff>
    </xdr:from>
    <xdr:to>
      <xdr:col>55</xdr:col>
      <xdr:colOff>88900</xdr:colOff>
      <xdr:row>58</xdr:row>
      <xdr:rowOff>134101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64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45606</xdr:rowOff>
    </xdr:from>
    <xdr:to>
      <xdr:col>55</xdr:col>
      <xdr:colOff>88900</xdr:colOff>
      <xdr:row>51</xdr:row>
      <xdr:rowOff>45606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156939</xdr:rowOff>
    </xdr:from>
    <xdr:to>
      <xdr:col>55</xdr:col>
      <xdr:colOff>0</xdr:colOff>
      <xdr:row>58</xdr:row>
      <xdr:rowOff>7334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29589"/>
          <a:ext cx="838200" cy="2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93873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66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115446</xdr:rowOff>
    </xdr:from>
    <xdr:to>
      <xdr:col>55</xdr:col>
      <xdr:colOff>50800</xdr:colOff>
      <xdr:row>58</xdr:row>
      <xdr:rowOff>45596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8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160166</xdr:rowOff>
    </xdr:from>
    <xdr:to>
      <xdr:col>50</xdr:col>
      <xdr:colOff>114300</xdr:colOff>
      <xdr:row>58</xdr:row>
      <xdr:rowOff>7334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932816"/>
          <a:ext cx="889000" cy="1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127882</xdr:rowOff>
    </xdr:from>
    <xdr:to>
      <xdr:col>50</xdr:col>
      <xdr:colOff>165100</xdr:colOff>
      <xdr:row>58</xdr:row>
      <xdr:rowOff>58032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74559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67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160166</xdr:rowOff>
    </xdr:from>
    <xdr:to>
      <xdr:col>45</xdr:col>
      <xdr:colOff>177800</xdr:colOff>
      <xdr:row>58</xdr:row>
      <xdr:rowOff>26646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32816"/>
          <a:ext cx="889000" cy="3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115272</xdr:rowOff>
    </xdr:from>
    <xdr:to>
      <xdr:col>46</xdr:col>
      <xdr:colOff>38100</xdr:colOff>
      <xdr:row>58</xdr:row>
      <xdr:rowOff>45422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36549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9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18730</xdr:rowOff>
    </xdr:from>
    <xdr:to>
      <xdr:col>41</xdr:col>
      <xdr:colOff>50800</xdr:colOff>
      <xdr:row>58</xdr:row>
      <xdr:rowOff>26646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962830"/>
          <a:ext cx="889000" cy="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118481</xdr:rowOff>
    </xdr:from>
    <xdr:to>
      <xdr:col>41</xdr:col>
      <xdr:colOff>101600</xdr:colOff>
      <xdr:row>58</xdr:row>
      <xdr:rowOff>48631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9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65158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66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128715</xdr:rowOff>
    </xdr:from>
    <xdr:to>
      <xdr:col>36</xdr:col>
      <xdr:colOff>165100</xdr:colOff>
      <xdr:row>58</xdr:row>
      <xdr:rowOff>58865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75392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67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106139</xdr:rowOff>
    </xdr:from>
    <xdr:to>
      <xdr:col>55</xdr:col>
      <xdr:colOff>50800</xdr:colOff>
      <xdr:row>58</xdr:row>
      <xdr:rowOff>36289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129016</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3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127984</xdr:rowOff>
    </xdr:from>
    <xdr:to>
      <xdr:col>50</xdr:col>
      <xdr:colOff>165100</xdr:colOff>
      <xdr:row>58</xdr:row>
      <xdr:rowOff>58134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0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49261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993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109366</xdr:rowOff>
    </xdr:from>
    <xdr:to>
      <xdr:col>46</xdr:col>
      <xdr:colOff>38100</xdr:colOff>
      <xdr:row>58</xdr:row>
      <xdr:rowOff>39516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8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56043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65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147296</xdr:rowOff>
    </xdr:from>
    <xdr:to>
      <xdr:col>41</xdr:col>
      <xdr:colOff>101600</xdr:colOff>
      <xdr:row>58</xdr:row>
      <xdr:rowOff>77446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1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68573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01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139380</xdr:rowOff>
    </xdr:from>
    <xdr:to>
      <xdr:col>36</xdr:col>
      <xdr:colOff>165100</xdr:colOff>
      <xdr:row>58</xdr:row>
      <xdr:rowOff>69530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1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60657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00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133965</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06915"/>
          <a:ext cx="1270" cy="128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80642</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82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133965</xdr:rowOff>
    </xdr:from>
    <xdr:to>
      <xdr:col>55</xdr:col>
      <xdr:colOff>88900</xdr:colOff>
      <xdr:row>71</xdr:row>
      <xdr:rowOff>133965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136415</xdr:rowOff>
    </xdr:from>
    <xdr:to>
      <xdr:col>55</xdr:col>
      <xdr:colOff>0</xdr:colOff>
      <xdr:row>77</xdr:row>
      <xdr:rowOff>144135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338065"/>
          <a:ext cx="838200" cy="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159585</xdr:rowOff>
    </xdr:from>
    <xdr:ext cx="599010"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1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9708</xdr:rowOff>
    </xdr:from>
    <xdr:to>
      <xdr:col>55</xdr:col>
      <xdr:colOff>50800</xdr:colOff>
      <xdr:row>78</xdr:row>
      <xdr:rowOff>111308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144135</xdr:rowOff>
    </xdr:from>
    <xdr:to>
      <xdr:col>50</xdr:col>
      <xdr:colOff>114300</xdr:colOff>
      <xdr:row>78</xdr:row>
      <xdr:rowOff>23318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345785"/>
          <a:ext cx="889000" cy="5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21755</xdr:rowOff>
    </xdr:from>
    <xdr:to>
      <xdr:col>50</xdr:col>
      <xdr:colOff>165100</xdr:colOff>
      <xdr:row>78</xdr:row>
      <xdr:rowOff>123355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114482</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39795" y="1348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23318</xdr:rowOff>
    </xdr:from>
    <xdr:to>
      <xdr:col>45</xdr:col>
      <xdr:colOff>177800</xdr:colOff>
      <xdr:row>78</xdr:row>
      <xdr:rowOff>148251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396418"/>
          <a:ext cx="889000" cy="12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8692</xdr:rowOff>
    </xdr:from>
    <xdr:to>
      <xdr:col>46</xdr:col>
      <xdr:colOff>38100</xdr:colOff>
      <xdr:row>78</xdr:row>
      <xdr:rowOff>110292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101419</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50795" y="13474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119069</xdr:rowOff>
    </xdr:from>
    <xdr:to>
      <xdr:col>41</xdr:col>
      <xdr:colOff>50800</xdr:colOff>
      <xdr:row>78</xdr:row>
      <xdr:rowOff>148251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92169"/>
          <a:ext cx="889000" cy="2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13072</xdr:rowOff>
    </xdr:from>
    <xdr:to>
      <xdr:col>41</xdr:col>
      <xdr:colOff>101600</xdr:colOff>
      <xdr:row>78</xdr:row>
      <xdr:rowOff>114672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131199</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61795" y="1316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8493</xdr:rowOff>
    </xdr:from>
    <xdr:to>
      <xdr:col>36</xdr:col>
      <xdr:colOff>165100</xdr:colOff>
      <xdr:row>78</xdr:row>
      <xdr:rowOff>110093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126620</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15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85615</xdr:rowOff>
    </xdr:from>
    <xdr:to>
      <xdr:col>55</xdr:col>
      <xdr:colOff>50800</xdr:colOff>
      <xdr:row>78</xdr:row>
      <xdr:rowOff>15765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2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108492</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38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93335</xdr:rowOff>
    </xdr:from>
    <xdr:to>
      <xdr:col>50</xdr:col>
      <xdr:colOff>165100</xdr:colOff>
      <xdr:row>78</xdr:row>
      <xdr:rowOff>23485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29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40012</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3070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143968</xdr:rowOff>
    </xdr:from>
    <xdr:to>
      <xdr:col>46</xdr:col>
      <xdr:colOff>38100</xdr:colOff>
      <xdr:row>78</xdr:row>
      <xdr:rowOff>74118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4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90645</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120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97451</xdr:rowOff>
    </xdr:from>
    <xdr:to>
      <xdr:col>41</xdr:col>
      <xdr:colOff>101600</xdr:colOff>
      <xdr:row>79</xdr:row>
      <xdr:rowOff>27601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7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18728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6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68269</xdr:rowOff>
    </xdr:from>
    <xdr:to>
      <xdr:col>36</xdr:col>
      <xdr:colOff>165100</xdr:colOff>
      <xdr:row>78</xdr:row>
      <xdr:rowOff>169869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4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160996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3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26222</xdr:rowOff>
    </xdr:from>
    <xdr:to>
      <xdr:col>54</xdr:col>
      <xdr:colOff>189865</xdr:colOff>
      <xdr:row>98</xdr:row>
      <xdr:rowOff>138246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99622"/>
          <a:ext cx="1270" cy="114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142073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138246</xdr:rowOff>
    </xdr:from>
    <xdr:to>
      <xdr:col>55</xdr:col>
      <xdr:colOff>88900</xdr:colOff>
      <xdr:row>98</xdr:row>
      <xdr:rowOff>138246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144349</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7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26222</xdr:rowOff>
    </xdr:from>
    <xdr:to>
      <xdr:col>55</xdr:col>
      <xdr:colOff>88900</xdr:colOff>
      <xdr:row>92</xdr:row>
      <xdr:rowOff>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9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76039</xdr:rowOff>
    </xdr:from>
    <xdr:to>
      <xdr:col>55</xdr:col>
      <xdr:colOff>0</xdr:colOff>
      <xdr:row>98</xdr:row>
      <xdr:rowOff>97144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878139"/>
          <a:ext cx="838200" cy="2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34014</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64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11137</xdr:rowOff>
    </xdr:from>
    <xdr:to>
      <xdr:col>55</xdr:col>
      <xdr:colOff>50800</xdr:colOff>
      <xdr:row>98</xdr:row>
      <xdr:rowOff>112737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63764</xdr:rowOff>
    </xdr:from>
    <xdr:to>
      <xdr:col>50</xdr:col>
      <xdr:colOff>114300</xdr:colOff>
      <xdr:row>98</xdr:row>
      <xdr:rowOff>97144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865864"/>
          <a:ext cx="889000" cy="3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18607</xdr:rowOff>
    </xdr:from>
    <xdr:to>
      <xdr:col>50</xdr:col>
      <xdr:colOff>165100</xdr:colOff>
      <xdr:row>98</xdr:row>
      <xdr:rowOff>120207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136734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55973</xdr:rowOff>
    </xdr:from>
    <xdr:to>
      <xdr:col>45</xdr:col>
      <xdr:colOff>177800</xdr:colOff>
      <xdr:row>98</xdr:row>
      <xdr:rowOff>63764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858073"/>
          <a:ext cx="889000" cy="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12579</xdr:rowOff>
    </xdr:from>
    <xdr:to>
      <xdr:col>46</xdr:col>
      <xdr:colOff>38100</xdr:colOff>
      <xdr:row>98</xdr:row>
      <xdr:rowOff>114179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130706</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55973</xdr:rowOff>
    </xdr:from>
    <xdr:to>
      <xdr:col>41</xdr:col>
      <xdr:colOff>50800</xdr:colOff>
      <xdr:row>98</xdr:row>
      <xdr:rowOff>62305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858073"/>
          <a:ext cx="889000" cy="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16725</xdr:rowOff>
    </xdr:from>
    <xdr:to>
      <xdr:col>41</xdr:col>
      <xdr:colOff>101600</xdr:colOff>
      <xdr:row>98</xdr:row>
      <xdr:rowOff>118325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109452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29101</xdr:rowOff>
    </xdr:from>
    <xdr:to>
      <xdr:col>36</xdr:col>
      <xdr:colOff>165100</xdr:colOff>
      <xdr:row>98</xdr:row>
      <xdr:rowOff>130701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121828</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92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25239</xdr:rowOff>
    </xdr:from>
    <xdr:to>
      <xdr:col>55</xdr:col>
      <xdr:colOff>50800</xdr:colOff>
      <xdr:row>98</xdr:row>
      <xdr:rowOff>126839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2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161015</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9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46344</xdr:rowOff>
    </xdr:from>
    <xdr:to>
      <xdr:col>50</xdr:col>
      <xdr:colOff>165100</xdr:colOff>
      <xdr:row>98</xdr:row>
      <xdr:rowOff>147944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4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139071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12964</xdr:rowOff>
    </xdr:from>
    <xdr:to>
      <xdr:col>46</xdr:col>
      <xdr:colOff>38100</xdr:colOff>
      <xdr:row>98</xdr:row>
      <xdr:rowOff>114564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1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105691</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907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5173</xdr:rowOff>
    </xdr:from>
    <xdr:to>
      <xdr:col>41</xdr:col>
      <xdr:colOff>101600</xdr:colOff>
      <xdr:row>98</xdr:row>
      <xdr:rowOff>106773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0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123300</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58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11505</xdr:rowOff>
    </xdr:from>
    <xdr:to>
      <xdr:col>36</xdr:col>
      <xdr:colOff>165100</xdr:colOff>
      <xdr:row>98</xdr:row>
      <xdr:rowOff>113105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1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129632</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588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81949</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396899"/>
          <a:ext cx="1269" cy="125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153755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6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28626</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81949</xdr:rowOff>
    </xdr:from>
    <xdr:to>
      <xdr:col>86</xdr:col>
      <xdr:colOff>25400</xdr:colOff>
      <xdr:row>31</xdr:row>
      <xdr:rowOff>81949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39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110380</xdr:rowOff>
    </xdr:from>
    <xdr:to>
      <xdr:col>85</xdr:col>
      <xdr:colOff>127000</xdr:colOff>
      <xdr:row>38</xdr:row>
      <xdr:rowOff>118861</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625480"/>
          <a:ext cx="838200" cy="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71205</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14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48328</xdr:rowOff>
    </xdr:from>
    <xdr:to>
      <xdr:col>85</xdr:col>
      <xdr:colOff>177800</xdr:colOff>
      <xdr:row>38</xdr:row>
      <xdr:rowOff>149928</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118861</xdr:rowOff>
    </xdr:from>
    <xdr:to>
      <xdr:col>81</xdr:col>
      <xdr:colOff>50800</xdr:colOff>
      <xdr:row>38</xdr:row>
      <xdr:rowOff>136889</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633961"/>
          <a:ext cx="889000" cy="1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51519</xdr:rowOff>
    </xdr:from>
    <xdr:to>
      <xdr:col>81</xdr:col>
      <xdr:colOff>101600</xdr:colOff>
      <xdr:row>38</xdr:row>
      <xdr:rowOff>153119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169646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121851</xdr:rowOff>
    </xdr:from>
    <xdr:to>
      <xdr:col>76</xdr:col>
      <xdr:colOff>114300</xdr:colOff>
      <xdr:row>38</xdr:row>
      <xdr:rowOff>136889</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636951"/>
          <a:ext cx="889000" cy="1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53959</xdr:rowOff>
    </xdr:from>
    <xdr:to>
      <xdr:col>76</xdr:col>
      <xdr:colOff>165100</xdr:colOff>
      <xdr:row>38</xdr:row>
      <xdr:rowOff>155559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25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117240</xdr:rowOff>
    </xdr:from>
    <xdr:to>
      <xdr:col>71</xdr:col>
      <xdr:colOff>177800</xdr:colOff>
      <xdr:row>38</xdr:row>
      <xdr:rowOff>121851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632340"/>
          <a:ext cx="88900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63953</xdr:rowOff>
    </xdr:from>
    <xdr:to>
      <xdr:col>72</xdr:col>
      <xdr:colOff>38100</xdr:colOff>
      <xdr:row>38</xdr:row>
      <xdr:rowOff>165553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10630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36111" y="635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50319</xdr:rowOff>
    </xdr:from>
    <xdr:to>
      <xdr:col>67</xdr:col>
      <xdr:colOff>101600</xdr:colOff>
      <xdr:row>38</xdr:row>
      <xdr:rowOff>151919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6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168446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634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59580</xdr:rowOff>
    </xdr:from>
    <xdr:to>
      <xdr:col>85</xdr:col>
      <xdr:colOff>177800</xdr:colOff>
      <xdr:row>38</xdr:row>
      <xdr:rowOff>161180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57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26755</xdr:rowOff>
    </xdr:from>
    <xdr:ext cx="534377"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4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68061</xdr:rowOff>
    </xdr:from>
    <xdr:to>
      <xdr:col>81</xdr:col>
      <xdr:colOff>101600</xdr:colOff>
      <xdr:row>38</xdr:row>
      <xdr:rowOff>169661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58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160788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675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86089</xdr:rowOff>
    </xdr:from>
    <xdr:to>
      <xdr:col>76</xdr:col>
      <xdr:colOff>165100</xdr:colOff>
      <xdr:row>39</xdr:row>
      <xdr:rowOff>16239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0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7366</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69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71051</xdr:rowOff>
    </xdr:from>
    <xdr:to>
      <xdr:col>72</xdr:col>
      <xdr:colOff>38100</xdr:colOff>
      <xdr:row>39</xdr:row>
      <xdr:rowOff>1201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58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163778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67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66440</xdr:rowOff>
    </xdr:from>
    <xdr:to>
      <xdr:col>67</xdr:col>
      <xdr:colOff>101600</xdr:colOff>
      <xdr:row>38</xdr:row>
      <xdr:rowOff>168040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58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159167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67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129442</xdr:rowOff>
    </xdr:from>
    <xdr:to>
      <xdr:col>85</xdr:col>
      <xdr:colOff>126364</xdr:colOff>
      <xdr:row>79</xdr:row>
      <xdr:rowOff>24416</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30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28243</xdr:rowOff>
    </xdr:from>
    <xdr:ext cx="534377"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24416</xdr:rowOff>
    </xdr:from>
    <xdr:to>
      <xdr:col>86</xdr:col>
      <xdr:colOff>25400</xdr:colOff>
      <xdr:row>79</xdr:row>
      <xdr:rowOff>24416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76119</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129442</xdr:rowOff>
    </xdr:from>
    <xdr:to>
      <xdr:col>86</xdr:col>
      <xdr:colOff>25400</xdr:colOff>
      <xdr:row>70</xdr:row>
      <xdr:rowOff>129442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3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129840</xdr:rowOff>
    </xdr:from>
    <xdr:to>
      <xdr:col>85</xdr:col>
      <xdr:colOff>127000</xdr:colOff>
      <xdr:row>78</xdr:row>
      <xdr:rowOff>135313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502940"/>
          <a:ext cx="838200" cy="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43694</xdr:rowOff>
    </xdr:from>
    <xdr:ext cx="599010"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73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20817</xdr:rowOff>
    </xdr:from>
    <xdr:to>
      <xdr:col>85</xdr:col>
      <xdr:colOff>177800</xdr:colOff>
      <xdr:row>77</xdr:row>
      <xdr:rowOff>122417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135313</xdr:rowOff>
    </xdr:from>
    <xdr:to>
      <xdr:col>81</xdr:col>
      <xdr:colOff>50800</xdr:colOff>
      <xdr:row>78</xdr:row>
      <xdr:rowOff>138204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508413"/>
          <a:ext cx="889000" cy="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42956</xdr:rowOff>
    </xdr:from>
    <xdr:to>
      <xdr:col>81</xdr:col>
      <xdr:colOff>101600</xdr:colOff>
      <xdr:row>77</xdr:row>
      <xdr:rowOff>144556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161083</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181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138204</xdr:rowOff>
    </xdr:from>
    <xdr:to>
      <xdr:col>76</xdr:col>
      <xdr:colOff>114300</xdr:colOff>
      <xdr:row>78</xdr:row>
      <xdr:rowOff>140315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511304"/>
          <a:ext cx="889000" cy="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32449</xdr:rowOff>
    </xdr:from>
    <xdr:to>
      <xdr:col>76</xdr:col>
      <xdr:colOff>165100</xdr:colOff>
      <xdr:row>77</xdr:row>
      <xdr:rowOff>134049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150576</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292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140315</xdr:rowOff>
    </xdr:from>
    <xdr:to>
      <xdr:col>71</xdr:col>
      <xdr:colOff>177800</xdr:colOff>
      <xdr:row>78</xdr:row>
      <xdr:rowOff>145317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513415"/>
          <a:ext cx="889000" cy="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46951</xdr:rowOff>
    </xdr:from>
    <xdr:to>
      <xdr:col>72</xdr:col>
      <xdr:colOff>38100</xdr:colOff>
      <xdr:row>77</xdr:row>
      <xdr:rowOff>148551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165078</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03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107307</xdr:rowOff>
    </xdr:from>
    <xdr:to>
      <xdr:col>67</xdr:col>
      <xdr:colOff>101600</xdr:colOff>
      <xdr:row>78</xdr:row>
      <xdr:rowOff>37457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53984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14795" y="1308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79040</xdr:rowOff>
    </xdr:from>
    <xdr:to>
      <xdr:col>85</xdr:col>
      <xdr:colOff>177800</xdr:colOff>
      <xdr:row>79</xdr:row>
      <xdr:rowOff>9190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45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165417</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36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84513</xdr:rowOff>
    </xdr:from>
    <xdr:to>
      <xdr:col>81</xdr:col>
      <xdr:colOff>101600</xdr:colOff>
      <xdr:row>79</xdr:row>
      <xdr:rowOff>14663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45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5790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55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87404</xdr:rowOff>
    </xdr:from>
    <xdr:to>
      <xdr:col>76</xdr:col>
      <xdr:colOff>165100</xdr:colOff>
      <xdr:row>79</xdr:row>
      <xdr:rowOff>17554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46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8681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55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89515</xdr:rowOff>
    </xdr:from>
    <xdr:to>
      <xdr:col>72</xdr:col>
      <xdr:colOff>38100</xdr:colOff>
      <xdr:row>79</xdr:row>
      <xdr:rowOff>19665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46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10792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55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94517</xdr:rowOff>
    </xdr:from>
    <xdr:to>
      <xdr:col>67</xdr:col>
      <xdr:colOff>101600</xdr:colOff>
      <xdr:row>79</xdr:row>
      <xdr:rowOff>24667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46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15794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56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45670</xdr:rowOff>
    </xdr:from>
    <xdr:to>
      <xdr:col>85</xdr:col>
      <xdr:colOff>126364</xdr:colOff>
      <xdr:row>98</xdr:row>
      <xdr:rowOff>139698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476170"/>
          <a:ext cx="1269" cy="146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143525</xdr:rowOff>
    </xdr:from>
    <xdr:ext cx="249299"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5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139698</xdr:rowOff>
    </xdr:from>
    <xdr:to>
      <xdr:col>86</xdr:col>
      <xdr:colOff>25400</xdr:colOff>
      <xdr:row>98</xdr:row>
      <xdr:rowOff>139698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163797</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51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45670</xdr:rowOff>
    </xdr:from>
    <xdr:to>
      <xdr:col>86</xdr:col>
      <xdr:colOff>25400</xdr:colOff>
      <xdr:row>90</xdr:row>
      <xdr:rowOff>45670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47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83843</xdr:rowOff>
    </xdr:from>
    <xdr:to>
      <xdr:col>85</xdr:col>
      <xdr:colOff>127000</xdr:colOff>
      <xdr:row>98</xdr:row>
      <xdr:rowOff>118059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885943"/>
          <a:ext cx="838200" cy="3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33165</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6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10288</xdr:rowOff>
    </xdr:from>
    <xdr:to>
      <xdr:col>85</xdr:col>
      <xdr:colOff>177800</xdr:colOff>
      <xdr:row>98</xdr:row>
      <xdr:rowOff>111888</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118059</xdr:rowOff>
    </xdr:from>
    <xdr:to>
      <xdr:col>81</xdr:col>
      <xdr:colOff>50800</xdr:colOff>
      <xdr:row>98</xdr:row>
      <xdr:rowOff>138037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920159"/>
          <a:ext cx="889000" cy="1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10832</xdr:rowOff>
    </xdr:from>
    <xdr:to>
      <xdr:col>81</xdr:col>
      <xdr:colOff>101600</xdr:colOff>
      <xdr:row>98</xdr:row>
      <xdr:rowOff>112432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128959</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72966</xdr:rowOff>
    </xdr:from>
    <xdr:to>
      <xdr:col>76</xdr:col>
      <xdr:colOff>114300</xdr:colOff>
      <xdr:row>98</xdr:row>
      <xdr:rowOff>138037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875066"/>
          <a:ext cx="889000" cy="6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23471</xdr:rowOff>
    </xdr:from>
    <xdr:to>
      <xdr:col>76</xdr:col>
      <xdr:colOff>165100</xdr:colOff>
      <xdr:row>98</xdr:row>
      <xdr:rowOff>125071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141598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0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72966</xdr:rowOff>
    </xdr:from>
    <xdr:to>
      <xdr:col>71</xdr:col>
      <xdr:colOff>177800</xdr:colOff>
      <xdr:row>98</xdr:row>
      <xdr:rowOff>91283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875066"/>
          <a:ext cx="889000" cy="1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xdr:rowOff>
    </xdr:from>
    <xdr:to>
      <xdr:col>72</xdr:col>
      <xdr:colOff>38100</xdr:colOff>
      <xdr:row>98</xdr:row>
      <xdr:rowOff>110004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126531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58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107683</xdr:rowOff>
    </xdr:from>
    <xdr:to>
      <xdr:col>67</xdr:col>
      <xdr:colOff>101600</xdr:colOff>
      <xdr:row>98</xdr:row>
      <xdr:rowOff>37833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73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54360</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5" y="1651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33043</xdr:rowOff>
    </xdr:from>
    <xdr:to>
      <xdr:col>85</xdr:col>
      <xdr:colOff>177800</xdr:colOff>
      <xdr:row>98</xdr:row>
      <xdr:rowOff>134643</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3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160164</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7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67259</xdr:rowOff>
    </xdr:from>
    <xdr:to>
      <xdr:col>81</xdr:col>
      <xdr:colOff>101600</xdr:colOff>
      <xdr:row>98</xdr:row>
      <xdr:rowOff>168859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6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159986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6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87237</xdr:rowOff>
    </xdr:from>
    <xdr:to>
      <xdr:col>76</xdr:col>
      <xdr:colOff>165100</xdr:colOff>
      <xdr:row>99</xdr:row>
      <xdr:rowOff>17387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8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8514</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698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22166</xdr:rowOff>
    </xdr:from>
    <xdr:to>
      <xdr:col>72</xdr:col>
      <xdr:colOff>38100</xdr:colOff>
      <xdr:row>98</xdr:row>
      <xdr:rowOff>123766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2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114893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91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40483</xdr:rowOff>
    </xdr:from>
    <xdr:to>
      <xdr:col>67</xdr:col>
      <xdr:colOff>101600</xdr:colOff>
      <xdr:row>98</xdr:row>
      <xdr:rowOff>142083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4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133210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3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99238</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414188"/>
          <a:ext cx="1269" cy="131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63511</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50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45915</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99238</xdr:rowOff>
    </xdr:from>
    <xdr:to>
      <xdr:col>116</xdr:col>
      <xdr:colOff>152400</xdr:colOff>
      <xdr:row>31</xdr:row>
      <xdr:rowOff>99238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414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152411</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9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129534</xdr:rowOff>
    </xdr:from>
    <xdr:to>
      <xdr:col>116</xdr:col>
      <xdr:colOff>114300</xdr:colOff>
      <xdr:row>39</xdr:row>
      <xdr:rowOff>59684</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121285</xdr:rowOff>
    </xdr:from>
    <xdr:to>
      <xdr:col>112</xdr:col>
      <xdr:colOff>38100</xdr:colOff>
      <xdr:row>39</xdr:row>
      <xdr:rowOff>51435</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67962</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4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152832</xdr:rowOff>
    </xdr:from>
    <xdr:to>
      <xdr:col>107</xdr:col>
      <xdr:colOff>101600</xdr:colOff>
      <xdr:row>39</xdr:row>
      <xdr:rowOff>82982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99509</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5017" y="6443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129299</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5958599"/>
          <a:ext cx="889000" cy="77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143402</xdr:rowOff>
    </xdr:from>
    <xdr:to>
      <xdr:col>102</xdr:col>
      <xdr:colOff>165100</xdr:colOff>
      <xdr:row>39</xdr:row>
      <xdr:rowOff>73552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65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90079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43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143726</xdr:rowOff>
    </xdr:from>
    <xdr:to>
      <xdr:col>98</xdr:col>
      <xdr:colOff>38100</xdr:colOff>
      <xdr:row>39</xdr:row>
      <xdr:rowOff>73876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65003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75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107961</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23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78499</xdr:rowOff>
    </xdr:from>
    <xdr:to>
      <xdr:col>98</xdr:col>
      <xdr:colOff>38100</xdr:colOff>
      <xdr:row>35</xdr:row>
      <xdr:rowOff>8649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590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25176</xdr:rowOff>
    </xdr:from>
    <xdr:ext cx="534377"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389111" y="568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119355</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63305"/>
          <a:ext cx="1269" cy="12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66032</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119355</xdr:rowOff>
    </xdr:from>
    <xdr:to>
      <xdr:col>116</xdr:col>
      <xdr:colOff>152400</xdr:colOff>
      <xdr:row>51</xdr:row>
      <xdr:rowOff>119355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6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151645</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52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128768</xdr:rowOff>
    </xdr:from>
    <xdr:to>
      <xdr:col>116</xdr:col>
      <xdr:colOff>114300</xdr:colOff>
      <xdr:row>58</xdr:row>
      <xdr:rowOff>58918</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xdr:rowOff>
    </xdr:from>
    <xdr:to>
      <xdr:col>112</xdr:col>
      <xdr:colOff>38100</xdr:colOff>
      <xdr:row>58</xdr:row>
      <xdr:rowOff>104775</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121302</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2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11930</xdr:rowOff>
    </xdr:from>
    <xdr:to>
      <xdr:col>107</xdr:col>
      <xdr:colOff>101600</xdr:colOff>
      <xdr:row>58</xdr:row>
      <xdr:rowOff>113530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130057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3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154737</xdr:rowOff>
    </xdr:from>
    <xdr:to>
      <xdr:col>102</xdr:col>
      <xdr:colOff>165100</xdr:colOff>
      <xdr:row>57</xdr:row>
      <xdr:rowOff>84887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75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101414</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278111" y="95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134231</xdr:rowOff>
    </xdr:from>
    <xdr:to>
      <xdr:col>98</xdr:col>
      <xdr:colOff>38100</xdr:colOff>
      <xdr:row>58</xdr:row>
      <xdr:rowOff>64381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90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80908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68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124635</xdr:rowOff>
    </xdr:from>
    <xdr:to>
      <xdr:col>116</xdr:col>
      <xdr:colOff>62864</xdr:colOff>
      <xdr:row>78</xdr:row>
      <xdr:rowOff>127741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1954685"/>
          <a:ext cx="1269" cy="154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131568</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5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127741</xdr:rowOff>
    </xdr:from>
    <xdr:to>
      <xdr:col>116</xdr:col>
      <xdr:colOff>152400</xdr:colOff>
      <xdr:row>78</xdr:row>
      <xdr:rowOff>127741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50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71312</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7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124635</xdr:rowOff>
    </xdr:from>
    <xdr:to>
      <xdr:col>116</xdr:col>
      <xdr:colOff>152400</xdr:colOff>
      <xdr:row>69</xdr:row>
      <xdr:rowOff>124635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195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94107</xdr:rowOff>
    </xdr:from>
    <xdr:to>
      <xdr:col>116</xdr:col>
      <xdr:colOff>63500</xdr:colOff>
      <xdr:row>75</xdr:row>
      <xdr:rowOff>5486</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1323300" y="12781407"/>
          <a:ext cx="838200" cy="8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138340</xdr:rowOff>
    </xdr:from>
    <xdr:ext cx="599010"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3168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159913</xdr:rowOff>
    </xdr:from>
    <xdr:to>
      <xdr:col>116</xdr:col>
      <xdr:colOff>114300</xdr:colOff>
      <xdr:row>77</xdr:row>
      <xdr:rowOff>90063</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40632</xdr:rowOff>
    </xdr:from>
    <xdr:to>
      <xdr:col>111</xdr:col>
      <xdr:colOff>177800</xdr:colOff>
      <xdr:row>74</xdr:row>
      <xdr:rowOff>94107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0434300" y="12556482"/>
          <a:ext cx="889000" cy="22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145557</xdr:rowOff>
    </xdr:from>
    <xdr:to>
      <xdr:col>112</xdr:col>
      <xdr:colOff>38100</xdr:colOff>
      <xdr:row>77</xdr:row>
      <xdr:rowOff>75707</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66834</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23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40632</xdr:rowOff>
    </xdr:from>
    <xdr:to>
      <xdr:col>107</xdr:col>
      <xdr:colOff>50800</xdr:colOff>
      <xdr:row>73</xdr:row>
      <xdr:rowOff>136337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2556482"/>
          <a:ext cx="889000" cy="9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2054</xdr:rowOff>
    </xdr:from>
    <xdr:to>
      <xdr:col>107</xdr:col>
      <xdr:colOff>101600</xdr:colOff>
      <xdr:row>77</xdr:row>
      <xdr:rowOff>103654</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94781</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34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136337</xdr:rowOff>
    </xdr:from>
    <xdr:to>
      <xdr:col>102</xdr:col>
      <xdr:colOff>114300</xdr:colOff>
      <xdr:row>74</xdr:row>
      <xdr:rowOff>20289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2652187"/>
          <a:ext cx="889000" cy="5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168760</xdr:rowOff>
    </xdr:from>
    <xdr:to>
      <xdr:col>102</xdr:col>
      <xdr:colOff>165100</xdr:colOff>
      <xdr:row>77</xdr:row>
      <xdr:rowOff>98910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90037</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45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8466</xdr:rowOff>
    </xdr:from>
    <xdr:to>
      <xdr:col>98</xdr:col>
      <xdr:colOff>38100</xdr:colOff>
      <xdr:row>77</xdr:row>
      <xdr:rowOff>110066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101193</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56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126136</xdr:rowOff>
    </xdr:from>
    <xdr:to>
      <xdr:col>116</xdr:col>
      <xdr:colOff>114300</xdr:colOff>
      <xdr:row>75</xdr:row>
      <xdr:rowOff>56286</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281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149013</xdr:rowOff>
    </xdr:from>
    <xdr:ext cx="599010"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66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43307</xdr:rowOff>
    </xdr:from>
    <xdr:to>
      <xdr:col>112</xdr:col>
      <xdr:colOff>38100</xdr:colOff>
      <xdr:row>74</xdr:row>
      <xdr:rowOff>144907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273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161434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23795" y="12505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161282</xdr:rowOff>
    </xdr:from>
    <xdr:to>
      <xdr:col>107</xdr:col>
      <xdr:colOff>101600</xdr:colOff>
      <xdr:row>73</xdr:row>
      <xdr:rowOff>91432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250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107959</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34795" y="12280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85537</xdr:rowOff>
    </xdr:from>
    <xdr:to>
      <xdr:col>102</xdr:col>
      <xdr:colOff>165100</xdr:colOff>
      <xdr:row>74</xdr:row>
      <xdr:rowOff>15687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260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32214</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45795" y="12376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140939</xdr:rowOff>
    </xdr:from>
    <xdr:to>
      <xdr:col>98</xdr:col>
      <xdr:colOff>38100</xdr:colOff>
      <xdr:row>74</xdr:row>
      <xdr:rowOff>71089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265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87616</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56795" y="1243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全般的に類似団体内平均値と比較して高水準にあるものの、公債費については類似団体内平均値を大きく下回った状況となっている。また、全体をとおして大きな変動もなく平年並みの水準を維持しているが、人件費、物件費、補助費等、操出金が類似団体内平均値を上回っているため、経常的経費の抑制及び特別会計の事業内容の精査を図りつつ、引き続き健全な財政運営を進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東京都檜原村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2,138
2,132
105.41
3,725,383
3,602,574
109,778
1,404,913
982,936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15570</xdr:rowOff>
    </xdr:from>
    <xdr:to>
      <xdr:col>24</xdr:col>
      <xdr:colOff>62865</xdr:colOff>
      <xdr:row>38</xdr:row>
      <xdr:rowOff>88188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30520"/>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92015</xdr:rowOff>
    </xdr:from>
    <xdr:ext cx="534377"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88188</xdr:rowOff>
    </xdr:from>
    <xdr:to>
      <xdr:col>24</xdr:col>
      <xdr:colOff>152400</xdr:colOff>
      <xdr:row>38</xdr:row>
      <xdr:rowOff>88188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133697</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10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15570</xdr:rowOff>
    </xdr:from>
    <xdr:to>
      <xdr:col>24</xdr:col>
      <xdr:colOff>152400</xdr:colOff>
      <xdr:row>31</xdr:row>
      <xdr:rowOff>15570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139484</xdr:rowOff>
    </xdr:from>
    <xdr:to>
      <xdr:col>24</xdr:col>
      <xdr:colOff>63500</xdr:colOff>
      <xdr:row>36</xdr:row>
      <xdr:rowOff>147117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11684"/>
          <a:ext cx="838200" cy="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60888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4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82461</xdr:rowOff>
    </xdr:from>
    <xdr:to>
      <xdr:col>24</xdr:col>
      <xdr:colOff>114300</xdr:colOff>
      <xdr:row>38</xdr:row>
      <xdr:rowOff>12612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147117</xdr:rowOff>
    </xdr:from>
    <xdr:to>
      <xdr:col>19</xdr:col>
      <xdr:colOff>177800</xdr:colOff>
      <xdr:row>36</xdr:row>
      <xdr:rowOff>152540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19317"/>
          <a:ext cx="889000" cy="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87185</xdr:rowOff>
    </xdr:from>
    <xdr:to>
      <xdr:col>20</xdr:col>
      <xdr:colOff>38100</xdr:colOff>
      <xdr:row>38</xdr:row>
      <xdr:rowOff>17335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8462</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2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152540</xdr:rowOff>
    </xdr:from>
    <xdr:to>
      <xdr:col>15</xdr:col>
      <xdr:colOff>50800</xdr:colOff>
      <xdr:row>36</xdr:row>
      <xdr:rowOff>163398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24740"/>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79489</xdr:rowOff>
    </xdr:from>
    <xdr:to>
      <xdr:col>15</xdr:col>
      <xdr:colOff>101600</xdr:colOff>
      <xdr:row>38</xdr:row>
      <xdr:rowOff>9640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766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145428</xdr:rowOff>
    </xdr:from>
    <xdr:to>
      <xdr:col>10</xdr:col>
      <xdr:colOff>114300</xdr:colOff>
      <xdr:row>36</xdr:row>
      <xdr:rowOff>163398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317628"/>
          <a:ext cx="889000" cy="1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75806</xdr:rowOff>
    </xdr:from>
    <xdr:to>
      <xdr:col>10</xdr:col>
      <xdr:colOff>165100</xdr:colOff>
      <xdr:row>38</xdr:row>
      <xdr:rowOff>5956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168533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73736</xdr:rowOff>
    </xdr:from>
    <xdr:to>
      <xdr:col>6</xdr:col>
      <xdr:colOff>38100</xdr:colOff>
      <xdr:row>38</xdr:row>
      <xdr:rowOff>3887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166464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88684</xdr:rowOff>
    </xdr:from>
    <xdr:to>
      <xdr:col>24</xdr:col>
      <xdr:colOff>114300</xdr:colOff>
      <xdr:row>37</xdr:row>
      <xdr:rowOff>18834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6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111561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1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96317</xdr:rowOff>
    </xdr:from>
    <xdr:to>
      <xdr:col>20</xdr:col>
      <xdr:colOff>38100</xdr:colOff>
      <xdr:row>37</xdr:row>
      <xdr:rowOff>26467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6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42994</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4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101740</xdr:rowOff>
    </xdr:from>
    <xdr:to>
      <xdr:col>15</xdr:col>
      <xdr:colOff>101600</xdr:colOff>
      <xdr:row>37</xdr:row>
      <xdr:rowOff>31890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48417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4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112598</xdr:rowOff>
    </xdr:from>
    <xdr:to>
      <xdr:col>10</xdr:col>
      <xdr:colOff>165100</xdr:colOff>
      <xdr:row>37</xdr:row>
      <xdr:rowOff>42748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8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59275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6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94628</xdr:rowOff>
    </xdr:from>
    <xdr:to>
      <xdr:col>6</xdr:col>
      <xdr:colOff>38100</xdr:colOff>
      <xdr:row>37</xdr:row>
      <xdr:rowOff>24778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41305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4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124098</xdr:rowOff>
    </xdr:from>
    <xdr:to>
      <xdr:col>24</xdr:col>
      <xdr:colOff>62865</xdr:colOff>
      <xdr:row>58</xdr:row>
      <xdr:rowOff>97135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96598"/>
          <a:ext cx="1270" cy="1344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100962</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97135</xdr:rowOff>
    </xdr:from>
    <xdr:to>
      <xdr:col>24</xdr:col>
      <xdr:colOff>152400</xdr:colOff>
      <xdr:row>58</xdr:row>
      <xdr:rowOff>97135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4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70775</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718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3,034,125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124098</xdr:rowOff>
    </xdr:from>
    <xdr:to>
      <xdr:col>24</xdr:col>
      <xdr:colOff>152400</xdr:colOff>
      <xdr:row>50</xdr:row>
      <xdr:rowOff>124098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9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138501</xdr:rowOff>
    </xdr:from>
    <xdr:to>
      <xdr:col>24</xdr:col>
      <xdr:colOff>63500</xdr:colOff>
      <xdr:row>57</xdr:row>
      <xdr:rowOff>160400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11151"/>
          <a:ext cx="838200" cy="2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87278</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599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108851</xdr:rowOff>
    </xdr:from>
    <xdr:to>
      <xdr:col>24</xdr:col>
      <xdr:colOff>114300</xdr:colOff>
      <xdr:row>58</xdr:row>
      <xdr:rowOff>39001</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160400</xdr:rowOff>
    </xdr:from>
    <xdr:to>
      <xdr:col>19</xdr:col>
      <xdr:colOff>177800</xdr:colOff>
      <xdr:row>58</xdr:row>
      <xdr:rowOff>25832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33050"/>
          <a:ext cx="889000" cy="3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105152</xdr:rowOff>
    </xdr:from>
    <xdr:to>
      <xdr:col>20</xdr:col>
      <xdr:colOff>38100</xdr:colOff>
      <xdr:row>58</xdr:row>
      <xdr:rowOff>35302</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51829</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5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2637</xdr:rowOff>
    </xdr:from>
    <xdr:to>
      <xdr:col>15</xdr:col>
      <xdr:colOff>50800</xdr:colOff>
      <xdr:row>58</xdr:row>
      <xdr:rowOff>25832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46737"/>
          <a:ext cx="889000" cy="2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105404</xdr:rowOff>
    </xdr:from>
    <xdr:to>
      <xdr:col>15</xdr:col>
      <xdr:colOff>101600</xdr:colOff>
      <xdr:row>58</xdr:row>
      <xdr:rowOff>35554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52081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5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151930</xdr:rowOff>
    </xdr:from>
    <xdr:to>
      <xdr:col>10</xdr:col>
      <xdr:colOff>114300</xdr:colOff>
      <xdr:row>58</xdr:row>
      <xdr:rowOff>2637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24580"/>
          <a:ext cx="889000" cy="2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95850</xdr:rowOff>
    </xdr:from>
    <xdr:to>
      <xdr:col>10</xdr:col>
      <xdr:colOff>165100</xdr:colOff>
      <xdr:row>58</xdr:row>
      <xdr:rowOff>26000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42527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4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81175</xdr:rowOff>
    </xdr:from>
    <xdr:to>
      <xdr:col>6</xdr:col>
      <xdr:colOff>38100</xdr:colOff>
      <xdr:row>58</xdr:row>
      <xdr:rowOff>11325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85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27852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2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87701</xdr:rowOff>
    </xdr:from>
    <xdr:to>
      <xdr:col>24</xdr:col>
      <xdr:colOff>114300</xdr:colOff>
      <xdr:row>58</xdr:row>
      <xdr:rowOff>17851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6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110578</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7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109600</xdr:rowOff>
    </xdr:from>
    <xdr:to>
      <xdr:col>20</xdr:col>
      <xdr:colOff>38100</xdr:colOff>
      <xdr:row>58</xdr:row>
      <xdr:rowOff>39750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30877</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974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146482</xdr:rowOff>
    </xdr:from>
    <xdr:to>
      <xdr:col>15</xdr:col>
      <xdr:colOff>101600</xdr:colOff>
      <xdr:row>58</xdr:row>
      <xdr:rowOff>76632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67759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11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123287</xdr:rowOff>
    </xdr:from>
    <xdr:to>
      <xdr:col>10</xdr:col>
      <xdr:colOff>165100</xdr:colOff>
      <xdr:row>58</xdr:row>
      <xdr:rowOff>53437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9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44564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98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101130</xdr:rowOff>
    </xdr:from>
    <xdr:to>
      <xdr:col>6</xdr:col>
      <xdr:colOff>38100</xdr:colOff>
      <xdr:row>58</xdr:row>
      <xdr:rowOff>31280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22407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96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35910</xdr:rowOff>
    </xdr:from>
    <xdr:to>
      <xdr:col>24</xdr:col>
      <xdr:colOff>62865</xdr:colOff>
      <xdr:row>77</xdr:row>
      <xdr:rowOff>132873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08860"/>
          <a:ext cx="1270" cy="1125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136700</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3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132873</xdr:rowOff>
    </xdr:from>
    <xdr:to>
      <xdr:col>24</xdr:col>
      <xdr:colOff>152400</xdr:colOff>
      <xdr:row>77</xdr:row>
      <xdr:rowOff>132873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3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154037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8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35910</xdr:rowOff>
    </xdr:from>
    <xdr:to>
      <xdr:col>24</xdr:col>
      <xdr:colOff>152400</xdr:colOff>
      <xdr:row>71</xdr:row>
      <xdr:rowOff>35910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0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126542</xdr:rowOff>
    </xdr:from>
    <xdr:to>
      <xdr:col>24</xdr:col>
      <xdr:colOff>63500</xdr:colOff>
      <xdr:row>76</xdr:row>
      <xdr:rowOff>31488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985292"/>
          <a:ext cx="838200" cy="7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38185</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68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59758</xdr:rowOff>
    </xdr:from>
    <xdr:to>
      <xdr:col>24</xdr:col>
      <xdr:colOff>114300</xdr:colOff>
      <xdr:row>76</xdr:row>
      <xdr:rowOff>161358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93945</xdr:rowOff>
    </xdr:from>
    <xdr:to>
      <xdr:col>19</xdr:col>
      <xdr:colOff>177800</xdr:colOff>
      <xdr:row>76</xdr:row>
      <xdr:rowOff>31488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2952695"/>
          <a:ext cx="889000" cy="10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56029</xdr:rowOff>
    </xdr:from>
    <xdr:to>
      <xdr:col>20</xdr:col>
      <xdr:colOff>38100</xdr:colOff>
      <xdr:row>76</xdr:row>
      <xdr:rowOff>157629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148756</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7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93945</xdr:rowOff>
    </xdr:from>
    <xdr:to>
      <xdr:col>15</xdr:col>
      <xdr:colOff>50800</xdr:colOff>
      <xdr:row>75</xdr:row>
      <xdr:rowOff>134907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2952695"/>
          <a:ext cx="889000" cy="4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159202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134907</xdr:rowOff>
    </xdr:from>
    <xdr:to>
      <xdr:col>10</xdr:col>
      <xdr:colOff>114300</xdr:colOff>
      <xdr:row>76</xdr:row>
      <xdr:rowOff>27530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2993657"/>
          <a:ext cx="889000" cy="6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83979</xdr:rowOff>
    </xdr:from>
    <xdr:to>
      <xdr:col>10</xdr:col>
      <xdr:colOff>165100</xdr:colOff>
      <xdr:row>77</xdr:row>
      <xdr:rowOff>14129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5256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6944</xdr:rowOff>
    </xdr:from>
    <xdr:to>
      <xdr:col>6</xdr:col>
      <xdr:colOff>38100</xdr:colOff>
      <xdr:row>76</xdr:row>
      <xdr:rowOff>108544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99671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12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75742</xdr:rowOff>
    </xdr:from>
    <xdr:to>
      <xdr:col>24</xdr:col>
      <xdr:colOff>114300</xdr:colOff>
      <xdr:row>76</xdr:row>
      <xdr:rowOff>5891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934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98619</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785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152138</xdr:rowOff>
    </xdr:from>
    <xdr:to>
      <xdr:col>20</xdr:col>
      <xdr:colOff>38100</xdr:colOff>
      <xdr:row>76</xdr:row>
      <xdr:rowOff>82288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01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98815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786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43145</xdr:rowOff>
    </xdr:from>
    <xdr:to>
      <xdr:col>15</xdr:col>
      <xdr:colOff>101600</xdr:colOff>
      <xdr:row>75</xdr:row>
      <xdr:rowOff>144745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29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161272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677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84107</xdr:rowOff>
    </xdr:from>
    <xdr:to>
      <xdr:col>10</xdr:col>
      <xdr:colOff>165100</xdr:colOff>
      <xdr:row>76</xdr:row>
      <xdr:rowOff>14256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29428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30784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71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148180</xdr:rowOff>
    </xdr:from>
    <xdr:to>
      <xdr:col>6</xdr:col>
      <xdr:colOff>38100</xdr:colOff>
      <xdr:row>76</xdr:row>
      <xdr:rowOff>78330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00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94857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78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59458</xdr:rowOff>
    </xdr:from>
    <xdr:to>
      <xdr:col>24</xdr:col>
      <xdr:colOff>62865</xdr:colOff>
      <xdr:row>98</xdr:row>
      <xdr:rowOff>80566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89958"/>
          <a:ext cx="1270" cy="13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84393</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80566</xdr:rowOff>
    </xdr:from>
    <xdr:to>
      <xdr:col>24</xdr:col>
      <xdr:colOff>152400</xdr:colOff>
      <xdr:row>98</xdr:row>
      <xdr:rowOff>80566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8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6135</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2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59458</xdr:rowOff>
    </xdr:from>
    <xdr:to>
      <xdr:col>24</xdr:col>
      <xdr:colOff>152400</xdr:colOff>
      <xdr:row>90</xdr:row>
      <xdr:rowOff>59458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8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14556</xdr:rowOff>
    </xdr:from>
    <xdr:to>
      <xdr:col>24</xdr:col>
      <xdr:colOff>63500</xdr:colOff>
      <xdr:row>97</xdr:row>
      <xdr:rowOff>43407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645206"/>
          <a:ext cx="838200" cy="2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143829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31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120952</xdr:rowOff>
    </xdr:from>
    <xdr:to>
      <xdr:col>24</xdr:col>
      <xdr:colOff>114300</xdr:colOff>
      <xdr:row>97</xdr:row>
      <xdr:rowOff>51102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3535</xdr:rowOff>
    </xdr:from>
    <xdr:to>
      <xdr:col>19</xdr:col>
      <xdr:colOff>177800</xdr:colOff>
      <xdr:row>97</xdr:row>
      <xdr:rowOff>14556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462735"/>
          <a:ext cx="889000" cy="18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91049</xdr:rowOff>
    </xdr:from>
    <xdr:to>
      <xdr:col>20</xdr:col>
      <xdr:colOff>38100</xdr:colOff>
      <xdr:row>97</xdr:row>
      <xdr:rowOff>21199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55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37726</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32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3535</xdr:rowOff>
    </xdr:from>
    <xdr:to>
      <xdr:col>15</xdr:col>
      <xdr:colOff>50800</xdr:colOff>
      <xdr:row>96</xdr:row>
      <xdr:rowOff>167784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462735"/>
          <a:ext cx="889000" cy="16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80552</xdr:rowOff>
    </xdr:from>
    <xdr:to>
      <xdr:col>15</xdr:col>
      <xdr:colOff>101600</xdr:colOff>
      <xdr:row>97</xdr:row>
      <xdr:rowOff>10702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53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1829</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63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167784</xdr:rowOff>
    </xdr:from>
    <xdr:to>
      <xdr:col>10</xdr:col>
      <xdr:colOff>114300</xdr:colOff>
      <xdr:row>97</xdr:row>
      <xdr:rowOff>44188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626984"/>
          <a:ext cx="889000" cy="4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102084</xdr:rowOff>
    </xdr:from>
    <xdr:to>
      <xdr:col>10</xdr:col>
      <xdr:colOff>165100</xdr:colOff>
      <xdr:row>97</xdr:row>
      <xdr:rowOff>32234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48761</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33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133497</xdr:rowOff>
    </xdr:from>
    <xdr:to>
      <xdr:col>6</xdr:col>
      <xdr:colOff>38100</xdr:colOff>
      <xdr:row>97</xdr:row>
      <xdr:rowOff>63647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5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80174</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36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164057</xdr:rowOff>
    </xdr:from>
    <xdr:to>
      <xdr:col>24</xdr:col>
      <xdr:colOff>114300</xdr:colOff>
      <xdr:row>97</xdr:row>
      <xdr:rowOff>94207</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2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142484</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135206</xdr:rowOff>
    </xdr:from>
    <xdr:to>
      <xdr:col>20</xdr:col>
      <xdr:colOff>38100</xdr:colOff>
      <xdr:row>97</xdr:row>
      <xdr:rowOff>65356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59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56483</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68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124185</xdr:rowOff>
    </xdr:from>
    <xdr:to>
      <xdr:col>15</xdr:col>
      <xdr:colOff>101600</xdr:colOff>
      <xdr:row>96</xdr:row>
      <xdr:rowOff>54335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41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70862</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187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116984</xdr:rowOff>
    </xdr:from>
    <xdr:to>
      <xdr:col>10</xdr:col>
      <xdr:colOff>165100</xdr:colOff>
      <xdr:row>97</xdr:row>
      <xdr:rowOff>47134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57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38261</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66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164838</xdr:rowOff>
    </xdr:from>
    <xdr:to>
      <xdr:col>6</xdr:col>
      <xdr:colOff>38100</xdr:colOff>
      <xdr:row>97</xdr:row>
      <xdr:rowOff>94988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86115</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716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101994</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416944"/>
          <a:ext cx="1270"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54995</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4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48671</xdr:rowOff>
    </xdr:from>
    <xdr:ext cx="599010"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103,469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101994</xdr:rowOff>
    </xdr:from>
    <xdr:to>
      <xdr:col>55</xdr:col>
      <xdr:colOff>88900</xdr:colOff>
      <xdr:row>31</xdr:row>
      <xdr:rowOff>101994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4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128905</xdr:rowOff>
    </xdr:from>
    <xdr:to>
      <xdr:col>55</xdr:col>
      <xdr:colOff>0</xdr:colOff>
      <xdr:row>37</xdr:row>
      <xdr:rowOff>34493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639300" y="6301105"/>
          <a:ext cx="838200" cy="7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99445</xdr:rowOff>
    </xdr:from>
    <xdr:ext cx="469744"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61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121018</xdr:rowOff>
    </xdr:from>
    <xdr:to>
      <xdr:col>55</xdr:col>
      <xdr:colOff>50800</xdr:colOff>
      <xdr:row>39</xdr:row>
      <xdr:rowOff>51168</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34493</xdr:rowOff>
    </xdr:from>
    <xdr:to>
      <xdr:col>50</xdr:col>
      <xdr:colOff>114300</xdr:colOff>
      <xdr:row>37</xdr:row>
      <xdr:rowOff>55753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6378143"/>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129934</xdr:rowOff>
    </xdr:from>
    <xdr:to>
      <xdr:col>50</xdr:col>
      <xdr:colOff>165100</xdr:colOff>
      <xdr:row>39</xdr:row>
      <xdr:rowOff>60084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51211</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04428" y="673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55753</xdr:rowOff>
    </xdr:from>
    <xdr:to>
      <xdr:col>45</xdr:col>
      <xdr:colOff>177800</xdr:colOff>
      <xdr:row>37</xdr:row>
      <xdr:rowOff>77432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7861300" y="6399403"/>
          <a:ext cx="8890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142545</xdr:rowOff>
    </xdr:from>
    <xdr:to>
      <xdr:col>46</xdr:col>
      <xdr:colOff>38100</xdr:colOff>
      <xdr:row>39</xdr:row>
      <xdr:rowOff>72695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63822</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15428" y="675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58229</xdr:rowOff>
    </xdr:from>
    <xdr:to>
      <xdr:col>41</xdr:col>
      <xdr:colOff>50800</xdr:colOff>
      <xdr:row>37</xdr:row>
      <xdr:rowOff>77432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401879"/>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138608</xdr:rowOff>
    </xdr:from>
    <xdr:to>
      <xdr:col>41</xdr:col>
      <xdr:colOff>101600</xdr:colOff>
      <xdr:row>39</xdr:row>
      <xdr:rowOff>68758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59885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8" y="674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123165</xdr:rowOff>
    </xdr:from>
    <xdr:to>
      <xdr:col>36</xdr:col>
      <xdr:colOff>165100</xdr:colOff>
      <xdr:row>39</xdr:row>
      <xdr:rowOff>53315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44442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73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78105</xdr:rowOff>
    </xdr:from>
    <xdr:to>
      <xdr:col>55</xdr:col>
      <xdr:colOff>50800</xdr:colOff>
      <xdr:row>37</xdr:row>
      <xdr:rowOff>8255</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2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100982</xdr:rowOff>
    </xdr:from>
    <xdr:ext cx="534377"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10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155143</xdr:rowOff>
    </xdr:from>
    <xdr:to>
      <xdr:col>50</xdr:col>
      <xdr:colOff>165100</xdr:colOff>
      <xdr:row>37</xdr:row>
      <xdr:rowOff>85293</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32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101820</xdr:rowOff>
    </xdr:from>
    <xdr:ext cx="534377"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372111" y="610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4953</xdr:rowOff>
    </xdr:from>
    <xdr:to>
      <xdr:col>46</xdr:col>
      <xdr:colOff>38100</xdr:colOff>
      <xdr:row>37</xdr:row>
      <xdr:rowOff>106553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34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123080</xdr:rowOff>
    </xdr:from>
    <xdr:ext cx="534377"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483111" y="612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26632</xdr:rowOff>
    </xdr:from>
    <xdr:to>
      <xdr:col>41</xdr:col>
      <xdr:colOff>101600</xdr:colOff>
      <xdr:row>37</xdr:row>
      <xdr:rowOff>128232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37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144759</xdr:rowOff>
    </xdr:from>
    <xdr:ext cx="534377"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594111" y="614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7429</xdr:rowOff>
    </xdr:from>
    <xdr:to>
      <xdr:col>36</xdr:col>
      <xdr:colOff>165100</xdr:colOff>
      <xdr:row>37</xdr:row>
      <xdr:rowOff>109029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35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125556</xdr:rowOff>
    </xdr:from>
    <xdr:ext cx="534377"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05111" y="612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137131</xdr:rowOff>
    </xdr:from>
    <xdr:to>
      <xdr:col>54</xdr:col>
      <xdr:colOff>189865</xdr:colOff>
      <xdr:row>59</xdr:row>
      <xdr:rowOff>97190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09631"/>
          <a:ext cx="1270" cy="150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101017</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2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97190</xdr:rowOff>
    </xdr:from>
    <xdr:to>
      <xdr:col>55</xdr:col>
      <xdr:colOff>88900</xdr:colOff>
      <xdr:row>59</xdr:row>
      <xdr:rowOff>97190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2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83808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137131</xdr:rowOff>
    </xdr:from>
    <xdr:to>
      <xdr:col>55</xdr:col>
      <xdr:colOff>88900</xdr:colOff>
      <xdr:row>50</xdr:row>
      <xdr:rowOff>137131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0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10534</xdr:rowOff>
    </xdr:from>
    <xdr:to>
      <xdr:col>55</xdr:col>
      <xdr:colOff>0</xdr:colOff>
      <xdr:row>57</xdr:row>
      <xdr:rowOff>49114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783184"/>
          <a:ext cx="838200" cy="3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8972</xdr:rowOff>
    </xdr:from>
    <xdr:ext cx="599010"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953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30545</xdr:rowOff>
    </xdr:from>
    <xdr:to>
      <xdr:col>55</xdr:col>
      <xdr:colOff>50800</xdr:colOff>
      <xdr:row>58</xdr:row>
      <xdr:rowOff>132145</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97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48340</xdr:rowOff>
    </xdr:from>
    <xdr:to>
      <xdr:col>50</xdr:col>
      <xdr:colOff>114300</xdr:colOff>
      <xdr:row>57</xdr:row>
      <xdr:rowOff>49114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820990"/>
          <a:ext cx="889000" cy="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39903</xdr:rowOff>
    </xdr:from>
    <xdr:to>
      <xdr:col>50</xdr:col>
      <xdr:colOff>165100</xdr:colOff>
      <xdr:row>58</xdr:row>
      <xdr:rowOff>141503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98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132630</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5" y="1007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48340</xdr:rowOff>
    </xdr:from>
    <xdr:to>
      <xdr:col>45</xdr:col>
      <xdr:colOff>177800</xdr:colOff>
      <xdr:row>57</xdr:row>
      <xdr:rowOff>98385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820990"/>
          <a:ext cx="889000" cy="5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41325</xdr:rowOff>
    </xdr:from>
    <xdr:to>
      <xdr:col>46</xdr:col>
      <xdr:colOff>38100</xdr:colOff>
      <xdr:row>58</xdr:row>
      <xdr:rowOff>142925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98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134052</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50795" y="10078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98385</xdr:rowOff>
    </xdr:from>
    <xdr:to>
      <xdr:col>41</xdr:col>
      <xdr:colOff>50800</xdr:colOff>
      <xdr:row>57</xdr:row>
      <xdr:rowOff>125009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871035"/>
          <a:ext cx="889000" cy="2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64299</xdr:rowOff>
    </xdr:from>
    <xdr:to>
      <xdr:col>41</xdr:col>
      <xdr:colOff>101600</xdr:colOff>
      <xdr:row>58</xdr:row>
      <xdr:rowOff>165899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1000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157026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1010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57998</xdr:rowOff>
    </xdr:from>
    <xdr:to>
      <xdr:col>36</xdr:col>
      <xdr:colOff>165100</xdr:colOff>
      <xdr:row>58</xdr:row>
      <xdr:rowOff>159598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100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150725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1009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131184</xdr:rowOff>
    </xdr:from>
    <xdr:to>
      <xdr:col>55</xdr:col>
      <xdr:colOff>50800</xdr:colOff>
      <xdr:row>57</xdr:row>
      <xdr:rowOff>61334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73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154061</xdr:rowOff>
    </xdr:from>
    <xdr:ext cx="599010"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583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169764</xdr:rowOff>
    </xdr:from>
    <xdr:to>
      <xdr:col>50</xdr:col>
      <xdr:colOff>165100</xdr:colOff>
      <xdr:row>57</xdr:row>
      <xdr:rowOff>99914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7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116441</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39795" y="954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168990</xdr:rowOff>
    </xdr:from>
    <xdr:to>
      <xdr:col>46</xdr:col>
      <xdr:colOff>38100</xdr:colOff>
      <xdr:row>57</xdr:row>
      <xdr:rowOff>99140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77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115667</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50795" y="9545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47585</xdr:rowOff>
    </xdr:from>
    <xdr:to>
      <xdr:col>41</xdr:col>
      <xdr:colOff>101600</xdr:colOff>
      <xdr:row>57</xdr:row>
      <xdr:rowOff>149185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82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165712</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61795" y="9595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74209</xdr:rowOff>
    </xdr:from>
    <xdr:to>
      <xdr:col>36</xdr:col>
      <xdr:colOff>165100</xdr:colOff>
      <xdr:row>58</xdr:row>
      <xdr:rowOff>4359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84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20886</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672795" y="962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85440</xdr:rowOff>
    </xdr:from>
    <xdr:to>
      <xdr:col>54</xdr:col>
      <xdr:colOff>189865</xdr:colOff>
      <xdr:row>78</xdr:row>
      <xdr:rowOff>136792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58390"/>
          <a:ext cx="1270" cy="125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140619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136792</xdr:rowOff>
    </xdr:from>
    <xdr:to>
      <xdr:col>55</xdr:col>
      <xdr:colOff>88900</xdr:colOff>
      <xdr:row>78</xdr:row>
      <xdr:rowOff>136792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0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32117</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3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548,736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85440</xdr:rowOff>
    </xdr:from>
    <xdr:to>
      <xdr:col>55</xdr:col>
      <xdr:colOff>88900</xdr:colOff>
      <xdr:row>71</xdr:row>
      <xdr:rowOff>85440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5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128308</xdr:rowOff>
    </xdr:from>
    <xdr:to>
      <xdr:col>55</xdr:col>
      <xdr:colOff>0</xdr:colOff>
      <xdr:row>78</xdr:row>
      <xdr:rowOff>46624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329958"/>
          <a:ext cx="838200" cy="8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98570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28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75693</xdr:rowOff>
    </xdr:from>
    <xdr:to>
      <xdr:col>55</xdr:col>
      <xdr:colOff>50800</xdr:colOff>
      <xdr:row>78</xdr:row>
      <xdr:rowOff>5843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128308</xdr:rowOff>
    </xdr:from>
    <xdr:to>
      <xdr:col>50</xdr:col>
      <xdr:colOff>114300</xdr:colOff>
      <xdr:row>78</xdr:row>
      <xdr:rowOff>47106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29958"/>
          <a:ext cx="889000" cy="9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84424</xdr:rowOff>
    </xdr:from>
    <xdr:to>
      <xdr:col>50</xdr:col>
      <xdr:colOff>165100</xdr:colOff>
      <xdr:row>78</xdr:row>
      <xdr:rowOff>14574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5701</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37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47106</xdr:rowOff>
    </xdr:from>
    <xdr:to>
      <xdr:col>45</xdr:col>
      <xdr:colOff>177800</xdr:colOff>
      <xdr:row>78</xdr:row>
      <xdr:rowOff>53155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20206"/>
          <a:ext cx="889000" cy="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92942</xdr:rowOff>
    </xdr:from>
    <xdr:to>
      <xdr:col>46</xdr:col>
      <xdr:colOff>38100</xdr:colOff>
      <xdr:row>78</xdr:row>
      <xdr:rowOff>23092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39619</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06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46873</xdr:rowOff>
    </xdr:from>
    <xdr:to>
      <xdr:col>41</xdr:col>
      <xdr:colOff>50800</xdr:colOff>
      <xdr:row>78</xdr:row>
      <xdr:rowOff>53155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419973"/>
          <a:ext cx="889000" cy="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75730</xdr:rowOff>
    </xdr:from>
    <xdr:to>
      <xdr:col>41</xdr:col>
      <xdr:colOff>101600</xdr:colOff>
      <xdr:row>78</xdr:row>
      <xdr:rowOff>5880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7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22407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05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125696</xdr:rowOff>
    </xdr:from>
    <xdr:to>
      <xdr:col>36</xdr:col>
      <xdr:colOff>165100</xdr:colOff>
      <xdr:row>78</xdr:row>
      <xdr:rowOff>55846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2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72373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0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167274</xdr:rowOff>
    </xdr:from>
    <xdr:to>
      <xdr:col>55</xdr:col>
      <xdr:colOff>50800</xdr:colOff>
      <xdr:row>78</xdr:row>
      <xdr:rowOff>97424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82201</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8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77508</xdr:rowOff>
    </xdr:from>
    <xdr:to>
      <xdr:col>50</xdr:col>
      <xdr:colOff>165100</xdr:colOff>
      <xdr:row>78</xdr:row>
      <xdr:rowOff>7658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27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24185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05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167756</xdr:rowOff>
    </xdr:from>
    <xdr:to>
      <xdr:col>46</xdr:col>
      <xdr:colOff>38100</xdr:colOff>
      <xdr:row>78</xdr:row>
      <xdr:rowOff>97906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6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89033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46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2355</xdr:rowOff>
    </xdr:from>
    <xdr:to>
      <xdr:col>41</xdr:col>
      <xdr:colOff>101600</xdr:colOff>
      <xdr:row>78</xdr:row>
      <xdr:rowOff>103955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7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95082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46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167523</xdr:rowOff>
    </xdr:from>
    <xdr:to>
      <xdr:col>36</xdr:col>
      <xdr:colOff>165100</xdr:colOff>
      <xdr:row>78</xdr:row>
      <xdr:rowOff>97673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6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88800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46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109547</xdr:rowOff>
    </xdr:from>
    <xdr:to>
      <xdr:col>54</xdr:col>
      <xdr:colOff>189865</xdr:colOff>
      <xdr:row>99</xdr:row>
      <xdr:rowOff>21975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40047"/>
          <a:ext cx="1270" cy="1455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25802</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9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21975</xdr:rowOff>
    </xdr:from>
    <xdr:to>
      <xdr:col>55</xdr:col>
      <xdr:colOff>88900</xdr:colOff>
      <xdr:row>99</xdr:row>
      <xdr:rowOff>21975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99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56224</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15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109547</xdr:rowOff>
    </xdr:from>
    <xdr:to>
      <xdr:col>55</xdr:col>
      <xdr:colOff>88900</xdr:colOff>
      <xdr:row>90</xdr:row>
      <xdr:rowOff>109547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4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65568</xdr:rowOff>
    </xdr:from>
    <xdr:to>
      <xdr:col>55</xdr:col>
      <xdr:colOff>0</xdr:colOff>
      <xdr:row>97</xdr:row>
      <xdr:rowOff>80201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696218"/>
          <a:ext cx="838200" cy="1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102951</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733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124524</xdr:rowOff>
    </xdr:from>
    <xdr:to>
      <xdr:col>55</xdr:col>
      <xdr:colOff>50800</xdr:colOff>
      <xdr:row>98</xdr:row>
      <xdr:rowOff>54674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5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8688</xdr:rowOff>
    </xdr:from>
    <xdr:to>
      <xdr:col>50</xdr:col>
      <xdr:colOff>114300</xdr:colOff>
      <xdr:row>97</xdr:row>
      <xdr:rowOff>65568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639338"/>
          <a:ext cx="889000" cy="5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131852</xdr:rowOff>
    </xdr:from>
    <xdr:to>
      <xdr:col>50</xdr:col>
      <xdr:colOff>165100</xdr:colOff>
      <xdr:row>98</xdr:row>
      <xdr:rowOff>62002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53129</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85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8688</xdr:rowOff>
    </xdr:from>
    <xdr:to>
      <xdr:col>45</xdr:col>
      <xdr:colOff>177800</xdr:colOff>
      <xdr:row>97</xdr:row>
      <xdr:rowOff>84407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639338"/>
          <a:ext cx="889000" cy="7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130959</xdr:rowOff>
    </xdr:from>
    <xdr:to>
      <xdr:col>46</xdr:col>
      <xdr:colOff>38100</xdr:colOff>
      <xdr:row>98</xdr:row>
      <xdr:rowOff>61109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52236</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85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84407</xdr:rowOff>
    </xdr:from>
    <xdr:to>
      <xdr:col>41</xdr:col>
      <xdr:colOff>50800</xdr:colOff>
      <xdr:row>97</xdr:row>
      <xdr:rowOff>110691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15057"/>
          <a:ext cx="889000" cy="2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140089</xdr:rowOff>
    </xdr:from>
    <xdr:to>
      <xdr:col>41</xdr:col>
      <xdr:colOff>101600</xdr:colOff>
      <xdr:row>98</xdr:row>
      <xdr:rowOff>70239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7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61366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86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147338</xdr:rowOff>
    </xdr:from>
    <xdr:to>
      <xdr:col>36</xdr:col>
      <xdr:colOff>165100</xdr:colOff>
      <xdr:row>98</xdr:row>
      <xdr:rowOff>77488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7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68615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870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29401</xdr:rowOff>
    </xdr:from>
    <xdr:to>
      <xdr:col>55</xdr:col>
      <xdr:colOff>50800</xdr:colOff>
      <xdr:row>97</xdr:row>
      <xdr:rowOff>131001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6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52278</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1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14768</xdr:rowOff>
    </xdr:from>
    <xdr:to>
      <xdr:col>50</xdr:col>
      <xdr:colOff>165100</xdr:colOff>
      <xdr:row>97</xdr:row>
      <xdr:rowOff>116368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4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132895</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42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129338</xdr:rowOff>
    </xdr:from>
    <xdr:to>
      <xdr:col>46</xdr:col>
      <xdr:colOff>38100</xdr:colOff>
      <xdr:row>97</xdr:row>
      <xdr:rowOff>59488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58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76015</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36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33607</xdr:rowOff>
    </xdr:from>
    <xdr:to>
      <xdr:col>41</xdr:col>
      <xdr:colOff>101600</xdr:colOff>
      <xdr:row>97</xdr:row>
      <xdr:rowOff>135207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6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151734</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439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59891</xdr:rowOff>
    </xdr:from>
    <xdr:to>
      <xdr:col>36</xdr:col>
      <xdr:colOff>165100</xdr:colOff>
      <xdr:row>97</xdr:row>
      <xdr:rowOff>161491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9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6568</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46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78938</xdr:rowOff>
    </xdr:from>
    <xdr:to>
      <xdr:col>85</xdr:col>
      <xdr:colOff>126364</xdr:colOff>
      <xdr:row>39</xdr:row>
      <xdr:rowOff>55911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22438"/>
          <a:ext cx="1269" cy="1520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59738</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55911</xdr:rowOff>
    </xdr:from>
    <xdr:to>
      <xdr:col>86</xdr:col>
      <xdr:colOff>25400</xdr:colOff>
      <xdr:row>39</xdr:row>
      <xdr:rowOff>55911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25615</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99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78938</xdr:rowOff>
    </xdr:from>
    <xdr:to>
      <xdr:col>86</xdr:col>
      <xdr:colOff>25400</xdr:colOff>
      <xdr:row>30</xdr:row>
      <xdr:rowOff>78938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2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94907</xdr:rowOff>
    </xdr:from>
    <xdr:to>
      <xdr:col>85</xdr:col>
      <xdr:colOff>127000</xdr:colOff>
      <xdr:row>38</xdr:row>
      <xdr:rowOff>72939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438557"/>
          <a:ext cx="838200" cy="14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120346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463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141919</xdr:rowOff>
    </xdr:from>
    <xdr:to>
      <xdr:col>85</xdr:col>
      <xdr:colOff>177800</xdr:colOff>
      <xdr:row>38</xdr:row>
      <xdr:rowOff>72068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72939</xdr:rowOff>
    </xdr:from>
    <xdr:to>
      <xdr:col>81</xdr:col>
      <xdr:colOff>50800</xdr:colOff>
      <xdr:row>38</xdr:row>
      <xdr:rowOff>74447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588039"/>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4621</xdr:rowOff>
    </xdr:from>
    <xdr:to>
      <xdr:col>81</xdr:col>
      <xdr:colOff>101600</xdr:colOff>
      <xdr:row>38</xdr:row>
      <xdr:rowOff>106221</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122749</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54269</xdr:rowOff>
    </xdr:from>
    <xdr:to>
      <xdr:col>76</xdr:col>
      <xdr:colOff>114300</xdr:colOff>
      <xdr:row>38</xdr:row>
      <xdr:rowOff>74447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569369"/>
          <a:ext cx="889000" cy="2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16404</xdr:rowOff>
    </xdr:from>
    <xdr:to>
      <xdr:col>76</xdr:col>
      <xdr:colOff>165100</xdr:colOff>
      <xdr:row>38</xdr:row>
      <xdr:rowOff>118004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134531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3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22010</xdr:rowOff>
    </xdr:from>
    <xdr:to>
      <xdr:col>71</xdr:col>
      <xdr:colOff>177800</xdr:colOff>
      <xdr:row>38</xdr:row>
      <xdr:rowOff>54269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537110"/>
          <a:ext cx="889000" cy="3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3175</xdr:rowOff>
    </xdr:from>
    <xdr:to>
      <xdr:col>72</xdr:col>
      <xdr:colOff>38100</xdr:colOff>
      <xdr:row>38</xdr:row>
      <xdr:rowOff>104775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121302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9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1741</xdr:rowOff>
    </xdr:from>
    <xdr:to>
      <xdr:col>67</xdr:col>
      <xdr:colOff>101600</xdr:colOff>
      <xdr:row>38</xdr:row>
      <xdr:rowOff>103341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94468</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6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44107</xdr:rowOff>
    </xdr:from>
    <xdr:to>
      <xdr:col>85</xdr:col>
      <xdr:colOff>177800</xdr:colOff>
      <xdr:row>37</xdr:row>
      <xdr:rowOff>145707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8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66984</xdr:rowOff>
    </xdr:from>
    <xdr:ext cx="599010"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239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22139</xdr:rowOff>
    </xdr:from>
    <xdr:to>
      <xdr:col>81</xdr:col>
      <xdr:colOff>101600</xdr:colOff>
      <xdr:row>38</xdr:row>
      <xdr:rowOff>123739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3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114866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2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23647</xdr:rowOff>
    </xdr:from>
    <xdr:to>
      <xdr:col>76</xdr:col>
      <xdr:colOff>165100</xdr:colOff>
      <xdr:row>38</xdr:row>
      <xdr:rowOff>125247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3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116374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3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3469</xdr:rowOff>
    </xdr:from>
    <xdr:to>
      <xdr:col>72</xdr:col>
      <xdr:colOff>38100</xdr:colOff>
      <xdr:row>38</xdr:row>
      <xdr:rowOff>105069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1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96196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1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142660</xdr:rowOff>
    </xdr:from>
    <xdr:to>
      <xdr:col>67</xdr:col>
      <xdr:colOff>101600</xdr:colOff>
      <xdr:row>38</xdr:row>
      <xdr:rowOff>72810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8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26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109322</xdr:rowOff>
    </xdr:from>
    <xdr:to>
      <xdr:col>85</xdr:col>
      <xdr:colOff>126364</xdr:colOff>
      <xdr:row>59</xdr:row>
      <xdr:rowOff>14073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81822"/>
          <a:ext cx="1269"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17900</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1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14073</xdr:rowOff>
    </xdr:from>
    <xdr:to>
      <xdr:col>86</xdr:col>
      <xdr:colOff>25400</xdr:colOff>
      <xdr:row>59</xdr:row>
      <xdr:rowOff>14073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12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55999</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4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109322</xdr:rowOff>
    </xdr:from>
    <xdr:to>
      <xdr:col>86</xdr:col>
      <xdr:colOff>25400</xdr:colOff>
      <xdr:row>50</xdr:row>
      <xdr:rowOff>109322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8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114205</xdr:rowOff>
    </xdr:from>
    <xdr:to>
      <xdr:col>85</xdr:col>
      <xdr:colOff>127000</xdr:colOff>
      <xdr:row>58</xdr:row>
      <xdr:rowOff>117553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10058305"/>
          <a:ext cx="838200" cy="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4823</xdr:rowOff>
    </xdr:from>
    <xdr:ext cx="599010"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7774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153396</xdr:rowOff>
    </xdr:from>
    <xdr:to>
      <xdr:col>85</xdr:col>
      <xdr:colOff>177800</xdr:colOff>
      <xdr:row>58</xdr:row>
      <xdr:rowOff>83546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117366</xdr:rowOff>
    </xdr:from>
    <xdr:to>
      <xdr:col>81</xdr:col>
      <xdr:colOff>50800</xdr:colOff>
      <xdr:row>58</xdr:row>
      <xdr:rowOff>117553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10061466"/>
          <a:ext cx="889000" cy="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26243</xdr:rowOff>
    </xdr:from>
    <xdr:to>
      <xdr:col>81</xdr:col>
      <xdr:colOff>101600</xdr:colOff>
      <xdr:row>58</xdr:row>
      <xdr:rowOff>127843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144370</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181795" y="974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30643</xdr:rowOff>
    </xdr:from>
    <xdr:to>
      <xdr:col>76</xdr:col>
      <xdr:colOff>114300</xdr:colOff>
      <xdr:row>58</xdr:row>
      <xdr:rowOff>117366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974743"/>
          <a:ext cx="889000" cy="8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15060</xdr:rowOff>
    </xdr:from>
    <xdr:to>
      <xdr:col>76</xdr:col>
      <xdr:colOff>165100</xdr:colOff>
      <xdr:row>58</xdr:row>
      <xdr:rowOff>116660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9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133187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292795" y="973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30643</xdr:rowOff>
    </xdr:from>
    <xdr:to>
      <xdr:col>71</xdr:col>
      <xdr:colOff>177800</xdr:colOff>
      <xdr:row>58</xdr:row>
      <xdr:rowOff>69188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974743"/>
          <a:ext cx="889000" cy="3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155611</xdr:rowOff>
    </xdr:from>
    <xdr:to>
      <xdr:col>72</xdr:col>
      <xdr:colOff>38100</xdr:colOff>
      <xdr:row>58</xdr:row>
      <xdr:rowOff>85761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9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76888</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03795" y="1002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164168</xdr:rowOff>
    </xdr:from>
    <xdr:to>
      <xdr:col>67</xdr:col>
      <xdr:colOff>101600</xdr:colOff>
      <xdr:row>58</xdr:row>
      <xdr:rowOff>94318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93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110845</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14795" y="971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63405</xdr:rowOff>
    </xdr:from>
    <xdr:to>
      <xdr:col>85</xdr:col>
      <xdr:colOff>177800</xdr:colOff>
      <xdr:row>58</xdr:row>
      <xdr:rowOff>165005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1000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149782</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92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66753</xdr:rowOff>
    </xdr:from>
    <xdr:to>
      <xdr:col>81</xdr:col>
      <xdr:colOff>101600</xdr:colOff>
      <xdr:row>58</xdr:row>
      <xdr:rowOff>168353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1001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159480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1010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66566</xdr:rowOff>
    </xdr:from>
    <xdr:to>
      <xdr:col>76</xdr:col>
      <xdr:colOff>165100</xdr:colOff>
      <xdr:row>58</xdr:row>
      <xdr:rowOff>168166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1001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159293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1010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151293</xdr:rowOff>
    </xdr:from>
    <xdr:to>
      <xdr:col>72</xdr:col>
      <xdr:colOff>38100</xdr:colOff>
      <xdr:row>58</xdr:row>
      <xdr:rowOff>81443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92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97970</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03795" y="9699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18388</xdr:rowOff>
    </xdr:from>
    <xdr:to>
      <xdr:col>67</xdr:col>
      <xdr:colOff>101600</xdr:colOff>
      <xdr:row>58</xdr:row>
      <xdr:rowOff>119988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96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111115</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14795" y="10055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81948</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254898"/>
          <a:ext cx="1269" cy="1257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153755</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28625</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0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81948</xdr:rowOff>
    </xdr:from>
    <xdr:to>
      <xdr:col>86</xdr:col>
      <xdr:colOff>25400</xdr:colOff>
      <xdr:row>71</xdr:row>
      <xdr:rowOff>81948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25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110379</xdr:rowOff>
    </xdr:from>
    <xdr:to>
      <xdr:col>85</xdr:col>
      <xdr:colOff>127000</xdr:colOff>
      <xdr:row>78</xdr:row>
      <xdr:rowOff>118861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483479"/>
          <a:ext cx="838200" cy="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71206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72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48329</xdr:rowOff>
    </xdr:from>
    <xdr:to>
      <xdr:col>85</xdr:col>
      <xdr:colOff>177800</xdr:colOff>
      <xdr:row>78</xdr:row>
      <xdr:rowOff>149929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118861</xdr:rowOff>
    </xdr:from>
    <xdr:to>
      <xdr:col>81</xdr:col>
      <xdr:colOff>50800</xdr:colOff>
      <xdr:row>78</xdr:row>
      <xdr:rowOff>136888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491961"/>
          <a:ext cx="889000" cy="1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51505</xdr:rowOff>
    </xdr:from>
    <xdr:to>
      <xdr:col>81</xdr:col>
      <xdr:colOff>101600</xdr:colOff>
      <xdr:row>78</xdr:row>
      <xdr:rowOff>153105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169632</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121851</xdr:rowOff>
    </xdr:from>
    <xdr:to>
      <xdr:col>76</xdr:col>
      <xdr:colOff>114300</xdr:colOff>
      <xdr:row>78</xdr:row>
      <xdr:rowOff>136888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494951"/>
          <a:ext cx="889000" cy="1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53958</xdr:rowOff>
    </xdr:from>
    <xdr:to>
      <xdr:col>76</xdr:col>
      <xdr:colOff>165100</xdr:colOff>
      <xdr:row>78</xdr:row>
      <xdr:rowOff>155558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635</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117239</xdr:rowOff>
    </xdr:from>
    <xdr:to>
      <xdr:col>71</xdr:col>
      <xdr:colOff>177800</xdr:colOff>
      <xdr:row>78</xdr:row>
      <xdr:rowOff>121851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490339"/>
          <a:ext cx="889000" cy="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63943</xdr:rowOff>
    </xdr:from>
    <xdr:to>
      <xdr:col>72</xdr:col>
      <xdr:colOff>38100</xdr:colOff>
      <xdr:row>78</xdr:row>
      <xdr:rowOff>165543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10620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50315</xdr:rowOff>
    </xdr:from>
    <xdr:to>
      <xdr:col>67</xdr:col>
      <xdr:colOff>101600</xdr:colOff>
      <xdr:row>78</xdr:row>
      <xdr:rowOff>151915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168442</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19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59579</xdr:rowOff>
    </xdr:from>
    <xdr:to>
      <xdr:col>85</xdr:col>
      <xdr:colOff>177800</xdr:colOff>
      <xdr:row>78</xdr:row>
      <xdr:rowOff>161179</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3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26754</xdr:rowOff>
    </xdr:from>
    <xdr:ext cx="534377"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39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68061</xdr:rowOff>
    </xdr:from>
    <xdr:to>
      <xdr:col>81</xdr:col>
      <xdr:colOff>101600</xdr:colOff>
      <xdr:row>78</xdr:row>
      <xdr:rowOff>169661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4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160788</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53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86088</xdr:rowOff>
    </xdr:from>
    <xdr:to>
      <xdr:col>76</xdr:col>
      <xdr:colOff>165100</xdr:colOff>
      <xdr:row>79</xdr:row>
      <xdr:rowOff>16238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5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7365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55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71051</xdr:rowOff>
    </xdr:from>
    <xdr:to>
      <xdr:col>72</xdr:col>
      <xdr:colOff>38100</xdr:colOff>
      <xdr:row>79</xdr:row>
      <xdr:rowOff>1201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4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163778</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53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66439</xdr:rowOff>
    </xdr:from>
    <xdr:to>
      <xdr:col>67</xdr:col>
      <xdr:colOff>101600</xdr:colOff>
      <xdr:row>78</xdr:row>
      <xdr:rowOff>168039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3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159166</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53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129442</xdr:rowOff>
    </xdr:from>
    <xdr:to>
      <xdr:col>85</xdr:col>
      <xdr:colOff>126364</xdr:colOff>
      <xdr:row>99</xdr:row>
      <xdr:rowOff>24416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559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28243</xdr:rowOff>
    </xdr:from>
    <xdr:ext cx="534377"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70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24416</xdr:rowOff>
    </xdr:from>
    <xdr:to>
      <xdr:col>86</xdr:col>
      <xdr:colOff>25400</xdr:colOff>
      <xdr:row>99</xdr:row>
      <xdr:rowOff>24416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9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76119</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3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765,385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129442</xdr:rowOff>
    </xdr:from>
    <xdr:to>
      <xdr:col>86</xdr:col>
      <xdr:colOff>25400</xdr:colOff>
      <xdr:row>90</xdr:row>
      <xdr:rowOff>129442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559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129840</xdr:rowOff>
    </xdr:from>
    <xdr:to>
      <xdr:col>85</xdr:col>
      <xdr:colOff>127000</xdr:colOff>
      <xdr:row>98</xdr:row>
      <xdr:rowOff>135313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931940"/>
          <a:ext cx="838200" cy="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43595</xdr:rowOff>
    </xdr:from>
    <xdr:ext cx="599010"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502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20718</xdr:rowOff>
    </xdr:from>
    <xdr:to>
      <xdr:col>85</xdr:col>
      <xdr:colOff>177800</xdr:colOff>
      <xdr:row>97</xdr:row>
      <xdr:rowOff>122318</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135313</xdr:rowOff>
    </xdr:from>
    <xdr:to>
      <xdr:col>81</xdr:col>
      <xdr:colOff>50800</xdr:colOff>
      <xdr:row>98</xdr:row>
      <xdr:rowOff>138204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937413"/>
          <a:ext cx="889000" cy="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42956</xdr:rowOff>
    </xdr:from>
    <xdr:to>
      <xdr:col>81</xdr:col>
      <xdr:colOff>101600</xdr:colOff>
      <xdr:row>97</xdr:row>
      <xdr:rowOff>144556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161083</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181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138204</xdr:rowOff>
    </xdr:from>
    <xdr:to>
      <xdr:col>76</xdr:col>
      <xdr:colOff>114300</xdr:colOff>
      <xdr:row>98</xdr:row>
      <xdr:rowOff>140315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940304"/>
          <a:ext cx="889000" cy="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32339</xdr:rowOff>
    </xdr:from>
    <xdr:to>
      <xdr:col>76</xdr:col>
      <xdr:colOff>165100</xdr:colOff>
      <xdr:row>97</xdr:row>
      <xdr:rowOff>133939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150466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292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140315</xdr:rowOff>
    </xdr:from>
    <xdr:to>
      <xdr:col>71</xdr:col>
      <xdr:colOff>177800</xdr:colOff>
      <xdr:row>98</xdr:row>
      <xdr:rowOff>145317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2814300" y="16942415"/>
          <a:ext cx="889000" cy="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46951</xdr:rowOff>
    </xdr:from>
    <xdr:to>
      <xdr:col>72</xdr:col>
      <xdr:colOff>38100</xdr:colOff>
      <xdr:row>97</xdr:row>
      <xdr:rowOff>148551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165078</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03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107307</xdr:rowOff>
    </xdr:from>
    <xdr:to>
      <xdr:col>67</xdr:col>
      <xdr:colOff>101600</xdr:colOff>
      <xdr:row>98</xdr:row>
      <xdr:rowOff>37457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53984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14795" y="1651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79040</xdr:rowOff>
    </xdr:from>
    <xdr:to>
      <xdr:col>85</xdr:col>
      <xdr:colOff>177800</xdr:colOff>
      <xdr:row>99</xdr:row>
      <xdr:rowOff>9190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8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165417</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7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84513</xdr:rowOff>
    </xdr:from>
    <xdr:to>
      <xdr:col>81</xdr:col>
      <xdr:colOff>101600</xdr:colOff>
      <xdr:row>99</xdr:row>
      <xdr:rowOff>14663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88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5790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97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87404</xdr:rowOff>
    </xdr:from>
    <xdr:to>
      <xdr:col>76</xdr:col>
      <xdr:colOff>165100</xdr:colOff>
      <xdr:row>99</xdr:row>
      <xdr:rowOff>17554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88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8681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98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89515</xdr:rowOff>
    </xdr:from>
    <xdr:to>
      <xdr:col>72</xdr:col>
      <xdr:colOff>38100</xdr:colOff>
      <xdr:row>99</xdr:row>
      <xdr:rowOff>19665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8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10792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98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94517</xdr:rowOff>
    </xdr:from>
    <xdr:to>
      <xdr:col>67</xdr:col>
      <xdr:colOff>101600</xdr:colOff>
      <xdr:row>99</xdr:row>
      <xdr:rowOff>24667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89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15794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98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109677</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424627"/>
          <a:ext cx="1269"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90124</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776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56354</xdr:rowOff>
    </xdr:from>
    <xdr:ext cx="599010"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1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102,864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109677</xdr:rowOff>
    </xdr:from>
    <xdr:to>
      <xdr:col>116</xdr:col>
      <xdr:colOff>152400</xdr:colOff>
      <xdr:row>31</xdr:row>
      <xdr:rowOff>109677</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42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7573</xdr:rowOff>
    </xdr:from>
    <xdr:ext cx="378565"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522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156146</xdr:rowOff>
    </xdr:from>
    <xdr:to>
      <xdr:col>116</xdr:col>
      <xdr:colOff>114300</xdr:colOff>
      <xdr:row>39</xdr:row>
      <xdr:rowOff>86296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68008</xdr:rowOff>
    </xdr:from>
    <xdr:to>
      <xdr:col>112</xdr:col>
      <xdr:colOff>38100</xdr:colOff>
      <xdr:row>38</xdr:row>
      <xdr:rowOff>169608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14686</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088428"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116713</xdr:rowOff>
    </xdr:from>
    <xdr:to>
      <xdr:col>107</xdr:col>
      <xdr:colOff>101600</xdr:colOff>
      <xdr:row>39</xdr:row>
      <xdr:rowOff>46863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63390</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199428" y="640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147345</xdr:rowOff>
    </xdr:from>
    <xdr:to>
      <xdr:col>102</xdr:col>
      <xdr:colOff>165100</xdr:colOff>
      <xdr:row>39</xdr:row>
      <xdr:rowOff>77495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94022</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10428" y="64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147689</xdr:rowOff>
    </xdr:from>
    <xdr:to>
      <xdr:col>98</xdr:col>
      <xdr:colOff>38100</xdr:colOff>
      <xdr:row>39</xdr:row>
      <xdr:rowOff>77839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66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94365</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21428" y="643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134574</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649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全般的に類似団体内平均値と比較して高水準にあるものの、公債費については類似団体内平均値を大きく下回った数値を維持している。今後も必要な公共施設等の整備を行なっていきつつ、特に高い水準にある項目の歳出については内容精査を行い歳出削減に努め、引き続き健全な財政運営を図っ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東京都檜原村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までの人件費の抑制、事務事業の見直し、普通建設事業費等の削減により財政調整基金については、高い水準を保持している。単年度収支を見ると財政調整基金の取り崩しにより赤字となっているが、今後も各種事業内容の精査を図り、適正な財政規模を維持し健全な財政運営を進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東京都檜原村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健全な財政運営や歳出削減等により全ての会計において黒字となっている。今後も効率的な事業運営を行い、特に特別会計への操出金については特別会計全般を通して長期的な財政運営の見通しに注意を払っていき、健全な財政運営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東京都檜原村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実質公債費比率の分子については、昨年と比較しても</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微減しているが、</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ほぼ横ばいとなっており低い水準を維持している。しかし、下水道事業に係る事業債の発行により、その償還金に対する繰入金が増加しているため、今後も起債発行額の抑制を図り、公債費比率の低水準を保持し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利用なし。</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東京都檜原村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将来負担比率については、昨年と比較しても横ばいとなっており低い水準となっているが、公営企業債等に対する繰入見込額が多いため、下水道事業をはじめ公営企業に係る起債の新規発行の抑制に</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東京都檜原村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おもちゃ美術館関連</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事業</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及びじゃがいも焼酎等製造事業</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に伴い財政調整基金</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82</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、公共施設整備基金</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100</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取り崩し、後期高齢者医療費助成事業に充当するため社会福祉基金を</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百万円取り崩したことにより各基金が減額となっている。また、新規基金として</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森林整備活用基金</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百万円、災害復旧・復興基金</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116</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百万円を創設した。基金全体としては、</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58</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百万円の減額となった。</a:t>
          </a:r>
          <a:endPar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基金の使途の明確化を図るため、財政調整基金を取り崩して特定目的基金に積み立てるための計画を定めていきたい。また、農林業事業や観光推進事業を進めていく上で、財政調整基金を取り崩していくこととなり、また社会福祉基金を活用し後期高齢者医療費助成事業を継続していくことから、全体の基金として中長期的には減少傾向となる見込み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公共施設整備基金：公共施設整備のための費用に充てるための基金</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社会福祉基金：社会福祉事業の実施に必要な事業に充てるための基金</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endPar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社会福祉基金：後期高齢者医療費助成事業に充当するため社会福祉基金を</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百万円取り崩したことによる減額。</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新規基金として森林整備活用基金</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百万円、災害復旧・復興基金</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116</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百万円を積み立てた。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その他の基金：その他特定目的基金については、基金積立金利子分のみ積立てのため微増となっている。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endPar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公共施設整備基金：公共施設等総合管理実施計画等を踏まえ、公共施設の大規模改修</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将来を見据えた適正な基金残高を設定し</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効果的に</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運用していく予定。</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おもちゃ美術館関連事業及びじゃがいも焼酎等製造事業</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に伴い財政調整基金を</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82</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百万円取り崩し、対前年度から</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80</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百万円の減額となった。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基金の使途を明確にするため、特定目的基金へ積み替えていきたい。また、災害</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など</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への備えのため過去の実績等を踏まえ、適正な基金残高を早期に設定し更に効率的な基金運用を図っていく予定。</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基金積立金利子分のみ積み立てのため微増となっている。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地方債の償還計画を踏まえ、今後の起債償還に対する不足の事態等に備え現状を維持していきたい。</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7952E57-475A-4045-B942-E26899ACD2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911E34D-5946-4051-B996-0B239BC346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a:extLst>
            <a:ext uri="{FF2B5EF4-FFF2-40B4-BE49-F238E27FC236}">
              <a16:creationId xmlns:a16="http://schemas.microsoft.com/office/drawing/2014/main" id="{49552031-BD36-4C7E-BBC3-45E08733B91A}"/>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a:extLst>
            <a:ext uri="{FF2B5EF4-FFF2-40B4-BE49-F238E27FC236}">
              <a16:creationId xmlns:a16="http://schemas.microsoft.com/office/drawing/2014/main" id="{14B9BB09-33AC-436F-A53A-80C1B2439CE4}"/>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a:extLst>
            <a:ext uri="{FF2B5EF4-FFF2-40B4-BE49-F238E27FC236}">
              <a16:creationId xmlns:a16="http://schemas.microsoft.com/office/drawing/2014/main" id="{6427275A-5007-40C8-8B69-1DA939230226}"/>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a:extLst>
            <a:ext uri="{FF2B5EF4-FFF2-40B4-BE49-F238E27FC236}">
              <a16:creationId xmlns:a16="http://schemas.microsoft.com/office/drawing/2014/main" id="{11F9BD2E-0276-428C-AECA-0BB878BC7EE7}"/>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a:extLst>
            <a:ext uri="{FF2B5EF4-FFF2-40B4-BE49-F238E27FC236}">
              <a16:creationId xmlns:a16="http://schemas.microsoft.com/office/drawing/2014/main" id="{8FE17DFB-C045-40A5-A706-8A165E15F1B6}"/>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a:extLst>
            <a:ext uri="{FF2B5EF4-FFF2-40B4-BE49-F238E27FC236}">
              <a16:creationId xmlns:a16="http://schemas.microsoft.com/office/drawing/2014/main" id="{0321E25E-0196-4AB8-ACAE-CD4E2BE490D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a:extLst>
            <a:ext uri="{FF2B5EF4-FFF2-40B4-BE49-F238E27FC236}">
              <a16:creationId xmlns:a16="http://schemas.microsoft.com/office/drawing/2014/main" id="{3F7095D0-0AEC-486E-B283-F6A7948EABC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a:extLst>
            <a:ext uri="{FF2B5EF4-FFF2-40B4-BE49-F238E27FC236}">
              <a16:creationId xmlns:a16="http://schemas.microsoft.com/office/drawing/2014/main" id="{24D52E2A-E93F-496D-8AA9-45630949CF1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a:extLst>
            <a:ext uri="{FF2B5EF4-FFF2-40B4-BE49-F238E27FC236}">
              <a16:creationId xmlns:a16="http://schemas.microsoft.com/office/drawing/2014/main" id="{99B0AE66-80B2-4623-9B8F-3A60F4A7C74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東京都檜原村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a:extLst>
            <a:ext uri="{FF2B5EF4-FFF2-40B4-BE49-F238E27FC236}">
              <a16:creationId xmlns:a16="http://schemas.microsoft.com/office/drawing/2014/main" id="{0CB6CE52-9E51-4A7A-BC8A-2728A8B6F14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a:extLst>
            <a:ext uri="{FF2B5EF4-FFF2-40B4-BE49-F238E27FC236}">
              <a16:creationId xmlns:a16="http://schemas.microsoft.com/office/drawing/2014/main" id="{E94308BE-C28A-4ADD-9057-370120C7E2D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a:extLst>
            <a:ext uri="{FF2B5EF4-FFF2-40B4-BE49-F238E27FC236}">
              <a16:creationId xmlns:a16="http://schemas.microsoft.com/office/drawing/2014/main" id="{063FE664-04A4-4404-9D2D-FD30FBD4C68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a:extLst>
            <a:ext uri="{FF2B5EF4-FFF2-40B4-BE49-F238E27FC236}">
              <a16:creationId xmlns:a16="http://schemas.microsoft.com/office/drawing/2014/main" id="{A9C16526-C823-4549-8115-28070761AD4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a:extLst>
            <a:ext uri="{FF2B5EF4-FFF2-40B4-BE49-F238E27FC236}">
              <a16:creationId xmlns:a16="http://schemas.microsoft.com/office/drawing/2014/main" id="{26DC901E-ED23-46B2-BAD0-C959EC5D9AF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a:extLst>
            <a:ext uri="{FF2B5EF4-FFF2-40B4-BE49-F238E27FC236}">
              <a16:creationId xmlns:a16="http://schemas.microsoft.com/office/drawing/2014/main" id="{FA57F152-DCDD-44D3-83E6-2FC75676333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2,138
2,132
105.41
3,725,383
3,602,574
109,778
1,404,913
982,936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a:extLst>
            <a:ext uri="{FF2B5EF4-FFF2-40B4-BE49-F238E27FC236}">
              <a16:creationId xmlns:a16="http://schemas.microsoft.com/office/drawing/2014/main" id="{06E8CD08-6EBC-4DC3-9512-4A600FC6F48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a:extLst>
            <a:ext uri="{FF2B5EF4-FFF2-40B4-BE49-F238E27FC236}">
              <a16:creationId xmlns:a16="http://schemas.microsoft.com/office/drawing/2014/main" id="{1092D68E-4B97-4967-9C4D-EEF644F7495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a:extLst>
            <a:ext uri="{FF2B5EF4-FFF2-40B4-BE49-F238E27FC236}">
              <a16:creationId xmlns:a16="http://schemas.microsoft.com/office/drawing/2014/main" id="{ED681399-9845-4FAF-87C5-C210D8F233A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a:extLst>
            <a:ext uri="{FF2B5EF4-FFF2-40B4-BE49-F238E27FC236}">
              <a16:creationId xmlns:a16="http://schemas.microsoft.com/office/drawing/2014/main" id="{BF77387F-8F68-4C3C-923C-C073F092FC7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a:extLst>
            <a:ext uri="{FF2B5EF4-FFF2-40B4-BE49-F238E27FC236}">
              <a16:creationId xmlns:a16="http://schemas.microsoft.com/office/drawing/2014/main" id="{99B0254C-E67B-4AC0-8674-56D696C5149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a:extLst>
            <a:ext uri="{FF2B5EF4-FFF2-40B4-BE49-F238E27FC236}">
              <a16:creationId xmlns:a16="http://schemas.microsoft.com/office/drawing/2014/main" id="{FA6A5C56-F74F-4E60-9C6A-380DF62FA67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a:extLst>
            <a:ext uri="{FF2B5EF4-FFF2-40B4-BE49-F238E27FC236}">
              <a16:creationId xmlns:a16="http://schemas.microsoft.com/office/drawing/2014/main" id="{78A616C4-1CE4-4CF5-8C11-020D3AC8CFE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a:extLst>
            <a:ext uri="{FF2B5EF4-FFF2-40B4-BE49-F238E27FC236}">
              <a16:creationId xmlns:a16="http://schemas.microsoft.com/office/drawing/2014/main" id="{4386CFC9-2255-4F1E-B845-B17B8A765A1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a:extLst>
            <a:ext uri="{FF2B5EF4-FFF2-40B4-BE49-F238E27FC236}">
              <a16:creationId xmlns:a16="http://schemas.microsoft.com/office/drawing/2014/main" id="{2808498D-28BC-49A7-B9BE-15C444FEE56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a:extLst>
            <a:ext uri="{FF2B5EF4-FFF2-40B4-BE49-F238E27FC236}">
              <a16:creationId xmlns:a16="http://schemas.microsoft.com/office/drawing/2014/main" id="{19CC61D8-3D18-4E1A-A0B0-04DAB2810FA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a:extLst>
            <a:ext uri="{FF2B5EF4-FFF2-40B4-BE49-F238E27FC236}">
              <a16:creationId xmlns:a16="http://schemas.microsoft.com/office/drawing/2014/main" id="{0E2A3A19-1FBC-494E-BDFD-9601E808B2D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a:extLst>
            <a:ext uri="{FF2B5EF4-FFF2-40B4-BE49-F238E27FC236}">
              <a16:creationId xmlns:a16="http://schemas.microsoft.com/office/drawing/2014/main" id="{5DC89725-C55D-4C6A-B04B-9946A059347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a:extLst>
            <a:ext uri="{FF2B5EF4-FFF2-40B4-BE49-F238E27FC236}">
              <a16:creationId xmlns:a16="http://schemas.microsoft.com/office/drawing/2014/main" id="{3A786885-F939-4DA8-AFD4-0E45798B91E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a:extLst>
            <a:ext uri="{FF2B5EF4-FFF2-40B4-BE49-F238E27FC236}">
              <a16:creationId xmlns:a16="http://schemas.microsoft.com/office/drawing/2014/main" id="{C9297328-CD3D-42AB-B828-2B4B3072244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a:extLst>
            <a:ext uri="{FF2B5EF4-FFF2-40B4-BE49-F238E27FC236}">
              <a16:creationId xmlns:a16="http://schemas.microsoft.com/office/drawing/2014/main" id="{CF3F8267-7A6E-465C-935F-B742FDEA795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a:extLst>
            <a:ext uri="{FF2B5EF4-FFF2-40B4-BE49-F238E27FC236}">
              <a16:creationId xmlns:a16="http://schemas.microsoft.com/office/drawing/2014/main" id="{98F2CFF5-E9B9-4FB2-8EA5-A29EAD8E053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a:extLst>
            <a:ext uri="{FF2B5EF4-FFF2-40B4-BE49-F238E27FC236}">
              <a16:creationId xmlns:a16="http://schemas.microsoft.com/office/drawing/2014/main" id="{9C4DFC33-9E08-4681-8DA5-71A70D0821E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6" name="テキスト ボックス 35">
          <a:extLst>
            <a:ext uri="{FF2B5EF4-FFF2-40B4-BE49-F238E27FC236}">
              <a16:creationId xmlns:a16="http://schemas.microsoft.com/office/drawing/2014/main" id="{C88CBADD-9C55-43CC-98B9-98176E6F4E3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7" name="テキスト ボックス 36">
          <a:extLst>
            <a:ext uri="{FF2B5EF4-FFF2-40B4-BE49-F238E27FC236}">
              <a16:creationId xmlns:a16="http://schemas.microsoft.com/office/drawing/2014/main" id="{39C8288E-1097-451B-80A0-DE27AB7986B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8" name="テキスト ボックス 37">
          <a:extLst>
            <a:ext uri="{FF2B5EF4-FFF2-40B4-BE49-F238E27FC236}">
              <a16:creationId xmlns:a16="http://schemas.microsoft.com/office/drawing/2014/main" id="{5B29FBF3-946F-4902-991E-80587CDF4844}"/>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9" name="テキスト ボックス 38">
          <a:extLst>
            <a:ext uri="{FF2B5EF4-FFF2-40B4-BE49-F238E27FC236}">
              <a16:creationId xmlns:a16="http://schemas.microsoft.com/office/drawing/2014/main" id="{CD968C0A-180A-454B-AA88-2E313B1AC26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0" name="テキスト ボックス 39">
          <a:extLst>
            <a:ext uri="{FF2B5EF4-FFF2-40B4-BE49-F238E27FC236}">
              <a16:creationId xmlns:a16="http://schemas.microsoft.com/office/drawing/2014/main" id="{0CCCAECC-4480-4AA7-8D93-0B69A882D60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id="{3887577C-F193-4247-9619-B91FB06EED6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id="{1B1DCD6A-B5B1-49E6-9E75-A81B1EAC96A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a:extLst>
            <a:ext uri="{FF2B5EF4-FFF2-40B4-BE49-F238E27FC236}">
              <a16:creationId xmlns:a16="http://schemas.microsoft.com/office/drawing/2014/main" id="{B1EA9F9D-45D3-436C-BD73-CB6A1FA4E666}"/>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id="{055D1BD6-A800-449E-80F4-67E5BFE686E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id="{CF566657-9BF6-4344-8BB9-71B1DA22476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id="{8D756A0B-DB98-480A-9DF2-ECAAC2B61E7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id="{CF178C43-7129-4F72-9D2D-2C925A5300B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id="{DDA0FB0A-9C60-4CFF-BDF9-FDCB0100CA7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id="{F12D3FBB-0445-477C-BBAC-0B47097C679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id="{17FAB3A1-AC64-41D8-BF4F-B43911463B1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id="{337197E1-AA2D-4382-99E2-ED73A0EF38F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id="{E377C386-9098-4539-A757-010DCC1D49A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id="{12F60783-FCFA-4F27-89CE-AD8BB11EAF5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固定資産台帳整備中</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4" name="正方形/長方形 53">
          <a:extLst>
            <a:ext uri="{FF2B5EF4-FFF2-40B4-BE49-F238E27FC236}">
              <a16:creationId xmlns:a16="http://schemas.microsoft.com/office/drawing/2014/main" id="{D0A975E4-685C-4920-B3F5-8277578B5EFA}"/>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5" name="正方形/長方形 54">
          <a:extLst>
            <a:ext uri="{FF2B5EF4-FFF2-40B4-BE49-F238E27FC236}">
              <a16:creationId xmlns:a16="http://schemas.microsoft.com/office/drawing/2014/main" id="{05EC68B3-ADC4-4DEB-AC5A-CD27EEE4798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6" name="正方形/長方形 55">
          <a:extLst>
            <a:ext uri="{FF2B5EF4-FFF2-40B4-BE49-F238E27FC236}">
              <a16:creationId xmlns:a16="http://schemas.microsoft.com/office/drawing/2014/main" id="{C5F20099-699A-4BC5-A889-1473F040BC8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57" name="正方形/長方形 56">
          <a:extLst>
            <a:ext uri="{FF2B5EF4-FFF2-40B4-BE49-F238E27FC236}">
              <a16:creationId xmlns:a16="http://schemas.microsoft.com/office/drawing/2014/main" id="{F71B4393-E0E1-4B28-BDB0-E79314857089}"/>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8" name="正方形/長方形 57">
          <a:extLst>
            <a:ext uri="{FF2B5EF4-FFF2-40B4-BE49-F238E27FC236}">
              <a16:creationId xmlns:a16="http://schemas.microsoft.com/office/drawing/2014/main" id="{54697DCA-555A-43B3-A05A-F3A976797FF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9" name="正方形/長方形 58">
          <a:extLst>
            <a:ext uri="{FF2B5EF4-FFF2-40B4-BE49-F238E27FC236}">
              <a16:creationId xmlns:a16="http://schemas.microsoft.com/office/drawing/2014/main" id="{120D6D21-49CB-4050-AFE8-20FA625E1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60" name="正方形/長方形 59">
          <a:extLst>
            <a:ext uri="{FF2B5EF4-FFF2-40B4-BE49-F238E27FC236}">
              <a16:creationId xmlns:a16="http://schemas.microsoft.com/office/drawing/2014/main" id="{045DD90E-7D72-450C-861D-50FCF9D4698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1" name="正方形/長方形 60">
          <a:extLst>
            <a:ext uri="{FF2B5EF4-FFF2-40B4-BE49-F238E27FC236}">
              <a16:creationId xmlns:a16="http://schemas.microsoft.com/office/drawing/2014/main" id="{5D6C9824-EEE5-4179-8E05-370A004F452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2" name="正方形/長方形 61">
          <a:extLst>
            <a:ext uri="{FF2B5EF4-FFF2-40B4-BE49-F238E27FC236}">
              <a16:creationId xmlns:a16="http://schemas.microsoft.com/office/drawing/2014/main" id="{1E24B5A9-0416-4205-BC0B-9F187B468F9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3" name="正方形/長方形 62">
          <a:extLst>
            <a:ext uri="{FF2B5EF4-FFF2-40B4-BE49-F238E27FC236}">
              <a16:creationId xmlns:a16="http://schemas.microsoft.com/office/drawing/2014/main" id="{A4A53EBB-8DB2-470A-8E3B-7B6C1B135DC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4" name="正方形/長方形 63">
          <a:extLst>
            <a:ext uri="{FF2B5EF4-FFF2-40B4-BE49-F238E27FC236}">
              <a16:creationId xmlns:a16="http://schemas.microsoft.com/office/drawing/2014/main" id="{27736A2E-4628-45B2-BD87-1FFA63F1EA6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5" name="正方形/長方形 64">
          <a:extLst>
            <a:ext uri="{FF2B5EF4-FFF2-40B4-BE49-F238E27FC236}">
              <a16:creationId xmlns:a16="http://schemas.microsoft.com/office/drawing/2014/main" id="{8A18CBE5-5040-48A2-8D84-ACF66FA1E5B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6" name="正方形/長方形 65">
          <a:extLst>
            <a:ext uri="{FF2B5EF4-FFF2-40B4-BE49-F238E27FC236}">
              <a16:creationId xmlns:a16="http://schemas.microsoft.com/office/drawing/2014/main" id="{CA9E0A8E-22B9-4BEF-AD88-088F5B77829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7" name="テキスト ボックス 66">
          <a:extLst>
            <a:ext uri="{FF2B5EF4-FFF2-40B4-BE49-F238E27FC236}">
              <a16:creationId xmlns:a16="http://schemas.microsoft.com/office/drawing/2014/main" id="{72B9E5F2-D5DC-420E-A758-F8E3E149534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8" name="テキスト ボックス 67">
          <a:extLst>
            <a:ext uri="{FF2B5EF4-FFF2-40B4-BE49-F238E27FC236}">
              <a16:creationId xmlns:a16="http://schemas.microsoft.com/office/drawing/2014/main" id="{7E9A0368-82E1-4195-BBAC-E49CA4350B5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9" name="直線コネクタ 68">
          <a:extLst>
            <a:ext uri="{FF2B5EF4-FFF2-40B4-BE49-F238E27FC236}">
              <a16:creationId xmlns:a16="http://schemas.microsoft.com/office/drawing/2014/main" id="{9B432E05-9B97-42DD-A1DE-EE562A7B36A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70" name="テキスト ボックス 69">
          <a:extLst>
            <a:ext uri="{FF2B5EF4-FFF2-40B4-BE49-F238E27FC236}">
              <a16:creationId xmlns:a16="http://schemas.microsoft.com/office/drawing/2014/main" id="{D6DC9ECF-A563-4359-A9C3-E18D9910222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71" name="直線コネクタ 70">
          <a:extLst>
            <a:ext uri="{FF2B5EF4-FFF2-40B4-BE49-F238E27FC236}">
              <a16:creationId xmlns:a16="http://schemas.microsoft.com/office/drawing/2014/main" id="{4BF3B143-BF69-4E29-B36A-22D340DE9F6A}"/>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72" name="テキスト ボックス 71">
          <a:extLst>
            <a:ext uri="{FF2B5EF4-FFF2-40B4-BE49-F238E27FC236}">
              <a16:creationId xmlns:a16="http://schemas.microsoft.com/office/drawing/2014/main" id="{F93D641C-5E45-4A88-AC0C-C55DA5CF7537}"/>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73" name="直線コネクタ 72">
          <a:extLst>
            <a:ext uri="{FF2B5EF4-FFF2-40B4-BE49-F238E27FC236}">
              <a16:creationId xmlns:a16="http://schemas.microsoft.com/office/drawing/2014/main" id="{63F9FFEA-64ED-4BBD-8700-C8178FD9A8CA}"/>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74" name="テキスト ボックス 73">
          <a:extLst>
            <a:ext uri="{FF2B5EF4-FFF2-40B4-BE49-F238E27FC236}">
              <a16:creationId xmlns:a16="http://schemas.microsoft.com/office/drawing/2014/main" id="{510C5CDD-3F74-415F-93A8-728AEDF6FE39}"/>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5" name="直線コネクタ 74">
          <a:extLst>
            <a:ext uri="{FF2B5EF4-FFF2-40B4-BE49-F238E27FC236}">
              <a16:creationId xmlns:a16="http://schemas.microsoft.com/office/drawing/2014/main" id="{47755C37-6CEC-43A7-9A2F-A6C3B768DEC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76" name="テキスト ボックス 75">
          <a:extLst>
            <a:ext uri="{FF2B5EF4-FFF2-40B4-BE49-F238E27FC236}">
              <a16:creationId xmlns:a16="http://schemas.microsoft.com/office/drawing/2014/main" id="{CFCD9284-3DD5-492A-87FF-DADC433F303C}"/>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7" name="直線コネクタ 76">
          <a:extLst>
            <a:ext uri="{FF2B5EF4-FFF2-40B4-BE49-F238E27FC236}">
              <a16:creationId xmlns:a16="http://schemas.microsoft.com/office/drawing/2014/main" id="{14E121FE-5FF9-49DC-A23A-A7EE7289BDED}"/>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8" name="テキスト ボックス 77">
          <a:extLst>
            <a:ext uri="{FF2B5EF4-FFF2-40B4-BE49-F238E27FC236}">
              <a16:creationId xmlns:a16="http://schemas.microsoft.com/office/drawing/2014/main" id="{C46A13B8-8C05-4F52-A82F-5C083F6979D6}"/>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9" name="直線コネクタ 78">
          <a:extLst>
            <a:ext uri="{FF2B5EF4-FFF2-40B4-BE49-F238E27FC236}">
              <a16:creationId xmlns:a16="http://schemas.microsoft.com/office/drawing/2014/main" id="{83EB6454-2449-4F81-8BE7-217614727019}"/>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80" name="テキスト ボックス 79">
          <a:extLst>
            <a:ext uri="{FF2B5EF4-FFF2-40B4-BE49-F238E27FC236}">
              <a16:creationId xmlns:a16="http://schemas.microsoft.com/office/drawing/2014/main" id="{DDC7B571-0CBE-401D-B8E4-A67721286404}"/>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81" name="直線コネクタ 80">
          <a:extLst>
            <a:ext uri="{FF2B5EF4-FFF2-40B4-BE49-F238E27FC236}">
              <a16:creationId xmlns:a16="http://schemas.microsoft.com/office/drawing/2014/main" id="{DB89470D-6302-458F-B906-EA56184856C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82" name="債務償還比率グラフ枠">
          <a:extLst>
            <a:ext uri="{FF2B5EF4-FFF2-40B4-BE49-F238E27FC236}">
              <a16:creationId xmlns:a16="http://schemas.microsoft.com/office/drawing/2014/main" id="{47CA91C1-C44E-4D5E-9F0F-C47E7ABCF5C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162377</xdr:rowOff>
    </xdr:to>
    <xdr:cxnSp macro="">
      <xdr:nvCxnSpPr>
        <xdr:cNvPr id="83" name="直線コネクタ 82">
          <a:extLst>
            <a:ext uri="{FF2B5EF4-FFF2-40B4-BE49-F238E27FC236}">
              <a16:creationId xmlns:a16="http://schemas.microsoft.com/office/drawing/2014/main" id="{9CCA787D-647E-40B7-A907-2ED8EA6097ED}"/>
            </a:ext>
          </a:extLst>
        </xdr:cNvPr>
        <xdr:cNvCxnSpPr/>
      </xdr:nvCxnSpPr>
      <xdr:spPr>
        <a:xfrm flipV="1">
          <a:off x="14793595" y="5312833"/>
          <a:ext cx="1269" cy="1450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166204</xdr:rowOff>
    </xdr:from>
    <xdr:ext cx="560923" cy="259045"/>
    <xdr:sp macro="" textlink="">
      <xdr:nvSpPr>
        <xdr:cNvPr id="84" name="債務償還比率最小値テキスト">
          <a:extLst>
            <a:ext uri="{FF2B5EF4-FFF2-40B4-BE49-F238E27FC236}">
              <a16:creationId xmlns:a16="http://schemas.microsoft.com/office/drawing/2014/main" id="{99089F45-6F68-4FE7-9E8A-35D181707CD1}"/>
            </a:ext>
          </a:extLst>
        </xdr:cNvPr>
        <xdr:cNvSpPr txBox="1"/>
      </xdr:nvSpPr>
      <xdr:spPr>
        <a:xfrm>
          <a:off x="14846300" y="67670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162377</xdr:rowOff>
    </xdr:from>
    <xdr:to>
      <xdr:col>76</xdr:col>
      <xdr:colOff>111125</xdr:colOff>
      <xdr:row>34</xdr:row>
      <xdr:rowOff>162377</xdr:rowOff>
    </xdr:to>
    <xdr:cxnSp macro="">
      <xdr:nvCxnSpPr>
        <xdr:cNvPr id="85" name="直線コネクタ 84">
          <a:extLst>
            <a:ext uri="{FF2B5EF4-FFF2-40B4-BE49-F238E27FC236}">
              <a16:creationId xmlns:a16="http://schemas.microsoft.com/office/drawing/2014/main" id="{5772AFAE-3DE4-4AEC-8D92-6A4596D769B8}"/>
            </a:ext>
          </a:extLst>
        </xdr:cNvPr>
        <xdr:cNvCxnSpPr/>
      </xdr:nvCxnSpPr>
      <xdr:spPr>
        <a:xfrm>
          <a:off x="14706600" y="676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86" name="債務償還比率最大値テキスト">
          <a:extLst>
            <a:ext uri="{FF2B5EF4-FFF2-40B4-BE49-F238E27FC236}">
              <a16:creationId xmlns:a16="http://schemas.microsoft.com/office/drawing/2014/main" id="{6C3A3A8F-AD3F-4E64-AAC8-0B8F282A2DE5}"/>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87" name="直線コネクタ 86">
          <a:extLst>
            <a:ext uri="{FF2B5EF4-FFF2-40B4-BE49-F238E27FC236}">
              <a16:creationId xmlns:a16="http://schemas.microsoft.com/office/drawing/2014/main" id="{16086BA7-F13D-4D54-8E19-04B996459C35}"/>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107092</xdr:rowOff>
    </xdr:from>
    <xdr:ext cx="469744" cy="259045"/>
    <xdr:sp macro="" textlink="">
      <xdr:nvSpPr>
        <xdr:cNvPr id="88" name="債務償還比率平均値テキスト">
          <a:extLst>
            <a:ext uri="{FF2B5EF4-FFF2-40B4-BE49-F238E27FC236}">
              <a16:creationId xmlns:a16="http://schemas.microsoft.com/office/drawing/2014/main" id="{EA80AA54-D45D-4F85-84B4-D946019510A3}"/>
            </a:ext>
          </a:extLst>
        </xdr:cNvPr>
        <xdr:cNvSpPr txBox="1"/>
      </xdr:nvSpPr>
      <xdr:spPr>
        <a:xfrm>
          <a:off x="14846300" y="5679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128665</xdr:rowOff>
    </xdr:from>
    <xdr:to>
      <xdr:col>76</xdr:col>
      <xdr:colOff>73025</xdr:colOff>
      <xdr:row>29</xdr:row>
      <xdr:rowOff>58815</xdr:rowOff>
    </xdr:to>
    <xdr:sp macro="" textlink="">
      <xdr:nvSpPr>
        <xdr:cNvPr id="89" name="フローチャート: 判断 88">
          <a:extLst>
            <a:ext uri="{FF2B5EF4-FFF2-40B4-BE49-F238E27FC236}">
              <a16:creationId xmlns:a16="http://schemas.microsoft.com/office/drawing/2014/main" id="{B84ECDF7-1766-4546-8055-8221143B257D}"/>
            </a:ext>
          </a:extLst>
        </xdr:cNvPr>
        <xdr:cNvSpPr/>
      </xdr:nvSpPr>
      <xdr:spPr>
        <a:xfrm>
          <a:off x="14744700"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6632</xdr:rowOff>
    </xdr:from>
    <xdr:to>
      <xdr:col>72</xdr:col>
      <xdr:colOff>123825</xdr:colOff>
      <xdr:row>29</xdr:row>
      <xdr:rowOff>108232</xdr:rowOff>
    </xdr:to>
    <xdr:sp macro="" textlink="">
      <xdr:nvSpPr>
        <xdr:cNvPr id="90" name="フローチャート: 判断 89">
          <a:extLst>
            <a:ext uri="{FF2B5EF4-FFF2-40B4-BE49-F238E27FC236}">
              <a16:creationId xmlns:a16="http://schemas.microsoft.com/office/drawing/2014/main" id="{9D382CF5-513A-454B-98E5-97397D54FCC6}"/>
            </a:ext>
          </a:extLst>
        </xdr:cNvPr>
        <xdr:cNvSpPr/>
      </xdr:nvSpPr>
      <xdr:spPr>
        <a:xfrm>
          <a:off x="14033500"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15268</xdr:rowOff>
    </xdr:from>
    <xdr:to>
      <xdr:col>68</xdr:col>
      <xdr:colOff>123825</xdr:colOff>
      <xdr:row>29</xdr:row>
      <xdr:rowOff>116868</xdr:rowOff>
    </xdr:to>
    <xdr:sp macro="" textlink="">
      <xdr:nvSpPr>
        <xdr:cNvPr id="91" name="フローチャート: 判断 90">
          <a:extLst>
            <a:ext uri="{FF2B5EF4-FFF2-40B4-BE49-F238E27FC236}">
              <a16:creationId xmlns:a16="http://schemas.microsoft.com/office/drawing/2014/main" id="{0E9F2DAC-CBF4-49D5-B06F-1CD07E5EE3F7}"/>
            </a:ext>
          </a:extLst>
        </xdr:cNvPr>
        <xdr:cNvSpPr/>
      </xdr:nvSpPr>
      <xdr:spPr>
        <a:xfrm>
          <a:off x="13271500"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151335</xdr:rowOff>
    </xdr:from>
    <xdr:to>
      <xdr:col>64</xdr:col>
      <xdr:colOff>123825</xdr:colOff>
      <xdr:row>29</xdr:row>
      <xdr:rowOff>81485</xdr:rowOff>
    </xdr:to>
    <xdr:sp macro="" textlink="">
      <xdr:nvSpPr>
        <xdr:cNvPr id="92" name="フローチャート: 判断 91">
          <a:extLst>
            <a:ext uri="{FF2B5EF4-FFF2-40B4-BE49-F238E27FC236}">
              <a16:creationId xmlns:a16="http://schemas.microsoft.com/office/drawing/2014/main" id="{8669C3BC-BCBA-4D0A-92EE-668253094D29}"/>
            </a:ext>
          </a:extLst>
        </xdr:cNvPr>
        <xdr:cNvSpPr/>
      </xdr:nvSpPr>
      <xdr:spPr>
        <a:xfrm>
          <a:off x="12509500" y="57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100407</xdr:rowOff>
    </xdr:from>
    <xdr:to>
      <xdr:col>60</xdr:col>
      <xdr:colOff>123825</xdr:colOff>
      <xdr:row>28</xdr:row>
      <xdr:rowOff>30557</xdr:rowOff>
    </xdr:to>
    <xdr:sp macro="" textlink="">
      <xdr:nvSpPr>
        <xdr:cNvPr id="93" name="フローチャート: 判断 92">
          <a:extLst>
            <a:ext uri="{FF2B5EF4-FFF2-40B4-BE49-F238E27FC236}">
              <a16:creationId xmlns:a16="http://schemas.microsoft.com/office/drawing/2014/main" id="{48747980-4958-41DA-87E0-F0CBAEAB2A25}"/>
            </a:ext>
          </a:extLst>
        </xdr:cNvPr>
        <xdr:cNvSpPr/>
      </xdr:nvSpPr>
      <xdr:spPr>
        <a:xfrm>
          <a:off x="11747500" y="550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B64E5347-99D8-454F-AC2C-660D13DC5A3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5" name="テキスト ボックス 94">
          <a:extLst>
            <a:ext uri="{FF2B5EF4-FFF2-40B4-BE49-F238E27FC236}">
              <a16:creationId xmlns:a16="http://schemas.microsoft.com/office/drawing/2014/main" id="{AFBFC85D-EE76-4860-AB7A-ED5DDCF8C37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6" name="テキスト ボックス 95">
          <a:extLst>
            <a:ext uri="{FF2B5EF4-FFF2-40B4-BE49-F238E27FC236}">
              <a16:creationId xmlns:a16="http://schemas.microsoft.com/office/drawing/2014/main" id="{64359188-03A1-417E-9106-81CE5478729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7" name="テキスト ボックス 96">
          <a:extLst>
            <a:ext uri="{FF2B5EF4-FFF2-40B4-BE49-F238E27FC236}">
              <a16:creationId xmlns:a16="http://schemas.microsoft.com/office/drawing/2014/main" id="{158AED20-5F71-4E91-AFE6-5C9AC47CD12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8" name="テキスト ボックス 97">
          <a:extLst>
            <a:ext uri="{FF2B5EF4-FFF2-40B4-BE49-F238E27FC236}">
              <a16:creationId xmlns:a16="http://schemas.microsoft.com/office/drawing/2014/main" id="{A6818624-8771-49AD-91B6-AE14607127F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124759</xdr:rowOff>
    </xdr:from>
    <xdr:ext cx="469744" cy="259045"/>
    <xdr:sp macro="" textlink="">
      <xdr:nvSpPr>
        <xdr:cNvPr id="99" name="n_1aveValue債務償還比率">
          <a:extLst>
            <a:ext uri="{FF2B5EF4-FFF2-40B4-BE49-F238E27FC236}">
              <a16:creationId xmlns:a16="http://schemas.microsoft.com/office/drawing/2014/main" id="{93A0182A-D4F6-486E-B0D6-B6213ED5F645}"/>
            </a:ext>
          </a:extLst>
        </xdr:cNvPr>
        <xdr:cNvSpPr txBox="1"/>
      </xdr:nvSpPr>
      <xdr:spPr>
        <a:xfrm>
          <a:off x="13836727" y="552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133395</xdr:rowOff>
    </xdr:from>
    <xdr:ext cx="469744" cy="259045"/>
    <xdr:sp macro="" textlink="">
      <xdr:nvSpPr>
        <xdr:cNvPr id="100" name="n_2aveValue債務償還比率">
          <a:extLst>
            <a:ext uri="{FF2B5EF4-FFF2-40B4-BE49-F238E27FC236}">
              <a16:creationId xmlns:a16="http://schemas.microsoft.com/office/drawing/2014/main" id="{768DB7F2-65CB-4DA7-8A17-FAF8D0FD1D76}"/>
            </a:ext>
          </a:extLst>
        </xdr:cNvPr>
        <xdr:cNvSpPr txBox="1"/>
      </xdr:nvSpPr>
      <xdr:spPr>
        <a:xfrm>
          <a:off x="13087427" y="553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98012</xdr:rowOff>
    </xdr:from>
    <xdr:ext cx="469744" cy="259045"/>
    <xdr:sp macro="" textlink="">
      <xdr:nvSpPr>
        <xdr:cNvPr id="101" name="n_3aveValue債務償還比率">
          <a:extLst>
            <a:ext uri="{FF2B5EF4-FFF2-40B4-BE49-F238E27FC236}">
              <a16:creationId xmlns:a16="http://schemas.microsoft.com/office/drawing/2014/main" id="{49277D48-1D0D-48AE-8FCD-BFA5AE59DF35}"/>
            </a:ext>
          </a:extLst>
        </xdr:cNvPr>
        <xdr:cNvSpPr txBox="1"/>
      </xdr:nvSpPr>
      <xdr:spPr>
        <a:xfrm>
          <a:off x="12325427" y="549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47084</xdr:rowOff>
    </xdr:from>
    <xdr:ext cx="469744" cy="259045"/>
    <xdr:sp macro="" textlink="">
      <xdr:nvSpPr>
        <xdr:cNvPr id="102" name="n_4aveValue債務償還比率">
          <a:extLst>
            <a:ext uri="{FF2B5EF4-FFF2-40B4-BE49-F238E27FC236}">
              <a16:creationId xmlns:a16="http://schemas.microsoft.com/office/drawing/2014/main" id="{0D110B86-350B-426E-AD38-3D5778F2E249}"/>
            </a:ext>
          </a:extLst>
        </xdr:cNvPr>
        <xdr:cNvSpPr txBox="1"/>
      </xdr:nvSpPr>
      <xdr:spPr>
        <a:xfrm>
          <a:off x="11563427" y="527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03" name="正方形/長方形 102">
          <a:extLst>
            <a:ext uri="{FF2B5EF4-FFF2-40B4-BE49-F238E27FC236}">
              <a16:creationId xmlns:a16="http://schemas.microsoft.com/office/drawing/2014/main" id="{A94A8406-C5AF-4307-AF47-AEDE4F09F8A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04" name="正方形/長方形 103">
          <a:extLst>
            <a:ext uri="{FF2B5EF4-FFF2-40B4-BE49-F238E27FC236}">
              <a16:creationId xmlns:a16="http://schemas.microsoft.com/office/drawing/2014/main" id="{0CAD8D07-9C95-490A-9DF6-4594D3F2C38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05" name="正方形/長方形 104">
          <a:extLst>
            <a:ext uri="{FF2B5EF4-FFF2-40B4-BE49-F238E27FC236}">
              <a16:creationId xmlns:a16="http://schemas.microsoft.com/office/drawing/2014/main" id="{44C1DCB7-5403-41FB-841C-8F23C6E1D7C1}"/>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06" name="正方形/長方形 105">
          <a:extLst>
            <a:ext uri="{FF2B5EF4-FFF2-40B4-BE49-F238E27FC236}">
              <a16:creationId xmlns:a16="http://schemas.microsoft.com/office/drawing/2014/main" id="{9329FE8C-D757-4EF2-A5A2-F1BE0FE2446A}"/>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7" name="テキスト ボックス 106">
          <a:extLst>
            <a:ext uri="{FF2B5EF4-FFF2-40B4-BE49-F238E27FC236}">
              <a16:creationId xmlns:a16="http://schemas.microsoft.com/office/drawing/2014/main" id="{50CFA8ED-5EF3-4EEE-91C8-2A17F43DF86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8" name="テキスト ボックス 107">
          <a:extLst>
            <a:ext uri="{FF2B5EF4-FFF2-40B4-BE49-F238E27FC236}">
              <a16:creationId xmlns:a16="http://schemas.microsoft.com/office/drawing/2014/main" id="{0F14143A-D497-4977-B889-ACCA4858FFE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0E69CCA-B0EB-4A1E-9EA7-B7133DBB1AF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8B94C36-B36C-47DF-B249-08441B1C834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1C12786-DF64-4F46-90AC-A4238A722E0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C2AD094-3ABB-46EF-8789-55C8965EA89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東京都檜原村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A990DD3-AAE0-4D8F-843F-422E92568DA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899CD3D-2056-4786-BCDE-4965EB7DC48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4FD341C-7519-4735-83CC-9C8A8C86C2C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A881CE8-8F79-49E4-8248-66FE9F87B73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0E2B888-356C-4C54-BA96-4C18A7D5E14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15EA0D0-721A-4836-AA9F-61C806A7D6E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2,138
2,132
105.41
3,725,383
3,602,574
109,778
1,404,913
982,936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CE27F28-35B3-42A5-8671-10B2C304E4E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5EF9F05-AFCE-458E-94E0-F5B814BCA2A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FB6FD1A-6459-4B7E-ACDB-1B72267D47F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6CD2460-2B81-44BE-A821-E93B1855E62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FC4A024-5953-44E6-87CB-6E1D984457E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BF362D2-7E96-419C-8B1D-535FE9CFEEC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E8EFFB23-ADEB-4B35-8258-2F342D39246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EDB1F6B5-3607-4E8F-9A07-8C53CABA5B8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75C4B192-EDB4-41CB-9403-0D1958F8494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4A99AC2B-104D-4F7A-914A-B62A66F884F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id="{A240A5DA-F265-4177-861F-12123DB32818}"/>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id="{A7DF7F42-27B3-4B20-9B85-43FE33A45F8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id="{B2C2BE79-A2E4-4656-9B65-02AF371FC16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id="{7EF3DD87-EF46-4C9A-823B-5F74AC2A705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固定資産台帳整備中</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39543BA-EF1B-4151-84B0-43C7E7347B9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ACC982B-F0D0-453A-84C9-3CEECC04496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0117C49-A8B0-4C65-89BF-9A78A399E6B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F914DAC-5A30-4D21-A446-4BAE835386D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東京都檜原村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E691D86-1229-4CB1-838E-7B9C4A7C403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2EA7CE2-5B31-4814-9731-B23C879D179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B4FC69A-A977-4E46-8A75-526F042DF73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57EF4E5-A960-42E1-8031-799B237A580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BFCE5D9-3D3E-47EF-AA05-D1AA4F01021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49228A9-B1D1-4069-9D35-BD2A8716DD1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2,138
2,132
105.41
3,725,383
3,602,574
109,778
1,404,913
982,936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236D12D-89B8-4ED9-B638-31FDEDD5B11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6C0790C-3917-4B60-96B1-D9815171A9A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BA8ACD1-9451-44C7-8726-50B7ABBEFBD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C1027FC-E8EE-4CD5-8331-A5A6A5C5B00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FF0ADB6-A196-4EA6-A43D-17AFF08EBD2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16B553A-361E-4086-9AF9-33E6CB9A637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FBF6A1DC-6A5E-4E66-828F-E34DA2DAE5A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016532AA-6C36-4522-8895-EC4D38380F8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2D33588E-D6DE-4879-BB4B-3194F898398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37019EB2-5DC1-4DF5-8A3C-5865EFE7D19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id="{98D9AD7C-F3F2-405F-9CEB-2B46C5130EC5}"/>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id="{F75599D5-EBF5-43EA-B07A-98D33A84168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id="{F951505E-A2EE-4979-AA3A-346592E5A0B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id="{3E79FBC6-34DE-4A1B-A807-671E4B144FE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固定資産台帳整備中</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_rels/sheet1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
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
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
82</v>
      </c>
      <c r="C3" s="650"/>
      <c r="D3" s="650"/>
      <c r="E3" s="651"/>
      <c r="F3" s="651"/>
      <c r="G3" s="651"/>
      <c r="H3" s="651"/>
      <c r="I3" s="651"/>
      <c r="J3" s="651"/>
      <c r="K3" s="651"/>
      <c r="L3" s="651" t="s">
        <v>
83</v>
      </c>
      <c r="M3" s="651"/>
      <c r="N3" s="651"/>
      <c r="O3" s="651"/>
      <c r="P3" s="651"/>
      <c r="Q3" s="651"/>
      <c r="R3" s="654"/>
      <c r="S3" s="654"/>
      <c r="T3" s="654"/>
      <c r="U3" s="654"/>
      <c r="V3" s="655"/>
      <c r="W3" s="545" t="s">
        <v>
84</v>
      </c>
      <c r="X3" s="546"/>
      <c r="Y3" s="546"/>
      <c r="Z3" s="546"/>
      <c r="AA3" s="546"/>
      <c r="AB3" s="650"/>
      <c r="AC3" s="654" t="s">
        <v>
85</v>
      </c>
      <c r="AD3" s="546"/>
      <c r="AE3" s="546"/>
      <c r="AF3" s="546"/>
      <c r="AG3" s="546"/>
      <c r="AH3" s="546"/>
      <c r="AI3" s="546"/>
      <c r="AJ3" s="546"/>
      <c r="AK3" s="546"/>
      <c r="AL3" s="616"/>
      <c r="AM3" s="545" t="s">
        <v>
86</v>
      </c>
      <c r="AN3" s="546"/>
      <c r="AO3" s="546"/>
      <c r="AP3" s="546"/>
      <c r="AQ3" s="546"/>
      <c r="AR3" s="546"/>
      <c r="AS3" s="546"/>
      <c r="AT3" s="546"/>
      <c r="AU3" s="546"/>
      <c r="AV3" s="546"/>
      <c r="AW3" s="546"/>
      <c r="AX3" s="616"/>
      <c r="AY3" s="608" t="s">
        <v>
1</v>
      </c>
      <c r="AZ3" s="609"/>
      <c r="BA3" s="609"/>
      <c r="BB3" s="609"/>
      <c r="BC3" s="609"/>
      <c r="BD3" s="609"/>
      <c r="BE3" s="609"/>
      <c r="BF3" s="609"/>
      <c r="BG3" s="609"/>
      <c r="BH3" s="609"/>
      <c r="BI3" s="609"/>
      <c r="BJ3" s="609"/>
      <c r="BK3" s="609"/>
      <c r="BL3" s="609"/>
      <c r="BM3" s="658"/>
      <c r="BN3" s="545" t="s">
        <v>
87</v>
      </c>
      <c r="BO3" s="546"/>
      <c r="BP3" s="546"/>
      <c r="BQ3" s="546"/>
      <c r="BR3" s="546"/>
      <c r="BS3" s="546"/>
      <c r="BT3" s="546"/>
      <c r="BU3" s="616"/>
      <c r="BV3" s="545" t="s">
        <v>
88</v>
      </c>
      <c r="BW3" s="546"/>
      <c r="BX3" s="546"/>
      <c r="BY3" s="546"/>
      <c r="BZ3" s="546"/>
      <c r="CA3" s="546"/>
      <c r="CB3" s="546"/>
      <c r="CC3" s="616"/>
      <c r="CD3" s="608" t="s">
        <v>
1</v>
      </c>
      <c r="CE3" s="609"/>
      <c r="CF3" s="609"/>
      <c r="CG3" s="609"/>
      <c r="CH3" s="609"/>
      <c r="CI3" s="609"/>
      <c r="CJ3" s="609"/>
      <c r="CK3" s="609"/>
      <c r="CL3" s="609"/>
      <c r="CM3" s="609"/>
      <c r="CN3" s="609"/>
      <c r="CO3" s="609"/>
      <c r="CP3" s="609"/>
      <c r="CQ3" s="609"/>
      <c r="CR3" s="609"/>
      <c r="CS3" s="658"/>
      <c r="CT3" s="545" t="s">
        <v>
89</v>
      </c>
      <c r="CU3" s="546"/>
      <c r="CV3" s="546"/>
      <c r="CW3" s="546"/>
      <c r="CX3" s="546"/>
      <c r="CY3" s="546"/>
      <c r="CZ3" s="546"/>
      <c r="DA3" s="616"/>
      <c r="DB3" s="545" t="s">
        <v>
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
91</v>
      </c>
      <c r="AZ4" s="459"/>
      <c r="BA4" s="459"/>
      <c r="BB4" s="459"/>
      <c r="BC4" s="459"/>
      <c r="BD4" s="459"/>
      <c r="BE4" s="459"/>
      <c r="BF4" s="459"/>
      <c r="BG4" s="459"/>
      <c r="BH4" s="459"/>
      <c r="BI4" s="459"/>
      <c r="BJ4" s="459"/>
      <c r="BK4" s="459"/>
      <c r="BL4" s="459"/>
      <c r="BM4" s="460"/>
      <c r="BN4" s="461">
        <v>
3725383</v>
      </c>
      <c r="BO4" s="462"/>
      <c r="BP4" s="462"/>
      <c r="BQ4" s="462"/>
      <c r="BR4" s="462"/>
      <c r="BS4" s="462"/>
      <c r="BT4" s="462"/>
      <c r="BU4" s="463"/>
      <c r="BV4" s="461">
        <v>
3609088</v>
      </c>
      <c r="BW4" s="462"/>
      <c r="BX4" s="462"/>
      <c r="BY4" s="462"/>
      <c r="BZ4" s="462"/>
      <c r="CA4" s="462"/>
      <c r="CB4" s="462"/>
      <c r="CC4" s="463"/>
      <c r="CD4" s="642" t="s">
        <v>
92</v>
      </c>
      <c r="CE4" s="643"/>
      <c r="CF4" s="643"/>
      <c r="CG4" s="643"/>
      <c r="CH4" s="643"/>
      <c r="CI4" s="643"/>
      <c r="CJ4" s="643"/>
      <c r="CK4" s="643"/>
      <c r="CL4" s="643"/>
      <c r="CM4" s="643"/>
      <c r="CN4" s="643"/>
      <c r="CO4" s="643"/>
      <c r="CP4" s="643"/>
      <c r="CQ4" s="643"/>
      <c r="CR4" s="643"/>
      <c r="CS4" s="644"/>
      <c r="CT4" s="645">
        <v>
7.8</v>
      </c>
      <c r="CU4" s="646"/>
      <c r="CV4" s="646"/>
      <c r="CW4" s="646"/>
      <c r="CX4" s="646"/>
      <c r="CY4" s="646"/>
      <c r="CZ4" s="646"/>
      <c r="DA4" s="647"/>
      <c r="DB4" s="645">
        <v>
8.1999999999999993</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
93</v>
      </c>
      <c r="AN5" s="440"/>
      <c r="AO5" s="440"/>
      <c r="AP5" s="440"/>
      <c r="AQ5" s="440"/>
      <c r="AR5" s="440"/>
      <c r="AS5" s="440"/>
      <c r="AT5" s="441"/>
      <c r="AU5" s="523" t="s">
        <v>
94</v>
      </c>
      <c r="AV5" s="524"/>
      <c r="AW5" s="524"/>
      <c r="AX5" s="524"/>
      <c r="AY5" s="446" t="s">
        <v>
95</v>
      </c>
      <c r="AZ5" s="447"/>
      <c r="BA5" s="447"/>
      <c r="BB5" s="447"/>
      <c r="BC5" s="447"/>
      <c r="BD5" s="447"/>
      <c r="BE5" s="447"/>
      <c r="BF5" s="447"/>
      <c r="BG5" s="447"/>
      <c r="BH5" s="447"/>
      <c r="BI5" s="447"/>
      <c r="BJ5" s="447"/>
      <c r="BK5" s="447"/>
      <c r="BL5" s="447"/>
      <c r="BM5" s="448"/>
      <c r="BN5" s="466">
        <v>
3602574</v>
      </c>
      <c r="BO5" s="467"/>
      <c r="BP5" s="467"/>
      <c r="BQ5" s="467"/>
      <c r="BR5" s="467"/>
      <c r="BS5" s="467"/>
      <c r="BT5" s="467"/>
      <c r="BU5" s="468"/>
      <c r="BV5" s="466">
        <v>
3493391</v>
      </c>
      <c r="BW5" s="467"/>
      <c r="BX5" s="467"/>
      <c r="BY5" s="467"/>
      <c r="BZ5" s="467"/>
      <c r="CA5" s="467"/>
      <c r="CB5" s="467"/>
      <c r="CC5" s="468"/>
      <c r="CD5" s="475" t="s">
        <v>
96</v>
      </c>
      <c r="CE5" s="476"/>
      <c r="CF5" s="476"/>
      <c r="CG5" s="476"/>
      <c r="CH5" s="476"/>
      <c r="CI5" s="476"/>
      <c r="CJ5" s="476"/>
      <c r="CK5" s="476"/>
      <c r="CL5" s="476"/>
      <c r="CM5" s="476"/>
      <c r="CN5" s="476"/>
      <c r="CO5" s="476"/>
      <c r="CP5" s="476"/>
      <c r="CQ5" s="476"/>
      <c r="CR5" s="476"/>
      <c r="CS5" s="477"/>
      <c r="CT5" s="436">
        <v>
81.3</v>
      </c>
      <c r="CU5" s="437"/>
      <c r="CV5" s="437"/>
      <c r="CW5" s="437"/>
      <c r="CX5" s="437"/>
      <c r="CY5" s="437"/>
      <c r="CZ5" s="437"/>
      <c r="DA5" s="438"/>
      <c r="DB5" s="436">
        <v>
81.599999999999994</v>
      </c>
      <c r="DC5" s="437"/>
      <c r="DD5" s="437"/>
      <c r="DE5" s="437"/>
      <c r="DF5" s="437"/>
      <c r="DG5" s="437"/>
      <c r="DH5" s="437"/>
      <c r="DI5" s="438"/>
      <c r="DJ5" s="186"/>
      <c r="DK5" s="186"/>
      <c r="DL5" s="186"/>
      <c r="DM5" s="186"/>
      <c r="DN5" s="186"/>
      <c r="DO5" s="186"/>
    </row>
    <row r="6" spans="1:119" ht="18.75" customHeight="1" x14ac:dyDescent="0.15">
      <c r="A6" s="187"/>
      <c r="B6" s="622" t="s">
        <v>
97</v>
      </c>
      <c r="C6" s="480"/>
      <c r="D6" s="480"/>
      <c r="E6" s="623"/>
      <c r="F6" s="623"/>
      <c r="G6" s="623"/>
      <c r="H6" s="623"/>
      <c r="I6" s="623"/>
      <c r="J6" s="623"/>
      <c r="K6" s="623"/>
      <c r="L6" s="623" t="s">
        <v>
98</v>
      </c>
      <c r="M6" s="623"/>
      <c r="N6" s="623"/>
      <c r="O6" s="623"/>
      <c r="P6" s="623"/>
      <c r="Q6" s="623"/>
      <c r="R6" s="504"/>
      <c r="S6" s="504"/>
      <c r="T6" s="504"/>
      <c r="U6" s="504"/>
      <c r="V6" s="629"/>
      <c r="W6" s="557" t="s">
        <v>
99</v>
      </c>
      <c r="X6" s="479"/>
      <c r="Y6" s="479"/>
      <c r="Z6" s="479"/>
      <c r="AA6" s="479"/>
      <c r="AB6" s="480"/>
      <c r="AC6" s="634" t="s">
        <v>
100</v>
      </c>
      <c r="AD6" s="635"/>
      <c r="AE6" s="635"/>
      <c r="AF6" s="635"/>
      <c r="AG6" s="635"/>
      <c r="AH6" s="635"/>
      <c r="AI6" s="635"/>
      <c r="AJ6" s="635"/>
      <c r="AK6" s="635"/>
      <c r="AL6" s="636"/>
      <c r="AM6" s="535" t="s">
        <v>
101</v>
      </c>
      <c r="AN6" s="440"/>
      <c r="AO6" s="440"/>
      <c r="AP6" s="440"/>
      <c r="AQ6" s="440"/>
      <c r="AR6" s="440"/>
      <c r="AS6" s="440"/>
      <c r="AT6" s="441"/>
      <c r="AU6" s="523" t="s">
        <v>
94</v>
      </c>
      <c r="AV6" s="524"/>
      <c r="AW6" s="524"/>
      <c r="AX6" s="524"/>
      <c r="AY6" s="446" t="s">
        <v>
102</v>
      </c>
      <c r="AZ6" s="447"/>
      <c r="BA6" s="447"/>
      <c r="BB6" s="447"/>
      <c r="BC6" s="447"/>
      <c r="BD6" s="447"/>
      <c r="BE6" s="447"/>
      <c r="BF6" s="447"/>
      <c r="BG6" s="447"/>
      <c r="BH6" s="447"/>
      <c r="BI6" s="447"/>
      <c r="BJ6" s="447"/>
      <c r="BK6" s="447"/>
      <c r="BL6" s="447"/>
      <c r="BM6" s="448"/>
      <c r="BN6" s="466">
        <v>
122809</v>
      </c>
      <c r="BO6" s="467"/>
      <c r="BP6" s="467"/>
      <c r="BQ6" s="467"/>
      <c r="BR6" s="467"/>
      <c r="BS6" s="467"/>
      <c r="BT6" s="467"/>
      <c r="BU6" s="468"/>
      <c r="BV6" s="466">
        <v>
115697</v>
      </c>
      <c r="BW6" s="467"/>
      <c r="BX6" s="467"/>
      <c r="BY6" s="467"/>
      <c r="BZ6" s="467"/>
      <c r="CA6" s="467"/>
      <c r="CB6" s="467"/>
      <c r="CC6" s="468"/>
      <c r="CD6" s="475" t="s">
        <v>
103</v>
      </c>
      <c r="CE6" s="476"/>
      <c r="CF6" s="476"/>
      <c r="CG6" s="476"/>
      <c r="CH6" s="476"/>
      <c r="CI6" s="476"/>
      <c r="CJ6" s="476"/>
      <c r="CK6" s="476"/>
      <c r="CL6" s="476"/>
      <c r="CM6" s="476"/>
      <c r="CN6" s="476"/>
      <c r="CO6" s="476"/>
      <c r="CP6" s="476"/>
      <c r="CQ6" s="476"/>
      <c r="CR6" s="476"/>
      <c r="CS6" s="477"/>
      <c r="CT6" s="619">
        <v>
83.7</v>
      </c>
      <c r="CU6" s="620"/>
      <c r="CV6" s="620"/>
      <c r="CW6" s="620"/>
      <c r="CX6" s="620"/>
      <c r="CY6" s="620"/>
      <c r="CZ6" s="620"/>
      <c r="DA6" s="621"/>
      <c r="DB6" s="619">
        <v>
84.8</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
104</v>
      </c>
      <c r="AN7" s="440"/>
      <c r="AO7" s="440"/>
      <c r="AP7" s="440"/>
      <c r="AQ7" s="440"/>
      <c r="AR7" s="440"/>
      <c r="AS7" s="440"/>
      <c r="AT7" s="441"/>
      <c r="AU7" s="523" t="s">
        <v>
94</v>
      </c>
      <c r="AV7" s="524"/>
      <c r="AW7" s="524"/>
      <c r="AX7" s="524"/>
      <c r="AY7" s="446" t="s">
        <v>
105</v>
      </c>
      <c r="AZ7" s="447"/>
      <c r="BA7" s="447"/>
      <c r="BB7" s="447"/>
      <c r="BC7" s="447"/>
      <c r="BD7" s="447"/>
      <c r="BE7" s="447"/>
      <c r="BF7" s="447"/>
      <c r="BG7" s="447"/>
      <c r="BH7" s="447"/>
      <c r="BI7" s="447"/>
      <c r="BJ7" s="447"/>
      <c r="BK7" s="447"/>
      <c r="BL7" s="447"/>
      <c r="BM7" s="448"/>
      <c r="BN7" s="466">
        <v>
13031</v>
      </c>
      <c r="BO7" s="467"/>
      <c r="BP7" s="467"/>
      <c r="BQ7" s="467"/>
      <c r="BR7" s="467"/>
      <c r="BS7" s="467"/>
      <c r="BT7" s="467"/>
      <c r="BU7" s="468"/>
      <c r="BV7" s="466">
        <v>
0</v>
      </c>
      <c r="BW7" s="467"/>
      <c r="BX7" s="467"/>
      <c r="BY7" s="467"/>
      <c r="BZ7" s="467"/>
      <c r="CA7" s="467"/>
      <c r="CB7" s="467"/>
      <c r="CC7" s="468"/>
      <c r="CD7" s="475" t="s">
        <v>
106</v>
      </c>
      <c r="CE7" s="476"/>
      <c r="CF7" s="476"/>
      <c r="CG7" s="476"/>
      <c r="CH7" s="476"/>
      <c r="CI7" s="476"/>
      <c r="CJ7" s="476"/>
      <c r="CK7" s="476"/>
      <c r="CL7" s="476"/>
      <c r="CM7" s="476"/>
      <c r="CN7" s="476"/>
      <c r="CO7" s="476"/>
      <c r="CP7" s="476"/>
      <c r="CQ7" s="476"/>
      <c r="CR7" s="476"/>
      <c r="CS7" s="477"/>
      <c r="CT7" s="466">
        <v>
1404913</v>
      </c>
      <c r="CU7" s="467"/>
      <c r="CV7" s="467"/>
      <c r="CW7" s="467"/>
      <c r="CX7" s="467"/>
      <c r="CY7" s="467"/>
      <c r="CZ7" s="467"/>
      <c r="DA7" s="468"/>
      <c r="DB7" s="466">
        <v>
1404952</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
107</v>
      </c>
      <c r="AN8" s="440"/>
      <c r="AO8" s="440"/>
      <c r="AP8" s="440"/>
      <c r="AQ8" s="440"/>
      <c r="AR8" s="440"/>
      <c r="AS8" s="440"/>
      <c r="AT8" s="441"/>
      <c r="AU8" s="523" t="s">
        <v>
94</v>
      </c>
      <c r="AV8" s="524"/>
      <c r="AW8" s="524"/>
      <c r="AX8" s="524"/>
      <c r="AY8" s="446" t="s">
        <v>
108</v>
      </c>
      <c r="AZ8" s="447"/>
      <c r="BA8" s="447"/>
      <c r="BB8" s="447"/>
      <c r="BC8" s="447"/>
      <c r="BD8" s="447"/>
      <c r="BE8" s="447"/>
      <c r="BF8" s="447"/>
      <c r="BG8" s="447"/>
      <c r="BH8" s="447"/>
      <c r="BI8" s="447"/>
      <c r="BJ8" s="447"/>
      <c r="BK8" s="447"/>
      <c r="BL8" s="447"/>
      <c r="BM8" s="448"/>
      <c r="BN8" s="466">
        <v>
109778</v>
      </c>
      <c r="BO8" s="467"/>
      <c r="BP8" s="467"/>
      <c r="BQ8" s="467"/>
      <c r="BR8" s="467"/>
      <c r="BS8" s="467"/>
      <c r="BT8" s="467"/>
      <c r="BU8" s="468"/>
      <c r="BV8" s="466">
        <v>
115697</v>
      </c>
      <c r="BW8" s="467"/>
      <c r="BX8" s="467"/>
      <c r="BY8" s="467"/>
      <c r="BZ8" s="467"/>
      <c r="CA8" s="467"/>
      <c r="CB8" s="467"/>
      <c r="CC8" s="468"/>
      <c r="CD8" s="475" t="s">
        <v>
109</v>
      </c>
      <c r="CE8" s="476"/>
      <c r="CF8" s="476"/>
      <c r="CG8" s="476"/>
      <c r="CH8" s="476"/>
      <c r="CI8" s="476"/>
      <c r="CJ8" s="476"/>
      <c r="CK8" s="476"/>
      <c r="CL8" s="476"/>
      <c r="CM8" s="476"/>
      <c r="CN8" s="476"/>
      <c r="CO8" s="476"/>
      <c r="CP8" s="476"/>
      <c r="CQ8" s="476"/>
      <c r="CR8" s="476"/>
      <c r="CS8" s="477"/>
      <c r="CT8" s="579">
        <v>
0.16</v>
      </c>
      <c r="CU8" s="580"/>
      <c r="CV8" s="580"/>
      <c r="CW8" s="580"/>
      <c r="CX8" s="580"/>
      <c r="CY8" s="580"/>
      <c r="CZ8" s="580"/>
      <c r="DA8" s="581"/>
      <c r="DB8" s="579">
        <v>
0.16</v>
      </c>
      <c r="DC8" s="580"/>
      <c r="DD8" s="580"/>
      <c r="DE8" s="580"/>
      <c r="DF8" s="580"/>
      <c r="DG8" s="580"/>
      <c r="DH8" s="580"/>
      <c r="DI8" s="581"/>
      <c r="DJ8" s="186"/>
      <c r="DK8" s="186"/>
      <c r="DL8" s="186"/>
      <c r="DM8" s="186"/>
      <c r="DN8" s="186"/>
      <c r="DO8" s="186"/>
    </row>
    <row r="9" spans="1:119" ht="18.75" customHeight="1" thickBot="1" x14ac:dyDescent="0.2">
      <c r="A9" s="187"/>
      <c r="B9" s="608" t="s">
        <v>
110</v>
      </c>
      <c r="C9" s="609"/>
      <c r="D9" s="609"/>
      <c r="E9" s="609"/>
      <c r="F9" s="609"/>
      <c r="G9" s="609"/>
      <c r="H9" s="609"/>
      <c r="I9" s="609"/>
      <c r="J9" s="609"/>
      <c r="K9" s="529"/>
      <c r="L9" s="610" t="s">
        <v>
111</v>
      </c>
      <c r="M9" s="611"/>
      <c r="N9" s="611"/>
      <c r="O9" s="611"/>
      <c r="P9" s="611"/>
      <c r="Q9" s="612"/>
      <c r="R9" s="613">
        <v>
2209</v>
      </c>
      <c r="S9" s="614"/>
      <c r="T9" s="614"/>
      <c r="U9" s="614"/>
      <c r="V9" s="615"/>
      <c r="W9" s="545" t="s">
        <v>
112</v>
      </c>
      <c r="X9" s="546"/>
      <c r="Y9" s="546"/>
      <c r="Z9" s="546"/>
      <c r="AA9" s="546"/>
      <c r="AB9" s="546"/>
      <c r="AC9" s="546"/>
      <c r="AD9" s="546"/>
      <c r="AE9" s="546"/>
      <c r="AF9" s="546"/>
      <c r="AG9" s="546"/>
      <c r="AH9" s="546"/>
      <c r="AI9" s="546"/>
      <c r="AJ9" s="546"/>
      <c r="AK9" s="546"/>
      <c r="AL9" s="616"/>
      <c r="AM9" s="535" t="s">
        <v>
113</v>
      </c>
      <c r="AN9" s="440"/>
      <c r="AO9" s="440"/>
      <c r="AP9" s="440"/>
      <c r="AQ9" s="440"/>
      <c r="AR9" s="440"/>
      <c r="AS9" s="440"/>
      <c r="AT9" s="441"/>
      <c r="AU9" s="523" t="s">
        <v>
94</v>
      </c>
      <c r="AV9" s="524"/>
      <c r="AW9" s="524"/>
      <c r="AX9" s="524"/>
      <c r="AY9" s="446" t="s">
        <v>
114</v>
      </c>
      <c r="AZ9" s="447"/>
      <c r="BA9" s="447"/>
      <c r="BB9" s="447"/>
      <c r="BC9" s="447"/>
      <c r="BD9" s="447"/>
      <c r="BE9" s="447"/>
      <c r="BF9" s="447"/>
      <c r="BG9" s="447"/>
      <c r="BH9" s="447"/>
      <c r="BI9" s="447"/>
      <c r="BJ9" s="447"/>
      <c r="BK9" s="447"/>
      <c r="BL9" s="447"/>
      <c r="BM9" s="448"/>
      <c r="BN9" s="466">
        <v>
-5919</v>
      </c>
      <c r="BO9" s="467"/>
      <c r="BP9" s="467"/>
      <c r="BQ9" s="467"/>
      <c r="BR9" s="467"/>
      <c r="BS9" s="467"/>
      <c r="BT9" s="467"/>
      <c r="BU9" s="468"/>
      <c r="BV9" s="466">
        <v>
-30316</v>
      </c>
      <c r="BW9" s="467"/>
      <c r="BX9" s="467"/>
      <c r="BY9" s="467"/>
      <c r="BZ9" s="467"/>
      <c r="CA9" s="467"/>
      <c r="CB9" s="467"/>
      <c r="CC9" s="468"/>
      <c r="CD9" s="475" t="s">
        <v>
115</v>
      </c>
      <c r="CE9" s="476"/>
      <c r="CF9" s="476"/>
      <c r="CG9" s="476"/>
      <c r="CH9" s="476"/>
      <c r="CI9" s="476"/>
      <c r="CJ9" s="476"/>
      <c r="CK9" s="476"/>
      <c r="CL9" s="476"/>
      <c r="CM9" s="476"/>
      <c r="CN9" s="476"/>
      <c r="CO9" s="476"/>
      <c r="CP9" s="476"/>
      <c r="CQ9" s="476"/>
      <c r="CR9" s="476"/>
      <c r="CS9" s="477"/>
      <c r="CT9" s="436">
        <v>
5.2</v>
      </c>
      <c r="CU9" s="437"/>
      <c r="CV9" s="437"/>
      <c r="CW9" s="437"/>
      <c r="CX9" s="437"/>
      <c r="CY9" s="437"/>
      <c r="CZ9" s="437"/>
      <c r="DA9" s="438"/>
      <c r="DB9" s="436">
        <v>
4.8</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
116</v>
      </c>
      <c r="M10" s="440"/>
      <c r="N10" s="440"/>
      <c r="O10" s="440"/>
      <c r="P10" s="440"/>
      <c r="Q10" s="441"/>
      <c r="R10" s="442">
        <v>
2558</v>
      </c>
      <c r="S10" s="443"/>
      <c r="T10" s="443"/>
      <c r="U10" s="443"/>
      <c r="V10" s="445"/>
      <c r="W10" s="617"/>
      <c r="X10" s="428"/>
      <c r="Y10" s="428"/>
      <c r="Z10" s="428"/>
      <c r="AA10" s="428"/>
      <c r="AB10" s="428"/>
      <c r="AC10" s="428"/>
      <c r="AD10" s="428"/>
      <c r="AE10" s="428"/>
      <c r="AF10" s="428"/>
      <c r="AG10" s="428"/>
      <c r="AH10" s="428"/>
      <c r="AI10" s="428"/>
      <c r="AJ10" s="428"/>
      <c r="AK10" s="428"/>
      <c r="AL10" s="618"/>
      <c r="AM10" s="535" t="s">
        <v>
117</v>
      </c>
      <c r="AN10" s="440"/>
      <c r="AO10" s="440"/>
      <c r="AP10" s="440"/>
      <c r="AQ10" s="440"/>
      <c r="AR10" s="440"/>
      <c r="AS10" s="440"/>
      <c r="AT10" s="441"/>
      <c r="AU10" s="523" t="s">
        <v>
118</v>
      </c>
      <c r="AV10" s="524"/>
      <c r="AW10" s="524"/>
      <c r="AX10" s="524"/>
      <c r="AY10" s="446" t="s">
        <v>
119</v>
      </c>
      <c r="AZ10" s="447"/>
      <c r="BA10" s="447"/>
      <c r="BB10" s="447"/>
      <c r="BC10" s="447"/>
      <c r="BD10" s="447"/>
      <c r="BE10" s="447"/>
      <c r="BF10" s="447"/>
      <c r="BG10" s="447"/>
      <c r="BH10" s="447"/>
      <c r="BI10" s="447"/>
      <c r="BJ10" s="447"/>
      <c r="BK10" s="447"/>
      <c r="BL10" s="447"/>
      <c r="BM10" s="448"/>
      <c r="BN10" s="466">
        <v>
1153</v>
      </c>
      <c r="BO10" s="467"/>
      <c r="BP10" s="467"/>
      <c r="BQ10" s="467"/>
      <c r="BR10" s="467"/>
      <c r="BS10" s="467"/>
      <c r="BT10" s="467"/>
      <c r="BU10" s="468"/>
      <c r="BV10" s="466">
        <v>
1226</v>
      </c>
      <c r="BW10" s="467"/>
      <c r="BX10" s="467"/>
      <c r="BY10" s="467"/>
      <c r="BZ10" s="467"/>
      <c r="CA10" s="467"/>
      <c r="CB10" s="467"/>
      <c r="CC10" s="468"/>
      <c r="CD10" s="191" t="s">
        <v>
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
121</v>
      </c>
      <c r="M11" s="513"/>
      <c r="N11" s="513"/>
      <c r="O11" s="513"/>
      <c r="P11" s="513"/>
      <c r="Q11" s="514"/>
      <c r="R11" s="605" t="s">
        <v>
122</v>
      </c>
      <c r="S11" s="606"/>
      <c r="T11" s="606"/>
      <c r="U11" s="606"/>
      <c r="V11" s="607"/>
      <c r="W11" s="617"/>
      <c r="X11" s="428"/>
      <c r="Y11" s="428"/>
      <c r="Z11" s="428"/>
      <c r="AA11" s="428"/>
      <c r="AB11" s="428"/>
      <c r="AC11" s="428"/>
      <c r="AD11" s="428"/>
      <c r="AE11" s="428"/>
      <c r="AF11" s="428"/>
      <c r="AG11" s="428"/>
      <c r="AH11" s="428"/>
      <c r="AI11" s="428"/>
      <c r="AJ11" s="428"/>
      <c r="AK11" s="428"/>
      <c r="AL11" s="618"/>
      <c r="AM11" s="535" t="s">
        <v>
123</v>
      </c>
      <c r="AN11" s="440"/>
      <c r="AO11" s="440"/>
      <c r="AP11" s="440"/>
      <c r="AQ11" s="440"/>
      <c r="AR11" s="440"/>
      <c r="AS11" s="440"/>
      <c r="AT11" s="441"/>
      <c r="AU11" s="523" t="s">
        <v>
118</v>
      </c>
      <c r="AV11" s="524"/>
      <c r="AW11" s="524"/>
      <c r="AX11" s="524"/>
      <c r="AY11" s="446" t="s">
        <v>
124</v>
      </c>
      <c r="AZ11" s="447"/>
      <c r="BA11" s="447"/>
      <c r="BB11" s="447"/>
      <c r="BC11" s="447"/>
      <c r="BD11" s="447"/>
      <c r="BE11" s="447"/>
      <c r="BF11" s="447"/>
      <c r="BG11" s="447"/>
      <c r="BH11" s="447"/>
      <c r="BI11" s="447"/>
      <c r="BJ11" s="447"/>
      <c r="BK11" s="447"/>
      <c r="BL11" s="447"/>
      <c r="BM11" s="448"/>
      <c r="BN11" s="466">
        <v>
0</v>
      </c>
      <c r="BO11" s="467"/>
      <c r="BP11" s="467"/>
      <c r="BQ11" s="467"/>
      <c r="BR11" s="467"/>
      <c r="BS11" s="467"/>
      <c r="BT11" s="467"/>
      <c r="BU11" s="468"/>
      <c r="BV11" s="466">
        <v>
0</v>
      </c>
      <c r="BW11" s="467"/>
      <c r="BX11" s="467"/>
      <c r="BY11" s="467"/>
      <c r="BZ11" s="467"/>
      <c r="CA11" s="467"/>
      <c r="CB11" s="467"/>
      <c r="CC11" s="468"/>
      <c r="CD11" s="475" t="s">
        <v>
125</v>
      </c>
      <c r="CE11" s="476"/>
      <c r="CF11" s="476"/>
      <c r="CG11" s="476"/>
      <c r="CH11" s="476"/>
      <c r="CI11" s="476"/>
      <c r="CJ11" s="476"/>
      <c r="CK11" s="476"/>
      <c r="CL11" s="476"/>
      <c r="CM11" s="476"/>
      <c r="CN11" s="476"/>
      <c r="CO11" s="476"/>
      <c r="CP11" s="476"/>
      <c r="CQ11" s="476"/>
      <c r="CR11" s="476"/>
      <c r="CS11" s="477"/>
      <c r="CT11" s="579" t="s">
        <v>
126</v>
      </c>
      <c r="CU11" s="580"/>
      <c r="CV11" s="580"/>
      <c r="CW11" s="580"/>
      <c r="CX11" s="580"/>
      <c r="CY11" s="580"/>
      <c r="CZ11" s="580"/>
      <c r="DA11" s="581"/>
      <c r="DB11" s="579" t="s">
        <v>
126</v>
      </c>
      <c r="DC11" s="580"/>
      <c r="DD11" s="580"/>
      <c r="DE11" s="580"/>
      <c r="DF11" s="580"/>
      <c r="DG11" s="580"/>
      <c r="DH11" s="580"/>
      <c r="DI11" s="581"/>
      <c r="DJ11" s="186"/>
      <c r="DK11" s="186"/>
      <c r="DL11" s="186"/>
      <c r="DM11" s="186"/>
      <c r="DN11" s="186"/>
      <c r="DO11" s="186"/>
    </row>
    <row r="12" spans="1:119" ht="18.75" customHeight="1" x14ac:dyDescent="0.15">
      <c r="A12" s="187"/>
      <c r="B12" s="582" t="s">
        <v>
127</v>
      </c>
      <c r="C12" s="583"/>
      <c r="D12" s="583"/>
      <c r="E12" s="583"/>
      <c r="F12" s="583"/>
      <c r="G12" s="583"/>
      <c r="H12" s="583"/>
      <c r="I12" s="583"/>
      <c r="J12" s="583"/>
      <c r="K12" s="584"/>
      <c r="L12" s="591" t="s">
        <v>
128</v>
      </c>
      <c r="M12" s="592"/>
      <c r="N12" s="592"/>
      <c r="O12" s="592"/>
      <c r="P12" s="592"/>
      <c r="Q12" s="593"/>
      <c r="R12" s="594">
        <v>
2138</v>
      </c>
      <c r="S12" s="595"/>
      <c r="T12" s="595"/>
      <c r="U12" s="595"/>
      <c r="V12" s="596"/>
      <c r="W12" s="597" t="s">
        <v>
1</v>
      </c>
      <c r="X12" s="524"/>
      <c r="Y12" s="524"/>
      <c r="Z12" s="524"/>
      <c r="AA12" s="524"/>
      <c r="AB12" s="598"/>
      <c r="AC12" s="599" t="s">
        <v>
129</v>
      </c>
      <c r="AD12" s="600"/>
      <c r="AE12" s="600"/>
      <c r="AF12" s="600"/>
      <c r="AG12" s="601"/>
      <c r="AH12" s="599" t="s">
        <v>
130</v>
      </c>
      <c r="AI12" s="600"/>
      <c r="AJ12" s="600"/>
      <c r="AK12" s="600"/>
      <c r="AL12" s="602"/>
      <c r="AM12" s="535" t="s">
        <v>
131</v>
      </c>
      <c r="AN12" s="440"/>
      <c r="AO12" s="440"/>
      <c r="AP12" s="440"/>
      <c r="AQ12" s="440"/>
      <c r="AR12" s="440"/>
      <c r="AS12" s="440"/>
      <c r="AT12" s="441"/>
      <c r="AU12" s="523" t="s">
        <v>
94</v>
      </c>
      <c r="AV12" s="524"/>
      <c r="AW12" s="524"/>
      <c r="AX12" s="524"/>
      <c r="AY12" s="446" t="s">
        <v>
132</v>
      </c>
      <c r="AZ12" s="447"/>
      <c r="BA12" s="447"/>
      <c r="BB12" s="447"/>
      <c r="BC12" s="447"/>
      <c r="BD12" s="447"/>
      <c r="BE12" s="447"/>
      <c r="BF12" s="447"/>
      <c r="BG12" s="447"/>
      <c r="BH12" s="447"/>
      <c r="BI12" s="447"/>
      <c r="BJ12" s="447"/>
      <c r="BK12" s="447"/>
      <c r="BL12" s="447"/>
      <c r="BM12" s="448"/>
      <c r="BN12" s="466">
        <v>
81614</v>
      </c>
      <c r="BO12" s="467"/>
      <c r="BP12" s="467"/>
      <c r="BQ12" s="467"/>
      <c r="BR12" s="467"/>
      <c r="BS12" s="467"/>
      <c r="BT12" s="467"/>
      <c r="BU12" s="468"/>
      <c r="BV12" s="466">
        <v>
99755</v>
      </c>
      <c r="BW12" s="467"/>
      <c r="BX12" s="467"/>
      <c r="BY12" s="467"/>
      <c r="BZ12" s="467"/>
      <c r="CA12" s="467"/>
      <c r="CB12" s="467"/>
      <c r="CC12" s="468"/>
      <c r="CD12" s="475" t="s">
        <v>
133</v>
      </c>
      <c r="CE12" s="476"/>
      <c r="CF12" s="476"/>
      <c r="CG12" s="476"/>
      <c r="CH12" s="476"/>
      <c r="CI12" s="476"/>
      <c r="CJ12" s="476"/>
      <c r="CK12" s="476"/>
      <c r="CL12" s="476"/>
      <c r="CM12" s="476"/>
      <c r="CN12" s="476"/>
      <c r="CO12" s="476"/>
      <c r="CP12" s="476"/>
      <c r="CQ12" s="476"/>
      <c r="CR12" s="476"/>
      <c r="CS12" s="477"/>
      <c r="CT12" s="579" t="s">
        <v>
134</v>
      </c>
      <c r="CU12" s="580"/>
      <c r="CV12" s="580"/>
      <c r="CW12" s="580"/>
      <c r="CX12" s="580"/>
      <c r="CY12" s="580"/>
      <c r="CZ12" s="580"/>
      <c r="DA12" s="581"/>
      <c r="DB12" s="579" t="s">
        <v>
135</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
136</v>
      </c>
      <c r="N13" s="567"/>
      <c r="O13" s="567"/>
      <c r="P13" s="567"/>
      <c r="Q13" s="568"/>
      <c r="R13" s="569">
        <v>
2132</v>
      </c>
      <c r="S13" s="570"/>
      <c r="T13" s="570"/>
      <c r="U13" s="570"/>
      <c r="V13" s="571"/>
      <c r="W13" s="557" t="s">
        <v>
137</v>
      </c>
      <c r="X13" s="479"/>
      <c r="Y13" s="479"/>
      <c r="Z13" s="479"/>
      <c r="AA13" s="479"/>
      <c r="AB13" s="480"/>
      <c r="AC13" s="442">
        <v>
42</v>
      </c>
      <c r="AD13" s="443"/>
      <c r="AE13" s="443"/>
      <c r="AF13" s="443"/>
      <c r="AG13" s="444"/>
      <c r="AH13" s="442">
        <v>
54</v>
      </c>
      <c r="AI13" s="443"/>
      <c r="AJ13" s="443"/>
      <c r="AK13" s="443"/>
      <c r="AL13" s="445"/>
      <c r="AM13" s="535" t="s">
        <v>
138</v>
      </c>
      <c r="AN13" s="440"/>
      <c r="AO13" s="440"/>
      <c r="AP13" s="440"/>
      <c r="AQ13" s="440"/>
      <c r="AR13" s="440"/>
      <c r="AS13" s="440"/>
      <c r="AT13" s="441"/>
      <c r="AU13" s="523" t="s">
        <v>
139</v>
      </c>
      <c r="AV13" s="524"/>
      <c r="AW13" s="524"/>
      <c r="AX13" s="524"/>
      <c r="AY13" s="446" t="s">
        <v>
140</v>
      </c>
      <c r="AZ13" s="447"/>
      <c r="BA13" s="447"/>
      <c r="BB13" s="447"/>
      <c r="BC13" s="447"/>
      <c r="BD13" s="447"/>
      <c r="BE13" s="447"/>
      <c r="BF13" s="447"/>
      <c r="BG13" s="447"/>
      <c r="BH13" s="447"/>
      <c r="BI13" s="447"/>
      <c r="BJ13" s="447"/>
      <c r="BK13" s="447"/>
      <c r="BL13" s="447"/>
      <c r="BM13" s="448"/>
      <c r="BN13" s="466">
        <v>
-86380</v>
      </c>
      <c r="BO13" s="467"/>
      <c r="BP13" s="467"/>
      <c r="BQ13" s="467"/>
      <c r="BR13" s="467"/>
      <c r="BS13" s="467"/>
      <c r="BT13" s="467"/>
      <c r="BU13" s="468"/>
      <c r="BV13" s="466">
        <v>
-128845</v>
      </c>
      <c r="BW13" s="467"/>
      <c r="BX13" s="467"/>
      <c r="BY13" s="467"/>
      <c r="BZ13" s="467"/>
      <c r="CA13" s="467"/>
      <c r="CB13" s="467"/>
      <c r="CC13" s="468"/>
      <c r="CD13" s="475" t="s">
        <v>
141</v>
      </c>
      <c r="CE13" s="476"/>
      <c r="CF13" s="476"/>
      <c r="CG13" s="476"/>
      <c r="CH13" s="476"/>
      <c r="CI13" s="476"/>
      <c r="CJ13" s="476"/>
      <c r="CK13" s="476"/>
      <c r="CL13" s="476"/>
      <c r="CM13" s="476"/>
      <c r="CN13" s="476"/>
      <c r="CO13" s="476"/>
      <c r="CP13" s="476"/>
      <c r="CQ13" s="476"/>
      <c r="CR13" s="476"/>
      <c r="CS13" s="477"/>
      <c r="CT13" s="436">
        <v>
5</v>
      </c>
      <c r="CU13" s="437"/>
      <c r="CV13" s="437"/>
      <c r="CW13" s="437"/>
      <c r="CX13" s="437"/>
      <c r="CY13" s="437"/>
      <c r="CZ13" s="437"/>
      <c r="DA13" s="438"/>
      <c r="DB13" s="436">
        <v>
5.2</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
142</v>
      </c>
      <c r="M14" s="603"/>
      <c r="N14" s="603"/>
      <c r="O14" s="603"/>
      <c r="P14" s="603"/>
      <c r="Q14" s="604"/>
      <c r="R14" s="569">
        <v>
2217</v>
      </c>
      <c r="S14" s="570"/>
      <c r="T14" s="570"/>
      <c r="U14" s="570"/>
      <c r="V14" s="571"/>
      <c r="W14" s="572"/>
      <c r="X14" s="482"/>
      <c r="Y14" s="482"/>
      <c r="Z14" s="482"/>
      <c r="AA14" s="482"/>
      <c r="AB14" s="483"/>
      <c r="AC14" s="562">
        <v>
4.3</v>
      </c>
      <c r="AD14" s="563"/>
      <c r="AE14" s="563"/>
      <c r="AF14" s="563"/>
      <c r="AG14" s="564"/>
      <c r="AH14" s="562">
        <v>
4.7</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
143</v>
      </c>
      <c r="CE14" s="473"/>
      <c r="CF14" s="473"/>
      <c r="CG14" s="473"/>
      <c r="CH14" s="473"/>
      <c r="CI14" s="473"/>
      <c r="CJ14" s="473"/>
      <c r="CK14" s="473"/>
      <c r="CL14" s="473"/>
      <c r="CM14" s="473"/>
      <c r="CN14" s="473"/>
      <c r="CO14" s="473"/>
      <c r="CP14" s="473"/>
      <c r="CQ14" s="473"/>
      <c r="CR14" s="473"/>
      <c r="CS14" s="474"/>
      <c r="CT14" s="573" t="s">
        <v>
144</v>
      </c>
      <c r="CU14" s="574"/>
      <c r="CV14" s="574"/>
      <c r="CW14" s="574"/>
      <c r="CX14" s="574"/>
      <c r="CY14" s="574"/>
      <c r="CZ14" s="574"/>
      <c r="DA14" s="575"/>
      <c r="DB14" s="573" t="s">
        <v>
134</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
145</v>
      </c>
      <c r="N15" s="567"/>
      <c r="O15" s="567"/>
      <c r="P15" s="567"/>
      <c r="Q15" s="568"/>
      <c r="R15" s="569">
        <v>
2210</v>
      </c>
      <c r="S15" s="570"/>
      <c r="T15" s="570"/>
      <c r="U15" s="570"/>
      <c r="V15" s="571"/>
      <c r="W15" s="557" t="s">
        <v>
146</v>
      </c>
      <c r="X15" s="479"/>
      <c r="Y15" s="479"/>
      <c r="Z15" s="479"/>
      <c r="AA15" s="479"/>
      <c r="AB15" s="480"/>
      <c r="AC15" s="442">
        <v>
199</v>
      </c>
      <c r="AD15" s="443"/>
      <c r="AE15" s="443"/>
      <c r="AF15" s="443"/>
      <c r="AG15" s="444"/>
      <c r="AH15" s="442">
        <v>
276</v>
      </c>
      <c r="AI15" s="443"/>
      <c r="AJ15" s="443"/>
      <c r="AK15" s="443"/>
      <c r="AL15" s="445"/>
      <c r="AM15" s="535"/>
      <c r="AN15" s="440"/>
      <c r="AO15" s="440"/>
      <c r="AP15" s="440"/>
      <c r="AQ15" s="440"/>
      <c r="AR15" s="440"/>
      <c r="AS15" s="440"/>
      <c r="AT15" s="441"/>
      <c r="AU15" s="523"/>
      <c r="AV15" s="524"/>
      <c r="AW15" s="524"/>
      <c r="AX15" s="524"/>
      <c r="AY15" s="458" t="s">
        <v>
147</v>
      </c>
      <c r="AZ15" s="459"/>
      <c r="BA15" s="459"/>
      <c r="BB15" s="459"/>
      <c r="BC15" s="459"/>
      <c r="BD15" s="459"/>
      <c r="BE15" s="459"/>
      <c r="BF15" s="459"/>
      <c r="BG15" s="459"/>
      <c r="BH15" s="459"/>
      <c r="BI15" s="459"/>
      <c r="BJ15" s="459"/>
      <c r="BK15" s="459"/>
      <c r="BL15" s="459"/>
      <c r="BM15" s="460"/>
      <c r="BN15" s="461">
        <v>
217364</v>
      </c>
      <c r="BO15" s="462"/>
      <c r="BP15" s="462"/>
      <c r="BQ15" s="462"/>
      <c r="BR15" s="462"/>
      <c r="BS15" s="462"/>
      <c r="BT15" s="462"/>
      <c r="BU15" s="463"/>
      <c r="BV15" s="461">
        <v>
210733</v>
      </c>
      <c r="BW15" s="462"/>
      <c r="BX15" s="462"/>
      <c r="BY15" s="462"/>
      <c r="BZ15" s="462"/>
      <c r="CA15" s="462"/>
      <c r="CB15" s="462"/>
      <c r="CC15" s="463"/>
      <c r="CD15" s="576" t="s">
        <v>
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
149</v>
      </c>
      <c r="M16" s="560"/>
      <c r="N16" s="560"/>
      <c r="O16" s="560"/>
      <c r="P16" s="560"/>
      <c r="Q16" s="561"/>
      <c r="R16" s="554" t="s">
        <v>
150</v>
      </c>
      <c r="S16" s="555"/>
      <c r="T16" s="555"/>
      <c r="U16" s="555"/>
      <c r="V16" s="556"/>
      <c r="W16" s="572"/>
      <c r="X16" s="482"/>
      <c r="Y16" s="482"/>
      <c r="Z16" s="482"/>
      <c r="AA16" s="482"/>
      <c r="AB16" s="483"/>
      <c r="AC16" s="562">
        <v>
20.6</v>
      </c>
      <c r="AD16" s="563"/>
      <c r="AE16" s="563"/>
      <c r="AF16" s="563"/>
      <c r="AG16" s="564"/>
      <c r="AH16" s="562">
        <v>
24</v>
      </c>
      <c r="AI16" s="563"/>
      <c r="AJ16" s="563"/>
      <c r="AK16" s="563"/>
      <c r="AL16" s="565"/>
      <c r="AM16" s="535"/>
      <c r="AN16" s="440"/>
      <c r="AO16" s="440"/>
      <c r="AP16" s="440"/>
      <c r="AQ16" s="440"/>
      <c r="AR16" s="440"/>
      <c r="AS16" s="440"/>
      <c r="AT16" s="441"/>
      <c r="AU16" s="523"/>
      <c r="AV16" s="524"/>
      <c r="AW16" s="524"/>
      <c r="AX16" s="524"/>
      <c r="AY16" s="446" t="s">
        <v>
151</v>
      </c>
      <c r="AZ16" s="447"/>
      <c r="BA16" s="447"/>
      <c r="BB16" s="447"/>
      <c r="BC16" s="447"/>
      <c r="BD16" s="447"/>
      <c r="BE16" s="447"/>
      <c r="BF16" s="447"/>
      <c r="BG16" s="447"/>
      <c r="BH16" s="447"/>
      <c r="BI16" s="447"/>
      <c r="BJ16" s="447"/>
      <c r="BK16" s="447"/>
      <c r="BL16" s="447"/>
      <c r="BM16" s="448"/>
      <c r="BN16" s="466">
        <v>
1316307</v>
      </c>
      <c r="BO16" s="467"/>
      <c r="BP16" s="467"/>
      <c r="BQ16" s="467"/>
      <c r="BR16" s="467"/>
      <c r="BS16" s="467"/>
      <c r="BT16" s="467"/>
      <c r="BU16" s="468"/>
      <c r="BV16" s="466">
        <v>
1297311</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
152</v>
      </c>
      <c r="N17" s="552"/>
      <c r="O17" s="552"/>
      <c r="P17" s="552"/>
      <c r="Q17" s="553"/>
      <c r="R17" s="554" t="s">
        <v>
153</v>
      </c>
      <c r="S17" s="555"/>
      <c r="T17" s="555"/>
      <c r="U17" s="555"/>
      <c r="V17" s="556"/>
      <c r="W17" s="557" t="s">
        <v>
154</v>
      </c>
      <c r="X17" s="479"/>
      <c r="Y17" s="479"/>
      <c r="Z17" s="479"/>
      <c r="AA17" s="479"/>
      <c r="AB17" s="480"/>
      <c r="AC17" s="442">
        <v>
727</v>
      </c>
      <c r="AD17" s="443"/>
      <c r="AE17" s="443"/>
      <c r="AF17" s="443"/>
      <c r="AG17" s="444"/>
      <c r="AH17" s="442">
        <v>
818</v>
      </c>
      <c r="AI17" s="443"/>
      <c r="AJ17" s="443"/>
      <c r="AK17" s="443"/>
      <c r="AL17" s="445"/>
      <c r="AM17" s="535"/>
      <c r="AN17" s="440"/>
      <c r="AO17" s="440"/>
      <c r="AP17" s="440"/>
      <c r="AQ17" s="440"/>
      <c r="AR17" s="440"/>
      <c r="AS17" s="440"/>
      <c r="AT17" s="441"/>
      <c r="AU17" s="523"/>
      <c r="AV17" s="524"/>
      <c r="AW17" s="524"/>
      <c r="AX17" s="524"/>
      <c r="AY17" s="446" t="s">
        <v>
155</v>
      </c>
      <c r="AZ17" s="447"/>
      <c r="BA17" s="447"/>
      <c r="BB17" s="447"/>
      <c r="BC17" s="447"/>
      <c r="BD17" s="447"/>
      <c r="BE17" s="447"/>
      <c r="BF17" s="447"/>
      <c r="BG17" s="447"/>
      <c r="BH17" s="447"/>
      <c r="BI17" s="447"/>
      <c r="BJ17" s="447"/>
      <c r="BK17" s="447"/>
      <c r="BL17" s="447"/>
      <c r="BM17" s="448"/>
      <c r="BN17" s="466">
        <v>
269127</v>
      </c>
      <c r="BO17" s="467"/>
      <c r="BP17" s="467"/>
      <c r="BQ17" s="467"/>
      <c r="BR17" s="467"/>
      <c r="BS17" s="467"/>
      <c r="BT17" s="467"/>
      <c r="BU17" s="468"/>
      <c r="BV17" s="466">
        <v>
264663</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
156</v>
      </c>
      <c r="C18" s="529"/>
      <c r="D18" s="529"/>
      <c r="E18" s="530"/>
      <c r="F18" s="530"/>
      <c r="G18" s="530"/>
      <c r="H18" s="530"/>
      <c r="I18" s="530"/>
      <c r="J18" s="530"/>
      <c r="K18" s="530"/>
      <c r="L18" s="531">
        <v>
105.41</v>
      </c>
      <c r="M18" s="531"/>
      <c r="N18" s="531"/>
      <c r="O18" s="531"/>
      <c r="P18" s="531"/>
      <c r="Q18" s="531"/>
      <c r="R18" s="532"/>
      <c r="S18" s="532"/>
      <c r="T18" s="532"/>
      <c r="U18" s="532"/>
      <c r="V18" s="533"/>
      <c r="W18" s="547"/>
      <c r="X18" s="548"/>
      <c r="Y18" s="548"/>
      <c r="Z18" s="548"/>
      <c r="AA18" s="548"/>
      <c r="AB18" s="558"/>
      <c r="AC18" s="430">
        <v>
75.099999999999994</v>
      </c>
      <c r="AD18" s="431"/>
      <c r="AE18" s="431"/>
      <c r="AF18" s="431"/>
      <c r="AG18" s="534"/>
      <c r="AH18" s="430">
        <v>
71.3</v>
      </c>
      <c r="AI18" s="431"/>
      <c r="AJ18" s="431"/>
      <c r="AK18" s="431"/>
      <c r="AL18" s="432"/>
      <c r="AM18" s="535"/>
      <c r="AN18" s="440"/>
      <c r="AO18" s="440"/>
      <c r="AP18" s="440"/>
      <c r="AQ18" s="440"/>
      <c r="AR18" s="440"/>
      <c r="AS18" s="440"/>
      <c r="AT18" s="441"/>
      <c r="AU18" s="523"/>
      <c r="AV18" s="524"/>
      <c r="AW18" s="524"/>
      <c r="AX18" s="524"/>
      <c r="AY18" s="446" t="s">
        <v>
157</v>
      </c>
      <c r="AZ18" s="447"/>
      <c r="BA18" s="447"/>
      <c r="BB18" s="447"/>
      <c r="BC18" s="447"/>
      <c r="BD18" s="447"/>
      <c r="BE18" s="447"/>
      <c r="BF18" s="447"/>
      <c r="BG18" s="447"/>
      <c r="BH18" s="447"/>
      <c r="BI18" s="447"/>
      <c r="BJ18" s="447"/>
      <c r="BK18" s="447"/>
      <c r="BL18" s="447"/>
      <c r="BM18" s="448"/>
      <c r="BN18" s="466">
        <v>
1146799</v>
      </c>
      <c r="BO18" s="467"/>
      <c r="BP18" s="467"/>
      <c r="BQ18" s="467"/>
      <c r="BR18" s="467"/>
      <c r="BS18" s="467"/>
      <c r="BT18" s="467"/>
      <c r="BU18" s="468"/>
      <c r="BV18" s="466">
        <v>
1149198</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
158</v>
      </c>
      <c r="C19" s="529"/>
      <c r="D19" s="529"/>
      <c r="E19" s="530"/>
      <c r="F19" s="530"/>
      <c r="G19" s="530"/>
      <c r="H19" s="530"/>
      <c r="I19" s="530"/>
      <c r="J19" s="530"/>
      <c r="K19" s="530"/>
      <c r="L19" s="536">
        <v>
21</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
159</v>
      </c>
      <c r="AZ19" s="447"/>
      <c r="BA19" s="447"/>
      <c r="BB19" s="447"/>
      <c r="BC19" s="447"/>
      <c r="BD19" s="447"/>
      <c r="BE19" s="447"/>
      <c r="BF19" s="447"/>
      <c r="BG19" s="447"/>
      <c r="BH19" s="447"/>
      <c r="BI19" s="447"/>
      <c r="BJ19" s="447"/>
      <c r="BK19" s="447"/>
      <c r="BL19" s="447"/>
      <c r="BM19" s="448"/>
      <c r="BN19" s="466">
        <v>
1858496</v>
      </c>
      <c r="BO19" s="467"/>
      <c r="BP19" s="467"/>
      <c r="BQ19" s="467"/>
      <c r="BR19" s="467"/>
      <c r="BS19" s="467"/>
      <c r="BT19" s="467"/>
      <c r="BU19" s="468"/>
      <c r="BV19" s="466">
        <v>
1970306</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
160</v>
      </c>
      <c r="C20" s="529"/>
      <c r="D20" s="529"/>
      <c r="E20" s="530"/>
      <c r="F20" s="530"/>
      <c r="G20" s="530"/>
      <c r="H20" s="530"/>
      <c r="I20" s="530"/>
      <c r="J20" s="530"/>
      <c r="K20" s="530"/>
      <c r="L20" s="536">
        <v>
839</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
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
162</v>
      </c>
      <c r="C22" s="496"/>
      <c r="D22" s="497"/>
      <c r="E22" s="504" t="s">
        <v>
1</v>
      </c>
      <c r="F22" s="479"/>
      <c r="G22" s="479"/>
      <c r="H22" s="479"/>
      <c r="I22" s="479"/>
      <c r="J22" s="479"/>
      <c r="K22" s="480"/>
      <c r="L22" s="504" t="s">
        <v>
163</v>
      </c>
      <c r="M22" s="479"/>
      <c r="N22" s="479"/>
      <c r="O22" s="479"/>
      <c r="P22" s="480"/>
      <c r="Q22" s="489" t="s">
        <v>
164</v>
      </c>
      <c r="R22" s="490"/>
      <c r="S22" s="490"/>
      <c r="T22" s="490"/>
      <c r="U22" s="490"/>
      <c r="V22" s="505"/>
      <c r="W22" s="507" t="s">
        <v>
165</v>
      </c>
      <c r="X22" s="496"/>
      <c r="Y22" s="497"/>
      <c r="Z22" s="504" t="s">
        <v>
1</v>
      </c>
      <c r="AA22" s="479"/>
      <c r="AB22" s="479"/>
      <c r="AC22" s="479"/>
      <c r="AD22" s="479"/>
      <c r="AE22" s="479"/>
      <c r="AF22" s="479"/>
      <c r="AG22" s="480"/>
      <c r="AH22" s="478" t="s">
        <v>
166</v>
      </c>
      <c r="AI22" s="479"/>
      <c r="AJ22" s="479"/>
      <c r="AK22" s="479"/>
      <c r="AL22" s="480"/>
      <c r="AM22" s="478" t="s">
        <v>
167</v>
      </c>
      <c r="AN22" s="484"/>
      <c r="AO22" s="484"/>
      <c r="AP22" s="484"/>
      <c r="AQ22" s="484"/>
      <c r="AR22" s="485"/>
      <c r="AS22" s="489" t="s">
        <v>
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
168</v>
      </c>
      <c r="AZ23" s="459"/>
      <c r="BA23" s="459"/>
      <c r="BB23" s="459"/>
      <c r="BC23" s="459"/>
      <c r="BD23" s="459"/>
      <c r="BE23" s="459"/>
      <c r="BF23" s="459"/>
      <c r="BG23" s="459"/>
      <c r="BH23" s="459"/>
      <c r="BI23" s="459"/>
      <c r="BJ23" s="459"/>
      <c r="BK23" s="459"/>
      <c r="BL23" s="459"/>
      <c r="BM23" s="460"/>
      <c r="BN23" s="466">
        <v>
982936</v>
      </c>
      <c r="BO23" s="467"/>
      <c r="BP23" s="467"/>
      <c r="BQ23" s="467"/>
      <c r="BR23" s="467"/>
      <c r="BS23" s="467"/>
      <c r="BT23" s="467"/>
      <c r="BU23" s="468"/>
      <c r="BV23" s="466">
        <v>
1036122</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
169</v>
      </c>
      <c r="F24" s="440"/>
      <c r="G24" s="440"/>
      <c r="H24" s="440"/>
      <c r="I24" s="440"/>
      <c r="J24" s="440"/>
      <c r="K24" s="441"/>
      <c r="L24" s="442">
        <v>
1</v>
      </c>
      <c r="M24" s="443"/>
      <c r="N24" s="443"/>
      <c r="O24" s="443"/>
      <c r="P24" s="444"/>
      <c r="Q24" s="442">
        <v>
6770</v>
      </c>
      <c r="R24" s="443"/>
      <c r="S24" s="443"/>
      <c r="T24" s="443"/>
      <c r="U24" s="443"/>
      <c r="V24" s="444"/>
      <c r="W24" s="508"/>
      <c r="X24" s="499"/>
      <c r="Y24" s="500"/>
      <c r="Z24" s="439" t="s">
        <v>
170</v>
      </c>
      <c r="AA24" s="440"/>
      <c r="AB24" s="440"/>
      <c r="AC24" s="440"/>
      <c r="AD24" s="440"/>
      <c r="AE24" s="440"/>
      <c r="AF24" s="440"/>
      <c r="AG24" s="441"/>
      <c r="AH24" s="442">
        <v>
43</v>
      </c>
      <c r="AI24" s="443"/>
      <c r="AJ24" s="443"/>
      <c r="AK24" s="443"/>
      <c r="AL24" s="444"/>
      <c r="AM24" s="442">
        <v>
131279</v>
      </c>
      <c r="AN24" s="443"/>
      <c r="AO24" s="443"/>
      <c r="AP24" s="443"/>
      <c r="AQ24" s="443"/>
      <c r="AR24" s="444"/>
      <c r="AS24" s="442">
        <v>
3053</v>
      </c>
      <c r="AT24" s="443"/>
      <c r="AU24" s="443"/>
      <c r="AV24" s="443"/>
      <c r="AW24" s="443"/>
      <c r="AX24" s="445"/>
      <c r="AY24" s="433" t="s">
        <v>
171</v>
      </c>
      <c r="AZ24" s="434"/>
      <c r="BA24" s="434"/>
      <c r="BB24" s="434"/>
      <c r="BC24" s="434"/>
      <c r="BD24" s="434"/>
      <c r="BE24" s="434"/>
      <c r="BF24" s="434"/>
      <c r="BG24" s="434"/>
      <c r="BH24" s="434"/>
      <c r="BI24" s="434"/>
      <c r="BJ24" s="434"/>
      <c r="BK24" s="434"/>
      <c r="BL24" s="434"/>
      <c r="BM24" s="435"/>
      <c r="BN24" s="466">
        <v>
956872</v>
      </c>
      <c r="BO24" s="467"/>
      <c r="BP24" s="467"/>
      <c r="BQ24" s="467"/>
      <c r="BR24" s="467"/>
      <c r="BS24" s="467"/>
      <c r="BT24" s="467"/>
      <c r="BU24" s="468"/>
      <c r="BV24" s="466">
        <v>
1003929</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
172</v>
      </c>
      <c r="F25" s="440"/>
      <c r="G25" s="440"/>
      <c r="H25" s="440"/>
      <c r="I25" s="440"/>
      <c r="J25" s="440"/>
      <c r="K25" s="441"/>
      <c r="L25" s="442">
        <v>
1</v>
      </c>
      <c r="M25" s="443"/>
      <c r="N25" s="443"/>
      <c r="O25" s="443"/>
      <c r="P25" s="444"/>
      <c r="Q25" s="442">
        <v>
5950</v>
      </c>
      <c r="R25" s="443"/>
      <c r="S25" s="443"/>
      <c r="T25" s="443"/>
      <c r="U25" s="443"/>
      <c r="V25" s="444"/>
      <c r="W25" s="508"/>
      <c r="X25" s="499"/>
      <c r="Y25" s="500"/>
      <c r="Z25" s="439" t="s">
        <v>
173</v>
      </c>
      <c r="AA25" s="440"/>
      <c r="AB25" s="440"/>
      <c r="AC25" s="440"/>
      <c r="AD25" s="440"/>
      <c r="AE25" s="440"/>
      <c r="AF25" s="440"/>
      <c r="AG25" s="441"/>
      <c r="AH25" s="442" t="s">
        <v>
134</v>
      </c>
      <c r="AI25" s="443"/>
      <c r="AJ25" s="443"/>
      <c r="AK25" s="443"/>
      <c r="AL25" s="444"/>
      <c r="AM25" s="442" t="s">
        <v>
126</v>
      </c>
      <c r="AN25" s="443"/>
      <c r="AO25" s="443"/>
      <c r="AP25" s="443"/>
      <c r="AQ25" s="443"/>
      <c r="AR25" s="444"/>
      <c r="AS25" s="442" t="s">
        <v>
126</v>
      </c>
      <c r="AT25" s="443"/>
      <c r="AU25" s="443"/>
      <c r="AV25" s="443"/>
      <c r="AW25" s="443"/>
      <c r="AX25" s="445"/>
      <c r="AY25" s="458" t="s">
        <v>
174</v>
      </c>
      <c r="AZ25" s="459"/>
      <c r="BA25" s="459"/>
      <c r="BB25" s="459"/>
      <c r="BC25" s="459"/>
      <c r="BD25" s="459"/>
      <c r="BE25" s="459"/>
      <c r="BF25" s="459"/>
      <c r="BG25" s="459"/>
      <c r="BH25" s="459"/>
      <c r="BI25" s="459"/>
      <c r="BJ25" s="459"/>
      <c r="BK25" s="459"/>
      <c r="BL25" s="459"/>
      <c r="BM25" s="460"/>
      <c r="BN25" s="461">
        <v>
29367</v>
      </c>
      <c r="BO25" s="462"/>
      <c r="BP25" s="462"/>
      <c r="BQ25" s="462"/>
      <c r="BR25" s="462"/>
      <c r="BS25" s="462"/>
      <c r="BT25" s="462"/>
      <c r="BU25" s="463"/>
      <c r="BV25" s="461">
        <v>
77388</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
175</v>
      </c>
      <c r="F26" s="440"/>
      <c r="G26" s="440"/>
      <c r="H26" s="440"/>
      <c r="I26" s="440"/>
      <c r="J26" s="440"/>
      <c r="K26" s="441"/>
      <c r="L26" s="442">
        <v>
1</v>
      </c>
      <c r="M26" s="443"/>
      <c r="N26" s="443"/>
      <c r="O26" s="443"/>
      <c r="P26" s="444"/>
      <c r="Q26" s="442">
        <v>
5680</v>
      </c>
      <c r="R26" s="443"/>
      <c r="S26" s="443"/>
      <c r="T26" s="443"/>
      <c r="U26" s="443"/>
      <c r="V26" s="444"/>
      <c r="W26" s="508"/>
      <c r="X26" s="499"/>
      <c r="Y26" s="500"/>
      <c r="Z26" s="439" t="s">
        <v>
176</v>
      </c>
      <c r="AA26" s="521"/>
      <c r="AB26" s="521"/>
      <c r="AC26" s="521"/>
      <c r="AD26" s="521"/>
      <c r="AE26" s="521"/>
      <c r="AF26" s="521"/>
      <c r="AG26" s="522"/>
      <c r="AH26" s="442">
        <v>
2</v>
      </c>
      <c r="AI26" s="443"/>
      <c r="AJ26" s="443"/>
      <c r="AK26" s="443"/>
      <c r="AL26" s="444"/>
      <c r="AM26" s="442" t="s">
        <v>
177</v>
      </c>
      <c r="AN26" s="443"/>
      <c r="AO26" s="443"/>
      <c r="AP26" s="443"/>
      <c r="AQ26" s="443"/>
      <c r="AR26" s="444"/>
      <c r="AS26" s="442" t="s">
        <v>
178</v>
      </c>
      <c r="AT26" s="443"/>
      <c r="AU26" s="443"/>
      <c r="AV26" s="443"/>
      <c r="AW26" s="443"/>
      <c r="AX26" s="445"/>
      <c r="AY26" s="475" t="s">
        <v>
179</v>
      </c>
      <c r="AZ26" s="476"/>
      <c r="BA26" s="476"/>
      <c r="BB26" s="476"/>
      <c r="BC26" s="476"/>
      <c r="BD26" s="476"/>
      <c r="BE26" s="476"/>
      <c r="BF26" s="476"/>
      <c r="BG26" s="476"/>
      <c r="BH26" s="476"/>
      <c r="BI26" s="476"/>
      <c r="BJ26" s="476"/>
      <c r="BK26" s="476"/>
      <c r="BL26" s="476"/>
      <c r="BM26" s="477"/>
      <c r="BN26" s="466" t="s">
        <v>
126</v>
      </c>
      <c r="BO26" s="467"/>
      <c r="BP26" s="467"/>
      <c r="BQ26" s="467"/>
      <c r="BR26" s="467"/>
      <c r="BS26" s="467"/>
      <c r="BT26" s="467"/>
      <c r="BU26" s="468"/>
      <c r="BV26" s="466" t="s">
        <v>
134</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
180</v>
      </c>
      <c r="F27" s="440"/>
      <c r="G27" s="440"/>
      <c r="H27" s="440"/>
      <c r="I27" s="440"/>
      <c r="J27" s="440"/>
      <c r="K27" s="441"/>
      <c r="L27" s="442">
        <v>
1</v>
      </c>
      <c r="M27" s="443"/>
      <c r="N27" s="443"/>
      <c r="O27" s="443"/>
      <c r="P27" s="444"/>
      <c r="Q27" s="442">
        <v>
3250</v>
      </c>
      <c r="R27" s="443"/>
      <c r="S27" s="443"/>
      <c r="T27" s="443"/>
      <c r="U27" s="443"/>
      <c r="V27" s="444"/>
      <c r="W27" s="508"/>
      <c r="X27" s="499"/>
      <c r="Y27" s="500"/>
      <c r="Z27" s="439" t="s">
        <v>
181</v>
      </c>
      <c r="AA27" s="440"/>
      <c r="AB27" s="440"/>
      <c r="AC27" s="440"/>
      <c r="AD27" s="440"/>
      <c r="AE27" s="440"/>
      <c r="AF27" s="440"/>
      <c r="AG27" s="441"/>
      <c r="AH27" s="442" t="s">
        <v>
134</v>
      </c>
      <c r="AI27" s="443"/>
      <c r="AJ27" s="443"/>
      <c r="AK27" s="443"/>
      <c r="AL27" s="444"/>
      <c r="AM27" s="442" t="s">
        <v>
134</v>
      </c>
      <c r="AN27" s="443"/>
      <c r="AO27" s="443"/>
      <c r="AP27" s="443"/>
      <c r="AQ27" s="443"/>
      <c r="AR27" s="444"/>
      <c r="AS27" s="442" t="s">
        <v>
126</v>
      </c>
      <c r="AT27" s="443"/>
      <c r="AU27" s="443"/>
      <c r="AV27" s="443"/>
      <c r="AW27" s="443"/>
      <c r="AX27" s="445"/>
      <c r="AY27" s="472" t="s">
        <v>
182</v>
      </c>
      <c r="AZ27" s="473"/>
      <c r="BA27" s="473"/>
      <c r="BB27" s="473"/>
      <c r="BC27" s="473"/>
      <c r="BD27" s="473"/>
      <c r="BE27" s="473"/>
      <c r="BF27" s="473"/>
      <c r="BG27" s="473"/>
      <c r="BH27" s="473"/>
      <c r="BI27" s="473"/>
      <c r="BJ27" s="473"/>
      <c r="BK27" s="473"/>
      <c r="BL27" s="473"/>
      <c r="BM27" s="474"/>
      <c r="BN27" s="469">
        <v>
200636</v>
      </c>
      <c r="BO27" s="470"/>
      <c r="BP27" s="470"/>
      <c r="BQ27" s="470"/>
      <c r="BR27" s="470"/>
      <c r="BS27" s="470"/>
      <c r="BT27" s="470"/>
      <c r="BU27" s="471"/>
      <c r="BV27" s="469">
        <v>
200544</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
183</v>
      </c>
      <c r="F28" s="440"/>
      <c r="G28" s="440"/>
      <c r="H28" s="440"/>
      <c r="I28" s="440"/>
      <c r="J28" s="440"/>
      <c r="K28" s="441"/>
      <c r="L28" s="442">
        <v>
1</v>
      </c>
      <c r="M28" s="443"/>
      <c r="N28" s="443"/>
      <c r="O28" s="443"/>
      <c r="P28" s="444"/>
      <c r="Q28" s="442">
        <v>
2790</v>
      </c>
      <c r="R28" s="443"/>
      <c r="S28" s="443"/>
      <c r="T28" s="443"/>
      <c r="U28" s="443"/>
      <c r="V28" s="444"/>
      <c r="W28" s="508"/>
      <c r="X28" s="499"/>
      <c r="Y28" s="500"/>
      <c r="Z28" s="439" t="s">
        <v>
184</v>
      </c>
      <c r="AA28" s="440"/>
      <c r="AB28" s="440"/>
      <c r="AC28" s="440"/>
      <c r="AD28" s="440"/>
      <c r="AE28" s="440"/>
      <c r="AF28" s="440"/>
      <c r="AG28" s="441"/>
      <c r="AH28" s="442" t="s">
        <v>
134</v>
      </c>
      <c r="AI28" s="443"/>
      <c r="AJ28" s="443"/>
      <c r="AK28" s="443"/>
      <c r="AL28" s="444"/>
      <c r="AM28" s="442" t="s">
        <v>
126</v>
      </c>
      <c r="AN28" s="443"/>
      <c r="AO28" s="443"/>
      <c r="AP28" s="443"/>
      <c r="AQ28" s="443"/>
      <c r="AR28" s="444"/>
      <c r="AS28" s="442" t="s">
        <v>
134</v>
      </c>
      <c r="AT28" s="443"/>
      <c r="AU28" s="443"/>
      <c r="AV28" s="443"/>
      <c r="AW28" s="443"/>
      <c r="AX28" s="445"/>
      <c r="AY28" s="449" t="s">
        <v>
185</v>
      </c>
      <c r="AZ28" s="450"/>
      <c r="BA28" s="450"/>
      <c r="BB28" s="451"/>
      <c r="BC28" s="458" t="s">
        <v>
48</v>
      </c>
      <c r="BD28" s="459"/>
      <c r="BE28" s="459"/>
      <c r="BF28" s="459"/>
      <c r="BG28" s="459"/>
      <c r="BH28" s="459"/>
      <c r="BI28" s="459"/>
      <c r="BJ28" s="459"/>
      <c r="BK28" s="459"/>
      <c r="BL28" s="459"/>
      <c r="BM28" s="460"/>
      <c r="BN28" s="461">
        <v>
2430948</v>
      </c>
      <c r="BO28" s="462"/>
      <c r="BP28" s="462"/>
      <c r="BQ28" s="462"/>
      <c r="BR28" s="462"/>
      <c r="BS28" s="462"/>
      <c r="BT28" s="462"/>
      <c r="BU28" s="463"/>
      <c r="BV28" s="461">
        <v>
2511409</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
186</v>
      </c>
      <c r="F29" s="440"/>
      <c r="G29" s="440"/>
      <c r="H29" s="440"/>
      <c r="I29" s="440"/>
      <c r="J29" s="440"/>
      <c r="K29" s="441"/>
      <c r="L29" s="442">
        <v>
7</v>
      </c>
      <c r="M29" s="443"/>
      <c r="N29" s="443"/>
      <c r="O29" s="443"/>
      <c r="P29" s="444"/>
      <c r="Q29" s="442">
        <v>
2610</v>
      </c>
      <c r="R29" s="443"/>
      <c r="S29" s="443"/>
      <c r="T29" s="443"/>
      <c r="U29" s="443"/>
      <c r="V29" s="444"/>
      <c r="W29" s="509"/>
      <c r="X29" s="510"/>
      <c r="Y29" s="511"/>
      <c r="Z29" s="439" t="s">
        <v>
187</v>
      </c>
      <c r="AA29" s="440"/>
      <c r="AB29" s="440"/>
      <c r="AC29" s="440"/>
      <c r="AD29" s="440"/>
      <c r="AE29" s="440"/>
      <c r="AF29" s="440"/>
      <c r="AG29" s="441"/>
      <c r="AH29" s="442">
        <v>
43</v>
      </c>
      <c r="AI29" s="443"/>
      <c r="AJ29" s="443"/>
      <c r="AK29" s="443"/>
      <c r="AL29" s="444"/>
      <c r="AM29" s="442">
        <v>
131279</v>
      </c>
      <c r="AN29" s="443"/>
      <c r="AO29" s="443"/>
      <c r="AP29" s="443"/>
      <c r="AQ29" s="443"/>
      <c r="AR29" s="444"/>
      <c r="AS29" s="442">
        <v>
3053</v>
      </c>
      <c r="AT29" s="443"/>
      <c r="AU29" s="443"/>
      <c r="AV29" s="443"/>
      <c r="AW29" s="443"/>
      <c r="AX29" s="445"/>
      <c r="AY29" s="452"/>
      <c r="AZ29" s="453"/>
      <c r="BA29" s="453"/>
      <c r="BB29" s="454"/>
      <c r="BC29" s="446" t="s">
        <v>
188</v>
      </c>
      <c r="BD29" s="447"/>
      <c r="BE29" s="447"/>
      <c r="BF29" s="447"/>
      <c r="BG29" s="447"/>
      <c r="BH29" s="447"/>
      <c r="BI29" s="447"/>
      <c r="BJ29" s="447"/>
      <c r="BK29" s="447"/>
      <c r="BL29" s="447"/>
      <c r="BM29" s="448"/>
      <c r="BN29" s="466">
        <v>
74624</v>
      </c>
      <c r="BO29" s="467"/>
      <c r="BP29" s="467"/>
      <c r="BQ29" s="467"/>
      <c r="BR29" s="467"/>
      <c r="BS29" s="467"/>
      <c r="BT29" s="467"/>
      <c r="BU29" s="468"/>
      <c r="BV29" s="466">
        <v>
74590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
189</v>
      </c>
      <c r="X30" s="519"/>
      <c r="Y30" s="519"/>
      <c r="Z30" s="519"/>
      <c r="AA30" s="519"/>
      <c r="AB30" s="519"/>
      <c r="AC30" s="519"/>
      <c r="AD30" s="519"/>
      <c r="AE30" s="519"/>
      <c r="AF30" s="519"/>
      <c r="AG30" s="520"/>
      <c r="AH30" s="430">
        <v>
99.3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
50</v>
      </c>
      <c r="BD30" s="434"/>
      <c r="BE30" s="434"/>
      <c r="BF30" s="434"/>
      <c r="BG30" s="434"/>
      <c r="BH30" s="434"/>
      <c r="BI30" s="434"/>
      <c r="BJ30" s="434"/>
      <c r="BK30" s="434"/>
      <c r="BL30" s="434"/>
      <c r="BM30" s="435"/>
      <c r="BN30" s="469">
        <v>
2614740</v>
      </c>
      <c r="BO30" s="470"/>
      <c r="BP30" s="470"/>
      <c r="BQ30" s="470"/>
      <c r="BR30" s="470"/>
      <c r="BS30" s="470"/>
      <c r="BT30" s="470"/>
      <c r="BU30" s="471"/>
      <c r="BV30" s="469">
        <v>
2592825</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
190</v>
      </c>
      <c r="D32" s="214"/>
      <c r="E32" s="214"/>
      <c r="F32" s="211"/>
      <c r="G32" s="211"/>
      <c r="H32" s="211"/>
      <c r="I32" s="211"/>
      <c r="J32" s="211"/>
      <c r="K32" s="211"/>
      <c r="L32" s="211"/>
      <c r="M32" s="211"/>
      <c r="N32" s="211"/>
      <c r="O32" s="211"/>
      <c r="P32" s="211"/>
      <c r="Q32" s="211"/>
      <c r="R32" s="211"/>
      <c r="S32" s="211"/>
      <c r="T32" s="211"/>
      <c r="U32" s="211" t="s">
        <v>
191</v>
      </c>
      <c r="V32" s="211"/>
      <c r="W32" s="211"/>
      <c r="X32" s="211"/>
      <c r="Y32" s="211"/>
      <c r="Z32" s="211"/>
      <c r="AA32" s="211"/>
      <c r="AB32" s="211"/>
      <c r="AC32" s="211"/>
      <c r="AD32" s="211"/>
      <c r="AE32" s="211"/>
      <c r="AF32" s="211"/>
      <c r="AG32" s="211"/>
      <c r="AH32" s="211"/>
      <c r="AI32" s="211"/>
      <c r="AJ32" s="211"/>
      <c r="AK32" s="211"/>
      <c r="AL32" s="211"/>
      <c r="AM32" s="215" t="s">
        <v>
192</v>
      </c>
      <c r="AN32" s="211"/>
      <c r="AO32" s="211"/>
      <c r="AP32" s="211"/>
      <c r="AQ32" s="211"/>
      <c r="AR32" s="211"/>
      <c r="AS32" s="215"/>
      <c r="AT32" s="215"/>
      <c r="AU32" s="215"/>
      <c r="AV32" s="215"/>
      <c r="AW32" s="215"/>
      <c r="AX32" s="215"/>
      <c r="AY32" s="215"/>
      <c r="AZ32" s="215"/>
      <c r="BA32" s="215"/>
      <c r="BB32" s="211"/>
      <c r="BC32" s="215"/>
      <c r="BD32" s="211"/>
      <c r="BE32" s="215" t="s">
        <v>
193</v>
      </c>
      <c r="BF32" s="211"/>
      <c r="BG32" s="211"/>
      <c r="BH32" s="211"/>
      <c r="BI32" s="211"/>
      <c r="BJ32" s="215"/>
      <c r="BK32" s="215"/>
      <c r="BL32" s="215"/>
      <c r="BM32" s="215"/>
      <c r="BN32" s="215"/>
      <c r="BO32" s="215"/>
      <c r="BP32" s="215"/>
      <c r="BQ32" s="215"/>
      <c r="BR32" s="211"/>
      <c r="BS32" s="211"/>
      <c r="BT32" s="211"/>
      <c r="BU32" s="211"/>
      <c r="BV32" s="211"/>
      <c r="BW32" s="211" t="s">
        <v>
194</v>
      </c>
      <c r="BX32" s="211"/>
      <c r="BY32" s="211"/>
      <c r="BZ32" s="211"/>
      <c r="CA32" s="211"/>
      <c r="CB32" s="215"/>
      <c r="CC32" s="215"/>
      <c r="CD32" s="215"/>
      <c r="CE32" s="215"/>
      <c r="CF32" s="215"/>
      <c r="CG32" s="215"/>
      <c r="CH32" s="215"/>
      <c r="CI32" s="215"/>
      <c r="CJ32" s="215"/>
      <c r="CK32" s="215"/>
      <c r="CL32" s="215"/>
      <c r="CM32" s="215"/>
      <c r="CN32" s="215"/>
      <c r="CO32" s="215" t="s">
        <v>
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
196</v>
      </c>
      <c r="D33" s="429"/>
      <c r="E33" s="428" t="s">
        <v>
197</v>
      </c>
      <c r="F33" s="428"/>
      <c r="G33" s="428"/>
      <c r="H33" s="428"/>
      <c r="I33" s="428"/>
      <c r="J33" s="428"/>
      <c r="K33" s="428"/>
      <c r="L33" s="428"/>
      <c r="M33" s="428"/>
      <c r="N33" s="428"/>
      <c r="O33" s="428"/>
      <c r="P33" s="428"/>
      <c r="Q33" s="428"/>
      <c r="R33" s="428"/>
      <c r="S33" s="428"/>
      <c r="T33" s="216"/>
      <c r="U33" s="429" t="s">
        <v>
198</v>
      </c>
      <c r="V33" s="429"/>
      <c r="W33" s="428" t="s">
        <v>
199</v>
      </c>
      <c r="X33" s="428"/>
      <c r="Y33" s="428"/>
      <c r="Z33" s="428"/>
      <c r="AA33" s="428"/>
      <c r="AB33" s="428"/>
      <c r="AC33" s="428"/>
      <c r="AD33" s="428"/>
      <c r="AE33" s="428"/>
      <c r="AF33" s="428"/>
      <c r="AG33" s="428"/>
      <c r="AH33" s="428"/>
      <c r="AI33" s="428"/>
      <c r="AJ33" s="428"/>
      <c r="AK33" s="428"/>
      <c r="AL33" s="216"/>
      <c r="AM33" s="429" t="s">
        <v>
196</v>
      </c>
      <c r="AN33" s="429"/>
      <c r="AO33" s="428" t="s">
        <v>
197</v>
      </c>
      <c r="AP33" s="428"/>
      <c r="AQ33" s="428"/>
      <c r="AR33" s="428"/>
      <c r="AS33" s="428"/>
      <c r="AT33" s="428"/>
      <c r="AU33" s="428"/>
      <c r="AV33" s="428"/>
      <c r="AW33" s="428"/>
      <c r="AX33" s="428"/>
      <c r="AY33" s="428"/>
      <c r="AZ33" s="428"/>
      <c r="BA33" s="428"/>
      <c r="BB33" s="428"/>
      <c r="BC33" s="428"/>
      <c r="BD33" s="217"/>
      <c r="BE33" s="428" t="s">
        <v>
200</v>
      </c>
      <c r="BF33" s="428"/>
      <c r="BG33" s="428" t="s">
        <v>
201</v>
      </c>
      <c r="BH33" s="428"/>
      <c r="BI33" s="428"/>
      <c r="BJ33" s="428"/>
      <c r="BK33" s="428"/>
      <c r="BL33" s="428"/>
      <c r="BM33" s="428"/>
      <c r="BN33" s="428"/>
      <c r="BO33" s="428"/>
      <c r="BP33" s="428"/>
      <c r="BQ33" s="428"/>
      <c r="BR33" s="428"/>
      <c r="BS33" s="428"/>
      <c r="BT33" s="428"/>
      <c r="BU33" s="428"/>
      <c r="BV33" s="217"/>
      <c r="BW33" s="429" t="s">
        <v>
200</v>
      </c>
      <c r="BX33" s="429"/>
      <c r="BY33" s="428" t="s">
        <v>
202</v>
      </c>
      <c r="BZ33" s="428"/>
      <c r="CA33" s="428"/>
      <c r="CB33" s="428"/>
      <c r="CC33" s="428"/>
      <c r="CD33" s="428"/>
      <c r="CE33" s="428"/>
      <c r="CF33" s="428"/>
      <c r="CG33" s="428"/>
      <c r="CH33" s="428"/>
      <c r="CI33" s="428"/>
      <c r="CJ33" s="428"/>
      <c r="CK33" s="428"/>
      <c r="CL33" s="428"/>
      <c r="CM33" s="428"/>
      <c r="CN33" s="216"/>
      <c r="CO33" s="429" t="s">
        <v>
198</v>
      </c>
      <c r="CP33" s="429"/>
      <c r="CQ33" s="428" t="s">
        <v>
203</v>
      </c>
      <c r="CR33" s="428"/>
      <c r="CS33" s="428"/>
      <c r="CT33" s="428"/>
      <c r="CU33" s="428"/>
      <c r="CV33" s="428"/>
      <c r="CW33" s="428"/>
      <c r="CX33" s="428"/>
      <c r="CY33" s="428"/>
      <c r="CZ33" s="428"/>
      <c r="DA33" s="428"/>
      <c r="DB33" s="428"/>
      <c r="DC33" s="428"/>
      <c r="DD33" s="428"/>
      <c r="DE33" s="428"/>
      <c r="DF33" s="216"/>
      <c r="DG33" s="427" t="s">
        <v>
204</v>
      </c>
      <c r="DH33" s="427"/>
      <c r="DI33" s="218"/>
      <c r="DJ33" s="186"/>
      <c r="DK33" s="186"/>
      <c r="DL33" s="186"/>
      <c r="DM33" s="186"/>
      <c r="DN33" s="186"/>
      <c r="DO33" s="186"/>
    </row>
    <row r="34" spans="1:119" ht="32.25" customHeight="1" x14ac:dyDescent="0.15">
      <c r="A34" s="187"/>
      <c r="B34" s="213"/>
      <c r="C34" s="425">
        <f>
IF(E34="","",1)</f>
        <v>
1</v>
      </c>
      <c r="D34" s="425"/>
      <c r="E34" s="424" t="str">
        <f>
IF('各会計、関係団体の財政状況及び健全化判断比率'!B7="","",'各会計、関係団体の財政状況及び健全化判断比率'!B7)</f>
        <v>
一般会計</v>
      </c>
      <c r="F34" s="424"/>
      <c r="G34" s="424"/>
      <c r="H34" s="424"/>
      <c r="I34" s="424"/>
      <c r="J34" s="424"/>
      <c r="K34" s="424"/>
      <c r="L34" s="424"/>
      <c r="M34" s="424"/>
      <c r="N34" s="424"/>
      <c r="O34" s="424"/>
      <c r="P34" s="424"/>
      <c r="Q34" s="424"/>
      <c r="R34" s="424"/>
      <c r="S34" s="424"/>
      <c r="T34" s="214"/>
      <c r="U34" s="425">
        <f>
IF(W34="","",MAX(C34:D43)+1)</f>
        <v>
3</v>
      </c>
      <c r="V34" s="425"/>
      <c r="W34" s="424" t="str">
        <f>
IF('各会計、関係団体の財政状況及び健全化判断比率'!B28="","",'各会計、関係団体の財政状況及び健全化判断比率'!B28)</f>
        <v>
国民健康保険特別会計</v>
      </c>
      <c r="X34" s="424"/>
      <c r="Y34" s="424"/>
      <c r="Z34" s="424"/>
      <c r="AA34" s="424"/>
      <c r="AB34" s="424"/>
      <c r="AC34" s="424"/>
      <c r="AD34" s="424"/>
      <c r="AE34" s="424"/>
      <c r="AF34" s="424"/>
      <c r="AG34" s="424"/>
      <c r="AH34" s="424"/>
      <c r="AI34" s="424"/>
      <c r="AJ34" s="424"/>
      <c r="AK34" s="424"/>
      <c r="AL34" s="214"/>
      <c r="AM34" s="425" t="str">
        <f>
IF(AO34="","",MAX(C34:D43,U34:V43)+1)</f>
        <v/>
      </c>
      <c r="AN34" s="425"/>
      <c r="AO34" s="424"/>
      <c r="AP34" s="424"/>
      <c r="AQ34" s="424"/>
      <c r="AR34" s="424"/>
      <c r="AS34" s="424"/>
      <c r="AT34" s="424"/>
      <c r="AU34" s="424"/>
      <c r="AV34" s="424"/>
      <c r="AW34" s="424"/>
      <c r="AX34" s="424"/>
      <c r="AY34" s="424"/>
      <c r="AZ34" s="424"/>
      <c r="BA34" s="424"/>
      <c r="BB34" s="424"/>
      <c r="BC34" s="424"/>
      <c r="BD34" s="214"/>
      <c r="BE34" s="425">
        <f>
IF(BG34="","",MAX(C34:D43,U34:V43,AM34:AN43)+1)</f>
        <v>
7</v>
      </c>
      <c r="BF34" s="425"/>
      <c r="BG34" s="424" t="str">
        <f>
IF('各会計、関係団体の財政状況及び健全化判断比率'!B32="","",'各会計、関係団体の財政状況及び健全化判断比率'!B32)</f>
        <v>
簡易水道特別会計</v>
      </c>
      <c r="BH34" s="424"/>
      <c r="BI34" s="424"/>
      <c r="BJ34" s="424"/>
      <c r="BK34" s="424"/>
      <c r="BL34" s="424"/>
      <c r="BM34" s="424"/>
      <c r="BN34" s="424"/>
      <c r="BO34" s="424"/>
      <c r="BP34" s="424"/>
      <c r="BQ34" s="424"/>
      <c r="BR34" s="424"/>
      <c r="BS34" s="424"/>
      <c r="BT34" s="424"/>
      <c r="BU34" s="424"/>
      <c r="BV34" s="214"/>
      <c r="BW34" s="425">
        <f>
IF(BY34="","",MAX(C34:D43,U34:V43,AM34:AN43,BE34:BF43)+1)</f>
        <v>
9</v>
      </c>
      <c r="BX34" s="425"/>
      <c r="BY34" s="424" t="str">
        <f>
IF('各会計、関係団体の財政状況及び健全化判断比率'!B68="","",'各会計、関係団体の財政状況及び健全化判断比率'!B68)</f>
        <v>
西秋川衛生組合</v>
      </c>
      <c r="BZ34" s="424"/>
      <c r="CA34" s="424"/>
      <c r="CB34" s="424"/>
      <c r="CC34" s="424"/>
      <c r="CD34" s="424"/>
      <c r="CE34" s="424"/>
      <c r="CF34" s="424"/>
      <c r="CG34" s="424"/>
      <c r="CH34" s="424"/>
      <c r="CI34" s="424"/>
      <c r="CJ34" s="424"/>
      <c r="CK34" s="424"/>
      <c r="CL34" s="424"/>
      <c r="CM34" s="424"/>
      <c r="CN34" s="214"/>
      <c r="CO34" s="425">
        <f>
IF(CQ34="","",MAX(C34:D43,U34:V43,AM34:AN43,BE34:BF43,BW34:BX43)+1)</f>
        <v>
18</v>
      </c>
      <c r="CP34" s="425"/>
      <c r="CQ34" s="424" t="str">
        <f>
IF('各会計、関係団体の財政状況及び健全化判断比率'!BS7="","",'各会計、関係団体の財政状況及び健全化判断比率'!BS7)</f>
        <v>
株式会社めるか檜原</v>
      </c>
      <c r="CR34" s="424"/>
      <c r="CS34" s="424"/>
      <c r="CT34" s="424"/>
      <c r="CU34" s="424"/>
      <c r="CV34" s="424"/>
      <c r="CW34" s="424"/>
      <c r="CX34" s="424"/>
      <c r="CY34" s="424"/>
      <c r="CZ34" s="424"/>
      <c r="DA34" s="424"/>
      <c r="DB34" s="424"/>
      <c r="DC34" s="424"/>
      <c r="DD34" s="424"/>
      <c r="DE34" s="424"/>
      <c r="DF34" s="211"/>
      <c r="DG34" s="426" t="str">
        <f>
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
IF(E35="","",C34+1)</f>
        <v>
2</v>
      </c>
      <c r="D35" s="425"/>
      <c r="E35" s="424" t="str">
        <f>
IF('各会計、関係団体の財政状況及び健全化判断比率'!B8="","",'各会計、関係団体の財政状況及び健全化判断比率'!B8)</f>
        <v>
東京都都民の森管理運営事業特別会計</v>
      </c>
      <c r="F35" s="424"/>
      <c r="G35" s="424"/>
      <c r="H35" s="424"/>
      <c r="I35" s="424"/>
      <c r="J35" s="424"/>
      <c r="K35" s="424"/>
      <c r="L35" s="424"/>
      <c r="M35" s="424"/>
      <c r="N35" s="424"/>
      <c r="O35" s="424"/>
      <c r="P35" s="424"/>
      <c r="Q35" s="424"/>
      <c r="R35" s="424"/>
      <c r="S35" s="424"/>
      <c r="T35" s="214"/>
      <c r="U35" s="425">
        <f>
IF(W35="","",U34+1)</f>
        <v>
4</v>
      </c>
      <c r="V35" s="425"/>
      <c r="W35" s="424" t="str">
        <f>
IF('各会計、関係団体の財政状況及び健全化判断比率'!B29="","",'各会計、関係団体の財政状況及び健全化判断比率'!B29)</f>
        <v>
介護保険特別会計</v>
      </c>
      <c r="X35" s="424"/>
      <c r="Y35" s="424"/>
      <c r="Z35" s="424"/>
      <c r="AA35" s="424"/>
      <c r="AB35" s="424"/>
      <c r="AC35" s="424"/>
      <c r="AD35" s="424"/>
      <c r="AE35" s="424"/>
      <c r="AF35" s="424"/>
      <c r="AG35" s="424"/>
      <c r="AH35" s="424"/>
      <c r="AI35" s="424"/>
      <c r="AJ35" s="424"/>
      <c r="AK35" s="424"/>
      <c r="AL35" s="214"/>
      <c r="AM35" s="425" t="str">
        <f t="shared" ref="AM35:AM43" si="0">
IF(AO35="","",AM34+1)</f>
        <v/>
      </c>
      <c r="AN35" s="425"/>
      <c r="AO35" s="424"/>
      <c r="AP35" s="424"/>
      <c r="AQ35" s="424"/>
      <c r="AR35" s="424"/>
      <c r="AS35" s="424"/>
      <c r="AT35" s="424"/>
      <c r="AU35" s="424"/>
      <c r="AV35" s="424"/>
      <c r="AW35" s="424"/>
      <c r="AX35" s="424"/>
      <c r="AY35" s="424"/>
      <c r="AZ35" s="424"/>
      <c r="BA35" s="424"/>
      <c r="BB35" s="424"/>
      <c r="BC35" s="424"/>
      <c r="BD35" s="214"/>
      <c r="BE35" s="425">
        <f t="shared" ref="BE35:BE43" si="1">
IF(BG35="","",BE34+1)</f>
        <v>
8</v>
      </c>
      <c r="BF35" s="425"/>
      <c r="BG35" s="424" t="str">
        <f>
IF('各会計、関係団体の財政状況及び健全化判断比率'!B33="","",'各会計、関係団体の財政状況及び健全化判断比率'!B33)</f>
        <v>
下水道事業特別会計</v>
      </c>
      <c r="BH35" s="424"/>
      <c r="BI35" s="424"/>
      <c r="BJ35" s="424"/>
      <c r="BK35" s="424"/>
      <c r="BL35" s="424"/>
      <c r="BM35" s="424"/>
      <c r="BN35" s="424"/>
      <c r="BO35" s="424"/>
      <c r="BP35" s="424"/>
      <c r="BQ35" s="424"/>
      <c r="BR35" s="424"/>
      <c r="BS35" s="424"/>
      <c r="BT35" s="424"/>
      <c r="BU35" s="424"/>
      <c r="BV35" s="214"/>
      <c r="BW35" s="425">
        <f t="shared" ref="BW35:BW43" si="2">
IF(BY35="","",BW34+1)</f>
        <v>
10</v>
      </c>
      <c r="BX35" s="425"/>
      <c r="BY35" s="424" t="str">
        <f>
IF('各会計、関係団体の財政状況及び健全化判断比率'!B69="","",'各会計、関係団体の財政状況及び健全化判断比率'!B69)</f>
        <v>
秋川流域斎場組合</v>
      </c>
      <c r="BZ35" s="424"/>
      <c r="CA35" s="424"/>
      <c r="CB35" s="424"/>
      <c r="CC35" s="424"/>
      <c r="CD35" s="424"/>
      <c r="CE35" s="424"/>
      <c r="CF35" s="424"/>
      <c r="CG35" s="424"/>
      <c r="CH35" s="424"/>
      <c r="CI35" s="424"/>
      <c r="CJ35" s="424"/>
      <c r="CK35" s="424"/>
      <c r="CL35" s="424"/>
      <c r="CM35" s="424"/>
      <c r="CN35" s="214"/>
      <c r="CO35" s="425" t="str">
        <f t="shared" ref="CO35:CO43" si="3">
IF(CQ35="","",CO34+1)</f>
        <v/>
      </c>
      <c r="CP35" s="425"/>
      <c r="CQ35" s="424" t="str">
        <f>
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
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
IF(E36="","",C35+1)</f>
        <v/>
      </c>
      <c r="D36" s="425"/>
      <c r="E36" s="424" t="str">
        <f>
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
IF(W36="","",U35+1)</f>
        <v>
5</v>
      </c>
      <c r="V36" s="425"/>
      <c r="W36" s="424" t="str">
        <f>
IF('各会計、関係団体の財政状況及び健全化判断比率'!B30="","",'各会計、関係団体の財政状況及び健全化判断比率'!B30)</f>
        <v>
介護サービス事業特別会計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
11</v>
      </c>
      <c r="BX36" s="425"/>
      <c r="BY36" s="424" t="str">
        <f>
IF('各会計、関係団体の財政状況及び健全化判断比率'!B70="","",'各会計、関係団体の財政状況及び健全化判断比率'!B70)</f>
        <v>
阿伎留病院組合</v>
      </c>
      <c r="BZ36" s="424"/>
      <c r="CA36" s="424"/>
      <c r="CB36" s="424"/>
      <c r="CC36" s="424"/>
      <c r="CD36" s="424"/>
      <c r="CE36" s="424"/>
      <c r="CF36" s="424"/>
      <c r="CG36" s="424"/>
      <c r="CH36" s="424"/>
      <c r="CI36" s="424"/>
      <c r="CJ36" s="424"/>
      <c r="CK36" s="424"/>
      <c r="CL36" s="424"/>
      <c r="CM36" s="424"/>
      <c r="CN36" s="214"/>
      <c r="CO36" s="425" t="str">
        <f t="shared" si="3"/>
        <v/>
      </c>
      <c r="CP36" s="425"/>
      <c r="CQ36" s="424" t="str">
        <f>
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
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
IF(E37="","",C36+1)</f>
        <v/>
      </c>
      <c r="D37" s="425"/>
      <c r="E37" s="424" t="str">
        <f>
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
6</v>
      </c>
      <c r="V37" s="425"/>
      <c r="W37" s="424" t="str">
        <f>
IF('各会計、関係団体の財政状況及び健全化判断比率'!B31="","",'各会計、関係団体の財政状況及び健全化判断比率'!B31)</f>
        <v>
後期高齢者医療特別会計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
12</v>
      </c>
      <c r="BX37" s="425"/>
      <c r="BY37" s="424" t="str">
        <f>
IF('各会計、関係団体の財政状況及び健全化判断比率'!B71="","",'各会計、関係団体の財政状況及び健全化判断比率'!B71)</f>
        <v>
東京都後期高齢者医療広域連合（一般会計）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
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
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
IF(E38="","",C37+1)</f>
        <v/>
      </c>
      <c r="D38" s="425"/>
      <c r="E38" s="424" t="str">
        <f>
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
13</v>
      </c>
      <c r="BX38" s="425"/>
      <c r="BY38" s="424" t="str">
        <f>
IF('各会計、関係団体の財政状況及び健全化判断比率'!B72="","",'各会計、関係団体の財政状況及び健全化判断比率'!B72)</f>
        <v>
東京都後期高齢者医療広域連合（後期高齢者医療特別会計）</v>
      </c>
      <c r="BZ38" s="424"/>
      <c r="CA38" s="424"/>
      <c r="CB38" s="424"/>
      <c r="CC38" s="424"/>
      <c r="CD38" s="424"/>
      <c r="CE38" s="424"/>
      <c r="CF38" s="424"/>
      <c r="CG38" s="424"/>
      <c r="CH38" s="424"/>
      <c r="CI38" s="424"/>
      <c r="CJ38" s="424"/>
      <c r="CK38" s="424"/>
      <c r="CL38" s="424"/>
      <c r="CM38" s="424"/>
      <c r="CN38" s="214"/>
      <c r="CO38" s="425" t="str">
        <f t="shared" si="3"/>
        <v/>
      </c>
      <c r="CP38" s="425"/>
      <c r="CQ38" s="424" t="str">
        <f>
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
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
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
14</v>
      </c>
      <c r="BX39" s="425"/>
      <c r="BY39" s="424" t="str">
        <f>
IF('各会計、関係団体の財政状況及び健全化判断比率'!B73="","",'各会計、関係団体の財政状況及び健全化判断比率'!B73)</f>
        <v>
東京都市町村職員退職手当組合</v>
      </c>
      <c r="BZ39" s="424"/>
      <c r="CA39" s="424"/>
      <c r="CB39" s="424"/>
      <c r="CC39" s="424"/>
      <c r="CD39" s="424"/>
      <c r="CE39" s="424"/>
      <c r="CF39" s="424"/>
      <c r="CG39" s="424"/>
      <c r="CH39" s="424"/>
      <c r="CI39" s="424"/>
      <c r="CJ39" s="424"/>
      <c r="CK39" s="424"/>
      <c r="CL39" s="424"/>
      <c r="CM39" s="424"/>
      <c r="CN39" s="214"/>
      <c r="CO39" s="425" t="str">
        <f t="shared" si="3"/>
        <v/>
      </c>
      <c r="CP39" s="425"/>
      <c r="CQ39" s="424" t="str">
        <f>
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
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
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
15</v>
      </c>
      <c r="BX40" s="425"/>
      <c r="BY40" s="424" t="str">
        <f>
IF('各会計、関係団体の財政状況及び健全化判断比率'!B74="","",'各会計、関係団体の財政状況及び健全化判断比率'!B74)</f>
        <v>
東京都市町村議会議員公務災害補償等組合</v>
      </c>
      <c r="BZ40" s="424"/>
      <c r="CA40" s="424"/>
      <c r="CB40" s="424"/>
      <c r="CC40" s="424"/>
      <c r="CD40" s="424"/>
      <c r="CE40" s="424"/>
      <c r="CF40" s="424"/>
      <c r="CG40" s="424"/>
      <c r="CH40" s="424"/>
      <c r="CI40" s="424"/>
      <c r="CJ40" s="424"/>
      <c r="CK40" s="424"/>
      <c r="CL40" s="424"/>
      <c r="CM40" s="424"/>
      <c r="CN40" s="214"/>
      <c r="CO40" s="425" t="str">
        <f t="shared" si="3"/>
        <v/>
      </c>
      <c r="CP40" s="425"/>
      <c r="CQ40" s="424" t="str">
        <f>
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
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
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
16</v>
      </c>
      <c r="BX41" s="425"/>
      <c r="BY41" s="424" t="str">
        <f>
IF('各会計、関係団体の財政状況及び健全化判断比率'!B75="","",'各会計、関係団体の財政状況及び健全化判断比率'!B75)</f>
        <v>
東京市町村総合事務組合（一般会計）</v>
      </c>
      <c r="BZ41" s="424"/>
      <c r="CA41" s="424"/>
      <c r="CB41" s="424"/>
      <c r="CC41" s="424"/>
      <c r="CD41" s="424"/>
      <c r="CE41" s="424"/>
      <c r="CF41" s="424"/>
      <c r="CG41" s="424"/>
      <c r="CH41" s="424"/>
      <c r="CI41" s="424"/>
      <c r="CJ41" s="424"/>
      <c r="CK41" s="424"/>
      <c r="CL41" s="424"/>
      <c r="CM41" s="424"/>
      <c r="CN41" s="214"/>
      <c r="CO41" s="425" t="str">
        <f t="shared" si="3"/>
        <v/>
      </c>
      <c r="CP41" s="425"/>
      <c r="CQ41" s="424" t="str">
        <f>
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
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
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
17</v>
      </c>
      <c r="BX42" s="425"/>
      <c r="BY42" s="424" t="str">
        <f>
IF('各会計、関係団体の財政状況及び健全化判断比率'!B76="","",'各会計、関係団体の財政状況及び健全化判断比率'!B76)</f>
        <v>
東京市町村総合事務組合（交通災害共済事業特別会計）</v>
      </c>
      <c r="BZ42" s="424"/>
      <c r="CA42" s="424"/>
      <c r="CB42" s="424"/>
      <c r="CC42" s="424"/>
      <c r="CD42" s="424"/>
      <c r="CE42" s="424"/>
      <c r="CF42" s="424"/>
      <c r="CG42" s="424"/>
      <c r="CH42" s="424"/>
      <c r="CI42" s="424"/>
      <c r="CJ42" s="424"/>
      <c r="CK42" s="424"/>
      <c r="CL42" s="424"/>
      <c r="CM42" s="424"/>
      <c r="CN42" s="214"/>
      <c r="CO42" s="425" t="str">
        <f t="shared" si="3"/>
        <v/>
      </c>
      <c r="CP42" s="425"/>
      <c r="CQ42" s="424" t="str">
        <f>
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
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
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
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
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
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
205</v>
      </c>
      <c r="C46" s="186"/>
      <c r="D46" s="186"/>
      <c r="E46" s="186" t="s">
        <v>
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
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
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
209</v>
      </c>
    </row>
    <row r="50" spans="5:5" x14ac:dyDescent="0.15">
      <c r="E50" s="188" t="s">
        <v>
210</v>
      </c>
    </row>
    <row r="51" spans="5:5" x14ac:dyDescent="0.15">
      <c r="E51" s="188" t="s">
        <v>
211</v>
      </c>
    </row>
    <row r="52" spans="5:5" x14ac:dyDescent="0.15">
      <c r="E52" s="188" t="s">
        <v>
212</v>
      </c>
    </row>
    <row r="53" spans="5:5" x14ac:dyDescent="0.15"/>
    <row r="54" spans="5:5" x14ac:dyDescent="0.15"/>
    <row r="55" spans="5:5" x14ac:dyDescent="0.15"/>
    <row r="56" spans="5:5" x14ac:dyDescent="0.15"/>
  </sheetData>
  <sheetProtection algorithmName="SHA-512" hashValue="36kG0eTxoi8bRWEzjQlFBhGxSEHpQWij3d3N0k6x0+9qV0htJU9p1kfbSZ5TP26bIUskTkxQ3gWaINkkKxsN+g==" saltValue="2cFumVgtbeNkRx2LdQ4wg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
213</v>
      </c>
      <c r="DI1" s="798"/>
      <c r="DJ1" s="798"/>
      <c r="DK1" s="798"/>
      <c r="DL1" s="798"/>
      <c r="DM1" s="798"/>
      <c r="DN1" s="799"/>
      <c r="DO1" s="226"/>
      <c r="DP1" s="797" t="s">
        <v>
214</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
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
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
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
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
1</v>
      </c>
      <c r="C4" s="740"/>
      <c r="D4" s="740"/>
      <c r="E4" s="740"/>
      <c r="F4" s="740"/>
      <c r="G4" s="740"/>
      <c r="H4" s="740"/>
      <c r="I4" s="740"/>
      <c r="J4" s="740"/>
      <c r="K4" s="740"/>
      <c r="L4" s="740"/>
      <c r="M4" s="740"/>
      <c r="N4" s="740"/>
      <c r="O4" s="740"/>
      <c r="P4" s="740"/>
      <c r="Q4" s="741"/>
      <c r="R4" s="739" t="s">
        <v>
219</v>
      </c>
      <c r="S4" s="740"/>
      <c r="T4" s="740"/>
      <c r="U4" s="740"/>
      <c r="V4" s="740"/>
      <c r="W4" s="740"/>
      <c r="X4" s="740"/>
      <c r="Y4" s="741"/>
      <c r="Z4" s="739" t="s">
        <v>
220</v>
      </c>
      <c r="AA4" s="740"/>
      <c r="AB4" s="740"/>
      <c r="AC4" s="741"/>
      <c r="AD4" s="739" t="s">
        <v>
221</v>
      </c>
      <c r="AE4" s="740"/>
      <c r="AF4" s="740"/>
      <c r="AG4" s="740"/>
      <c r="AH4" s="740"/>
      <c r="AI4" s="740"/>
      <c r="AJ4" s="740"/>
      <c r="AK4" s="741"/>
      <c r="AL4" s="739" t="s">
        <v>
220</v>
      </c>
      <c r="AM4" s="740"/>
      <c r="AN4" s="740"/>
      <c r="AO4" s="741"/>
      <c r="AP4" s="800" t="s">
        <v>
222</v>
      </c>
      <c r="AQ4" s="800"/>
      <c r="AR4" s="800"/>
      <c r="AS4" s="800"/>
      <c r="AT4" s="800"/>
      <c r="AU4" s="800"/>
      <c r="AV4" s="800"/>
      <c r="AW4" s="800"/>
      <c r="AX4" s="800"/>
      <c r="AY4" s="800"/>
      <c r="AZ4" s="800"/>
      <c r="BA4" s="800"/>
      <c r="BB4" s="800"/>
      <c r="BC4" s="800"/>
      <c r="BD4" s="800"/>
      <c r="BE4" s="800"/>
      <c r="BF4" s="800"/>
      <c r="BG4" s="800" t="s">
        <v>
223</v>
      </c>
      <c r="BH4" s="800"/>
      <c r="BI4" s="800"/>
      <c r="BJ4" s="800"/>
      <c r="BK4" s="800"/>
      <c r="BL4" s="800"/>
      <c r="BM4" s="800"/>
      <c r="BN4" s="800"/>
      <c r="BO4" s="800" t="s">
        <v>
220</v>
      </c>
      <c r="BP4" s="800"/>
      <c r="BQ4" s="800"/>
      <c r="BR4" s="800"/>
      <c r="BS4" s="800" t="s">
        <v>
224</v>
      </c>
      <c r="BT4" s="800"/>
      <c r="BU4" s="800"/>
      <c r="BV4" s="800"/>
      <c r="BW4" s="800"/>
      <c r="BX4" s="800"/>
      <c r="BY4" s="800"/>
      <c r="BZ4" s="800"/>
      <c r="CA4" s="800"/>
      <c r="CB4" s="800"/>
      <c r="CD4" s="782" t="s">
        <v>
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6" t="s">
        <v>
226</v>
      </c>
      <c r="C5" s="747"/>
      <c r="D5" s="747"/>
      <c r="E5" s="747"/>
      <c r="F5" s="747"/>
      <c r="G5" s="747"/>
      <c r="H5" s="747"/>
      <c r="I5" s="747"/>
      <c r="J5" s="747"/>
      <c r="K5" s="747"/>
      <c r="L5" s="747"/>
      <c r="M5" s="747"/>
      <c r="N5" s="747"/>
      <c r="O5" s="747"/>
      <c r="P5" s="747"/>
      <c r="Q5" s="748"/>
      <c r="R5" s="733">
        <v>
200562</v>
      </c>
      <c r="S5" s="734"/>
      <c r="T5" s="734"/>
      <c r="U5" s="734"/>
      <c r="V5" s="734"/>
      <c r="W5" s="734"/>
      <c r="X5" s="734"/>
      <c r="Y5" s="777"/>
      <c r="Z5" s="795">
        <v>
5.4</v>
      </c>
      <c r="AA5" s="795"/>
      <c r="AB5" s="795"/>
      <c r="AC5" s="795"/>
      <c r="AD5" s="796">
        <v>
200562</v>
      </c>
      <c r="AE5" s="796"/>
      <c r="AF5" s="796"/>
      <c r="AG5" s="796"/>
      <c r="AH5" s="796"/>
      <c r="AI5" s="796"/>
      <c r="AJ5" s="796"/>
      <c r="AK5" s="796"/>
      <c r="AL5" s="778">
        <v>
14.6</v>
      </c>
      <c r="AM5" s="751"/>
      <c r="AN5" s="751"/>
      <c r="AO5" s="779"/>
      <c r="AP5" s="746" t="s">
        <v>
227</v>
      </c>
      <c r="AQ5" s="747"/>
      <c r="AR5" s="747"/>
      <c r="AS5" s="747"/>
      <c r="AT5" s="747"/>
      <c r="AU5" s="747"/>
      <c r="AV5" s="747"/>
      <c r="AW5" s="747"/>
      <c r="AX5" s="747"/>
      <c r="AY5" s="747"/>
      <c r="AZ5" s="747"/>
      <c r="BA5" s="747"/>
      <c r="BB5" s="747"/>
      <c r="BC5" s="747"/>
      <c r="BD5" s="747"/>
      <c r="BE5" s="747"/>
      <c r="BF5" s="748"/>
      <c r="BG5" s="678">
        <v>
198735</v>
      </c>
      <c r="BH5" s="679"/>
      <c r="BI5" s="679"/>
      <c r="BJ5" s="679"/>
      <c r="BK5" s="679"/>
      <c r="BL5" s="679"/>
      <c r="BM5" s="679"/>
      <c r="BN5" s="680"/>
      <c r="BO5" s="715">
        <v>
99.1</v>
      </c>
      <c r="BP5" s="715"/>
      <c r="BQ5" s="715"/>
      <c r="BR5" s="715"/>
      <c r="BS5" s="716">
        <v>
603</v>
      </c>
      <c r="BT5" s="716"/>
      <c r="BU5" s="716"/>
      <c r="BV5" s="716"/>
      <c r="BW5" s="716"/>
      <c r="BX5" s="716"/>
      <c r="BY5" s="716"/>
      <c r="BZ5" s="716"/>
      <c r="CA5" s="716"/>
      <c r="CB5" s="766"/>
      <c r="CD5" s="782" t="s">
        <v>
222</v>
      </c>
      <c r="CE5" s="783"/>
      <c r="CF5" s="783"/>
      <c r="CG5" s="783"/>
      <c r="CH5" s="783"/>
      <c r="CI5" s="783"/>
      <c r="CJ5" s="783"/>
      <c r="CK5" s="783"/>
      <c r="CL5" s="783"/>
      <c r="CM5" s="783"/>
      <c r="CN5" s="783"/>
      <c r="CO5" s="783"/>
      <c r="CP5" s="783"/>
      <c r="CQ5" s="784"/>
      <c r="CR5" s="782" t="s">
        <v>
228</v>
      </c>
      <c r="CS5" s="783"/>
      <c r="CT5" s="783"/>
      <c r="CU5" s="783"/>
      <c r="CV5" s="783"/>
      <c r="CW5" s="783"/>
      <c r="CX5" s="783"/>
      <c r="CY5" s="784"/>
      <c r="CZ5" s="782" t="s">
        <v>
220</v>
      </c>
      <c r="DA5" s="783"/>
      <c r="DB5" s="783"/>
      <c r="DC5" s="784"/>
      <c r="DD5" s="782" t="s">
        <v>
229</v>
      </c>
      <c r="DE5" s="783"/>
      <c r="DF5" s="783"/>
      <c r="DG5" s="783"/>
      <c r="DH5" s="783"/>
      <c r="DI5" s="783"/>
      <c r="DJ5" s="783"/>
      <c r="DK5" s="783"/>
      <c r="DL5" s="783"/>
      <c r="DM5" s="783"/>
      <c r="DN5" s="783"/>
      <c r="DO5" s="783"/>
      <c r="DP5" s="784"/>
      <c r="DQ5" s="782" t="s">
        <v>
230</v>
      </c>
      <c r="DR5" s="783"/>
      <c r="DS5" s="783"/>
      <c r="DT5" s="783"/>
      <c r="DU5" s="783"/>
      <c r="DV5" s="783"/>
      <c r="DW5" s="783"/>
      <c r="DX5" s="783"/>
      <c r="DY5" s="783"/>
      <c r="DZ5" s="783"/>
      <c r="EA5" s="783"/>
      <c r="EB5" s="783"/>
      <c r="EC5" s="784"/>
    </row>
    <row r="6" spans="2:143" ht="11.25" customHeight="1" x14ac:dyDescent="0.15">
      <c r="B6" s="675" t="s">
        <v>
231</v>
      </c>
      <c r="C6" s="676"/>
      <c r="D6" s="676"/>
      <c r="E6" s="676"/>
      <c r="F6" s="676"/>
      <c r="G6" s="676"/>
      <c r="H6" s="676"/>
      <c r="I6" s="676"/>
      <c r="J6" s="676"/>
      <c r="K6" s="676"/>
      <c r="L6" s="676"/>
      <c r="M6" s="676"/>
      <c r="N6" s="676"/>
      <c r="O6" s="676"/>
      <c r="P6" s="676"/>
      <c r="Q6" s="677"/>
      <c r="R6" s="678">
        <v>
22515</v>
      </c>
      <c r="S6" s="679"/>
      <c r="T6" s="679"/>
      <c r="U6" s="679"/>
      <c r="V6" s="679"/>
      <c r="W6" s="679"/>
      <c r="X6" s="679"/>
      <c r="Y6" s="680"/>
      <c r="Z6" s="715">
        <v>
0.6</v>
      </c>
      <c r="AA6" s="715"/>
      <c r="AB6" s="715"/>
      <c r="AC6" s="715"/>
      <c r="AD6" s="716">
        <v>
22515</v>
      </c>
      <c r="AE6" s="716"/>
      <c r="AF6" s="716"/>
      <c r="AG6" s="716"/>
      <c r="AH6" s="716"/>
      <c r="AI6" s="716"/>
      <c r="AJ6" s="716"/>
      <c r="AK6" s="716"/>
      <c r="AL6" s="681">
        <v>
1.6</v>
      </c>
      <c r="AM6" s="682"/>
      <c r="AN6" s="682"/>
      <c r="AO6" s="717"/>
      <c r="AP6" s="675" t="s">
        <v>
232</v>
      </c>
      <c r="AQ6" s="676"/>
      <c r="AR6" s="676"/>
      <c r="AS6" s="676"/>
      <c r="AT6" s="676"/>
      <c r="AU6" s="676"/>
      <c r="AV6" s="676"/>
      <c r="AW6" s="676"/>
      <c r="AX6" s="676"/>
      <c r="AY6" s="676"/>
      <c r="AZ6" s="676"/>
      <c r="BA6" s="676"/>
      <c r="BB6" s="676"/>
      <c r="BC6" s="676"/>
      <c r="BD6" s="676"/>
      <c r="BE6" s="676"/>
      <c r="BF6" s="677"/>
      <c r="BG6" s="678">
        <v>
198735</v>
      </c>
      <c r="BH6" s="679"/>
      <c r="BI6" s="679"/>
      <c r="BJ6" s="679"/>
      <c r="BK6" s="679"/>
      <c r="BL6" s="679"/>
      <c r="BM6" s="679"/>
      <c r="BN6" s="680"/>
      <c r="BO6" s="715">
        <v>
99.1</v>
      </c>
      <c r="BP6" s="715"/>
      <c r="BQ6" s="715"/>
      <c r="BR6" s="715"/>
      <c r="BS6" s="716">
        <v>
603</v>
      </c>
      <c r="BT6" s="716"/>
      <c r="BU6" s="716"/>
      <c r="BV6" s="716"/>
      <c r="BW6" s="716"/>
      <c r="BX6" s="716"/>
      <c r="BY6" s="716"/>
      <c r="BZ6" s="716"/>
      <c r="CA6" s="716"/>
      <c r="CB6" s="766"/>
      <c r="CD6" s="736" t="s">
        <v>
233</v>
      </c>
      <c r="CE6" s="737"/>
      <c r="CF6" s="737"/>
      <c r="CG6" s="737"/>
      <c r="CH6" s="737"/>
      <c r="CI6" s="737"/>
      <c r="CJ6" s="737"/>
      <c r="CK6" s="737"/>
      <c r="CL6" s="737"/>
      <c r="CM6" s="737"/>
      <c r="CN6" s="737"/>
      <c r="CO6" s="737"/>
      <c r="CP6" s="737"/>
      <c r="CQ6" s="738"/>
      <c r="CR6" s="678">
        <v>
70591</v>
      </c>
      <c r="CS6" s="679"/>
      <c r="CT6" s="679"/>
      <c r="CU6" s="679"/>
      <c r="CV6" s="679"/>
      <c r="CW6" s="679"/>
      <c r="CX6" s="679"/>
      <c r="CY6" s="680"/>
      <c r="CZ6" s="778">
        <v>
2</v>
      </c>
      <c r="DA6" s="751"/>
      <c r="DB6" s="751"/>
      <c r="DC6" s="781"/>
      <c r="DD6" s="684" t="s">
        <v>
126</v>
      </c>
      <c r="DE6" s="679"/>
      <c r="DF6" s="679"/>
      <c r="DG6" s="679"/>
      <c r="DH6" s="679"/>
      <c r="DI6" s="679"/>
      <c r="DJ6" s="679"/>
      <c r="DK6" s="679"/>
      <c r="DL6" s="679"/>
      <c r="DM6" s="679"/>
      <c r="DN6" s="679"/>
      <c r="DO6" s="679"/>
      <c r="DP6" s="680"/>
      <c r="DQ6" s="684">
        <v>
70591</v>
      </c>
      <c r="DR6" s="679"/>
      <c r="DS6" s="679"/>
      <c r="DT6" s="679"/>
      <c r="DU6" s="679"/>
      <c r="DV6" s="679"/>
      <c r="DW6" s="679"/>
      <c r="DX6" s="679"/>
      <c r="DY6" s="679"/>
      <c r="DZ6" s="679"/>
      <c r="EA6" s="679"/>
      <c r="EB6" s="679"/>
      <c r="EC6" s="722"/>
    </row>
    <row r="7" spans="2:143" ht="11.25" customHeight="1" x14ac:dyDescent="0.15">
      <c r="B7" s="675" t="s">
        <v>
234</v>
      </c>
      <c r="C7" s="676"/>
      <c r="D7" s="676"/>
      <c r="E7" s="676"/>
      <c r="F7" s="676"/>
      <c r="G7" s="676"/>
      <c r="H7" s="676"/>
      <c r="I7" s="676"/>
      <c r="J7" s="676"/>
      <c r="K7" s="676"/>
      <c r="L7" s="676"/>
      <c r="M7" s="676"/>
      <c r="N7" s="676"/>
      <c r="O7" s="676"/>
      <c r="P7" s="676"/>
      <c r="Q7" s="677"/>
      <c r="R7" s="678">
        <v>
265</v>
      </c>
      <c r="S7" s="679"/>
      <c r="T7" s="679"/>
      <c r="U7" s="679"/>
      <c r="V7" s="679"/>
      <c r="W7" s="679"/>
      <c r="X7" s="679"/>
      <c r="Y7" s="680"/>
      <c r="Z7" s="715">
        <v>
0</v>
      </c>
      <c r="AA7" s="715"/>
      <c r="AB7" s="715"/>
      <c r="AC7" s="715"/>
      <c r="AD7" s="716">
        <v>
265</v>
      </c>
      <c r="AE7" s="716"/>
      <c r="AF7" s="716"/>
      <c r="AG7" s="716"/>
      <c r="AH7" s="716"/>
      <c r="AI7" s="716"/>
      <c r="AJ7" s="716"/>
      <c r="AK7" s="716"/>
      <c r="AL7" s="681">
        <v>
0</v>
      </c>
      <c r="AM7" s="682"/>
      <c r="AN7" s="682"/>
      <c r="AO7" s="717"/>
      <c r="AP7" s="675" t="s">
        <v>
235</v>
      </c>
      <c r="AQ7" s="676"/>
      <c r="AR7" s="676"/>
      <c r="AS7" s="676"/>
      <c r="AT7" s="676"/>
      <c r="AU7" s="676"/>
      <c r="AV7" s="676"/>
      <c r="AW7" s="676"/>
      <c r="AX7" s="676"/>
      <c r="AY7" s="676"/>
      <c r="AZ7" s="676"/>
      <c r="BA7" s="676"/>
      <c r="BB7" s="676"/>
      <c r="BC7" s="676"/>
      <c r="BD7" s="676"/>
      <c r="BE7" s="676"/>
      <c r="BF7" s="677"/>
      <c r="BG7" s="678">
        <v>
86700</v>
      </c>
      <c r="BH7" s="679"/>
      <c r="BI7" s="679"/>
      <c r="BJ7" s="679"/>
      <c r="BK7" s="679"/>
      <c r="BL7" s="679"/>
      <c r="BM7" s="679"/>
      <c r="BN7" s="680"/>
      <c r="BO7" s="715">
        <v>
43.2</v>
      </c>
      <c r="BP7" s="715"/>
      <c r="BQ7" s="715"/>
      <c r="BR7" s="715"/>
      <c r="BS7" s="716">
        <v>
603</v>
      </c>
      <c r="BT7" s="716"/>
      <c r="BU7" s="716"/>
      <c r="BV7" s="716"/>
      <c r="BW7" s="716"/>
      <c r="BX7" s="716"/>
      <c r="BY7" s="716"/>
      <c r="BZ7" s="716"/>
      <c r="CA7" s="716"/>
      <c r="CB7" s="766"/>
      <c r="CD7" s="711" t="s">
        <v>
236</v>
      </c>
      <c r="CE7" s="712"/>
      <c r="CF7" s="712"/>
      <c r="CG7" s="712"/>
      <c r="CH7" s="712"/>
      <c r="CI7" s="712"/>
      <c r="CJ7" s="712"/>
      <c r="CK7" s="712"/>
      <c r="CL7" s="712"/>
      <c r="CM7" s="712"/>
      <c r="CN7" s="712"/>
      <c r="CO7" s="712"/>
      <c r="CP7" s="712"/>
      <c r="CQ7" s="713"/>
      <c r="CR7" s="678">
        <v>
807357</v>
      </c>
      <c r="CS7" s="679"/>
      <c r="CT7" s="679"/>
      <c r="CU7" s="679"/>
      <c r="CV7" s="679"/>
      <c r="CW7" s="679"/>
      <c r="CX7" s="679"/>
      <c r="CY7" s="680"/>
      <c r="CZ7" s="715">
        <v>
22.4</v>
      </c>
      <c r="DA7" s="715"/>
      <c r="DB7" s="715"/>
      <c r="DC7" s="715"/>
      <c r="DD7" s="684">
        <v>
204227</v>
      </c>
      <c r="DE7" s="679"/>
      <c r="DF7" s="679"/>
      <c r="DG7" s="679"/>
      <c r="DH7" s="679"/>
      <c r="DI7" s="679"/>
      <c r="DJ7" s="679"/>
      <c r="DK7" s="679"/>
      <c r="DL7" s="679"/>
      <c r="DM7" s="679"/>
      <c r="DN7" s="679"/>
      <c r="DO7" s="679"/>
      <c r="DP7" s="680"/>
      <c r="DQ7" s="684">
        <v>
554593</v>
      </c>
      <c r="DR7" s="679"/>
      <c r="DS7" s="679"/>
      <c r="DT7" s="679"/>
      <c r="DU7" s="679"/>
      <c r="DV7" s="679"/>
      <c r="DW7" s="679"/>
      <c r="DX7" s="679"/>
      <c r="DY7" s="679"/>
      <c r="DZ7" s="679"/>
      <c r="EA7" s="679"/>
      <c r="EB7" s="679"/>
      <c r="EC7" s="722"/>
    </row>
    <row r="8" spans="2:143" ht="11.25" customHeight="1" x14ac:dyDescent="0.15">
      <c r="B8" s="675" t="s">
        <v>
237</v>
      </c>
      <c r="C8" s="676"/>
      <c r="D8" s="676"/>
      <c r="E8" s="676"/>
      <c r="F8" s="676"/>
      <c r="G8" s="676"/>
      <c r="H8" s="676"/>
      <c r="I8" s="676"/>
      <c r="J8" s="676"/>
      <c r="K8" s="676"/>
      <c r="L8" s="676"/>
      <c r="M8" s="676"/>
      <c r="N8" s="676"/>
      <c r="O8" s="676"/>
      <c r="P8" s="676"/>
      <c r="Q8" s="677"/>
      <c r="R8" s="678">
        <v>
1319</v>
      </c>
      <c r="S8" s="679"/>
      <c r="T8" s="679"/>
      <c r="U8" s="679"/>
      <c r="V8" s="679"/>
      <c r="W8" s="679"/>
      <c r="X8" s="679"/>
      <c r="Y8" s="680"/>
      <c r="Z8" s="715">
        <v>
0</v>
      </c>
      <c r="AA8" s="715"/>
      <c r="AB8" s="715"/>
      <c r="AC8" s="715"/>
      <c r="AD8" s="716">
        <v>
1319</v>
      </c>
      <c r="AE8" s="716"/>
      <c r="AF8" s="716"/>
      <c r="AG8" s="716"/>
      <c r="AH8" s="716"/>
      <c r="AI8" s="716"/>
      <c r="AJ8" s="716"/>
      <c r="AK8" s="716"/>
      <c r="AL8" s="681">
        <v>
0.1</v>
      </c>
      <c r="AM8" s="682"/>
      <c r="AN8" s="682"/>
      <c r="AO8" s="717"/>
      <c r="AP8" s="675" t="s">
        <v>
238</v>
      </c>
      <c r="AQ8" s="676"/>
      <c r="AR8" s="676"/>
      <c r="AS8" s="676"/>
      <c r="AT8" s="676"/>
      <c r="AU8" s="676"/>
      <c r="AV8" s="676"/>
      <c r="AW8" s="676"/>
      <c r="AX8" s="676"/>
      <c r="AY8" s="676"/>
      <c r="AZ8" s="676"/>
      <c r="BA8" s="676"/>
      <c r="BB8" s="676"/>
      <c r="BC8" s="676"/>
      <c r="BD8" s="676"/>
      <c r="BE8" s="676"/>
      <c r="BF8" s="677"/>
      <c r="BG8" s="678">
        <v>
3208</v>
      </c>
      <c r="BH8" s="679"/>
      <c r="BI8" s="679"/>
      <c r="BJ8" s="679"/>
      <c r="BK8" s="679"/>
      <c r="BL8" s="679"/>
      <c r="BM8" s="679"/>
      <c r="BN8" s="680"/>
      <c r="BO8" s="715">
        <v>
1.6</v>
      </c>
      <c r="BP8" s="715"/>
      <c r="BQ8" s="715"/>
      <c r="BR8" s="715"/>
      <c r="BS8" s="684" t="s">
        <v>
126</v>
      </c>
      <c r="BT8" s="679"/>
      <c r="BU8" s="679"/>
      <c r="BV8" s="679"/>
      <c r="BW8" s="679"/>
      <c r="BX8" s="679"/>
      <c r="BY8" s="679"/>
      <c r="BZ8" s="679"/>
      <c r="CA8" s="679"/>
      <c r="CB8" s="722"/>
      <c r="CD8" s="711" t="s">
        <v>
239</v>
      </c>
      <c r="CE8" s="712"/>
      <c r="CF8" s="712"/>
      <c r="CG8" s="712"/>
      <c r="CH8" s="712"/>
      <c r="CI8" s="712"/>
      <c r="CJ8" s="712"/>
      <c r="CK8" s="712"/>
      <c r="CL8" s="712"/>
      <c r="CM8" s="712"/>
      <c r="CN8" s="712"/>
      <c r="CO8" s="712"/>
      <c r="CP8" s="712"/>
      <c r="CQ8" s="713"/>
      <c r="CR8" s="678">
        <v>
677547</v>
      </c>
      <c r="CS8" s="679"/>
      <c r="CT8" s="679"/>
      <c r="CU8" s="679"/>
      <c r="CV8" s="679"/>
      <c r="CW8" s="679"/>
      <c r="CX8" s="679"/>
      <c r="CY8" s="680"/>
      <c r="CZ8" s="715">
        <v>
18.8</v>
      </c>
      <c r="DA8" s="715"/>
      <c r="DB8" s="715"/>
      <c r="DC8" s="715"/>
      <c r="DD8" s="684">
        <v>
1474</v>
      </c>
      <c r="DE8" s="679"/>
      <c r="DF8" s="679"/>
      <c r="DG8" s="679"/>
      <c r="DH8" s="679"/>
      <c r="DI8" s="679"/>
      <c r="DJ8" s="679"/>
      <c r="DK8" s="679"/>
      <c r="DL8" s="679"/>
      <c r="DM8" s="679"/>
      <c r="DN8" s="679"/>
      <c r="DO8" s="679"/>
      <c r="DP8" s="680"/>
      <c r="DQ8" s="684">
        <v>
240942</v>
      </c>
      <c r="DR8" s="679"/>
      <c r="DS8" s="679"/>
      <c r="DT8" s="679"/>
      <c r="DU8" s="679"/>
      <c r="DV8" s="679"/>
      <c r="DW8" s="679"/>
      <c r="DX8" s="679"/>
      <c r="DY8" s="679"/>
      <c r="DZ8" s="679"/>
      <c r="EA8" s="679"/>
      <c r="EB8" s="679"/>
      <c r="EC8" s="722"/>
    </row>
    <row r="9" spans="2:143" ht="11.25" customHeight="1" x14ac:dyDescent="0.15">
      <c r="B9" s="675" t="s">
        <v>
240</v>
      </c>
      <c r="C9" s="676"/>
      <c r="D9" s="676"/>
      <c r="E9" s="676"/>
      <c r="F9" s="676"/>
      <c r="G9" s="676"/>
      <c r="H9" s="676"/>
      <c r="I9" s="676"/>
      <c r="J9" s="676"/>
      <c r="K9" s="676"/>
      <c r="L9" s="676"/>
      <c r="M9" s="676"/>
      <c r="N9" s="676"/>
      <c r="O9" s="676"/>
      <c r="P9" s="676"/>
      <c r="Q9" s="677"/>
      <c r="R9" s="678">
        <v>
809</v>
      </c>
      <c r="S9" s="679"/>
      <c r="T9" s="679"/>
      <c r="U9" s="679"/>
      <c r="V9" s="679"/>
      <c r="W9" s="679"/>
      <c r="X9" s="679"/>
      <c r="Y9" s="680"/>
      <c r="Z9" s="715">
        <v>
0</v>
      </c>
      <c r="AA9" s="715"/>
      <c r="AB9" s="715"/>
      <c r="AC9" s="715"/>
      <c r="AD9" s="716">
        <v>
809</v>
      </c>
      <c r="AE9" s="716"/>
      <c r="AF9" s="716"/>
      <c r="AG9" s="716"/>
      <c r="AH9" s="716"/>
      <c r="AI9" s="716"/>
      <c r="AJ9" s="716"/>
      <c r="AK9" s="716"/>
      <c r="AL9" s="681">
        <v>
0.1</v>
      </c>
      <c r="AM9" s="682"/>
      <c r="AN9" s="682"/>
      <c r="AO9" s="717"/>
      <c r="AP9" s="675" t="s">
        <v>
241</v>
      </c>
      <c r="AQ9" s="676"/>
      <c r="AR9" s="676"/>
      <c r="AS9" s="676"/>
      <c r="AT9" s="676"/>
      <c r="AU9" s="676"/>
      <c r="AV9" s="676"/>
      <c r="AW9" s="676"/>
      <c r="AX9" s="676"/>
      <c r="AY9" s="676"/>
      <c r="AZ9" s="676"/>
      <c r="BA9" s="676"/>
      <c r="BB9" s="676"/>
      <c r="BC9" s="676"/>
      <c r="BD9" s="676"/>
      <c r="BE9" s="676"/>
      <c r="BF9" s="677"/>
      <c r="BG9" s="678">
        <v>
75799</v>
      </c>
      <c r="BH9" s="679"/>
      <c r="BI9" s="679"/>
      <c r="BJ9" s="679"/>
      <c r="BK9" s="679"/>
      <c r="BL9" s="679"/>
      <c r="BM9" s="679"/>
      <c r="BN9" s="680"/>
      <c r="BO9" s="715">
        <v>
37.799999999999997</v>
      </c>
      <c r="BP9" s="715"/>
      <c r="BQ9" s="715"/>
      <c r="BR9" s="715"/>
      <c r="BS9" s="684" t="s">
        <v>
126</v>
      </c>
      <c r="BT9" s="679"/>
      <c r="BU9" s="679"/>
      <c r="BV9" s="679"/>
      <c r="BW9" s="679"/>
      <c r="BX9" s="679"/>
      <c r="BY9" s="679"/>
      <c r="BZ9" s="679"/>
      <c r="CA9" s="679"/>
      <c r="CB9" s="722"/>
      <c r="CD9" s="711" t="s">
        <v>
242</v>
      </c>
      <c r="CE9" s="712"/>
      <c r="CF9" s="712"/>
      <c r="CG9" s="712"/>
      <c r="CH9" s="712"/>
      <c r="CI9" s="712"/>
      <c r="CJ9" s="712"/>
      <c r="CK9" s="712"/>
      <c r="CL9" s="712"/>
      <c r="CM9" s="712"/>
      <c r="CN9" s="712"/>
      <c r="CO9" s="712"/>
      <c r="CP9" s="712"/>
      <c r="CQ9" s="713"/>
      <c r="CR9" s="678">
        <v>
250409</v>
      </c>
      <c r="CS9" s="679"/>
      <c r="CT9" s="679"/>
      <c r="CU9" s="679"/>
      <c r="CV9" s="679"/>
      <c r="CW9" s="679"/>
      <c r="CX9" s="679"/>
      <c r="CY9" s="680"/>
      <c r="CZ9" s="715">
        <v>
7</v>
      </c>
      <c r="DA9" s="715"/>
      <c r="DB9" s="715"/>
      <c r="DC9" s="715"/>
      <c r="DD9" s="684" t="s">
        <v>
243</v>
      </c>
      <c r="DE9" s="679"/>
      <c r="DF9" s="679"/>
      <c r="DG9" s="679"/>
      <c r="DH9" s="679"/>
      <c r="DI9" s="679"/>
      <c r="DJ9" s="679"/>
      <c r="DK9" s="679"/>
      <c r="DL9" s="679"/>
      <c r="DM9" s="679"/>
      <c r="DN9" s="679"/>
      <c r="DO9" s="679"/>
      <c r="DP9" s="680"/>
      <c r="DQ9" s="684">
        <v>
90226</v>
      </c>
      <c r="DR9" s="679"/>
      <c r="DS9" s="679"/>
      <c r="DT9" s="679"/>
      <c r="DU9" s="679"/>
      <c r="DV9" s="679"/>
      <c r="DW9" s="679"/>
      <c r="DX9" s="679"/>
      <c r="DY9" s="679"/>
      <c r="DZ9" s="679"/>
      <c r="EA9" s="679"/>
      <c r="EB9" s="679"/>
      <c r="EC9" s="722"/>
    </row>
    <row r="10" spans="2:143" ht="11.25" customHeight="1" x14ac:dyDescent="0.15">
      <c r="B10" s="675" t="s">
        <v>
244</v>
      </c>
      <c r="C10" s="676"/>
      <c r="D10" s="676"/>
      <c r="E10" s="676"/>
      <c r="F10" s="676"/>
      <c r="G10" s="676"/>
      <c r="H10" s="676"/>
      <c r="I10" s="676"/>
      <c r="J10" s="676"/>
      <c r="K10" s="676"/>
      <c r="L10" s="676"/>
      <c r="M10" s="676"/>
      <c r="N10" s="676"/>
      <c r="O10" s="676"/>
      <c r="P10" s="676"/>
      <c r="Q10" s="677"/>
      <c r="R10" s="678" t="s">
        <v>
126</v>
      </c>
      <c r="S10" s="679"/>
      <c r="T10" s="679"/>
      <c r="U10" s="679"/>
      <c r="V10" s="679"/>
      <c r="W10" s="679"/>
      <c r="X10" s="679"/>
      <c r="Y10" s="680"/>
      <c r="Z10" s="715" t="s">
        <v>
243</v>
      </c>
      <c r="AA10" s="715"/>
      <c r="AB10" s="715"/>
      <c r="AC10" s="715"/>
      <c r="AD10" s="716" t="s">
        <v>
126</v>
      </c>
      <c r="AE10" s="716"/>
      <c r="AF10" s="716"/>
      <c r="AG10" s="716"/>
      <c r="AH10" s="716"/>
      <c r="AI10" s="716"/>
      <c r="AJ10" s="716"/>
      <c r="AK10" s="716"/>
      <c r="AL10" s="681" t="s">
        <v>
243</v>
      </c>
      <c r="AM10" s="682"/>
      <c r="AN10" s="682"/>
      <c r="AO10" s="717"/>
      <c r="AP10" s="675" t="s">
        <v>
245</v>
      </c>
      <c r="AQ10" s="676"/>
      <c r="AR10" s="676"/>
      <c r="AS10" s="676"/>
      <c r="AT10" s="676"/>
      <c r="AU10" s="676"/>
      <c r="AV10" s="676"/>
      <c r="AW10" s="676"/>
      <c r="AX10" s="676"/>
      <c r="AY10" s="676"/>
      <c r="AZ10" s="676"/>
      <c r="BA10" s="676"/>
      <c r="BB10" s="676"/>
      <c r="BC10" s="676"/>
      <c r="BD10" s="676"/>
      <c r="BE10" s="676"/>
      <c r="BF10" s="677"/>
      <c r="BG10" s="678">
        <v>
4652</v>
      </c>
      <c r="BH10" s="679"/>
      <c r="BI10" s="679"/>
      <c r="BJ10" s="679"/>
      <c r="BK10" s="679"/>
      <c r="BL10" s="679"/>
      <c r="BM10" s="679"/>
      <c r="BN10" s="680"/>
      <c r="BO10" s="715">
        <v>
2.2999999999999998</v>
      </c>
      <c r="BP10" s="715"/>
      <c r="BQ10" s="715"/>
      <c r="BR10" s="715"/>
      <c r="BS10" s="684" t="s">
        <v>
243</v>
      </c>
      <c r="BT10" s="679"/>
      <c r="BU10" s="679"/>
      <c r="BV10" s="679"/>
      <c r="BW10" s="679"/>
      <c r="BX10" s="679"/>
      <c r="BY10" s="679"/>
      <c r="BZ10" s="679"/>
      <c r="CA10" s="679"/>
      <c r="CB10" s="722"/>
      <c r="CD10" s="711" t="s">
        <v>
246</v>
      </c>
      <c r="CE10" s="712"/>
      <c r="CF10" s="712"/>
      <c r="CG10" s="712"/>
      <c r="CH10" s="712"/>
      <c r="CI10" s="712"/>
      <c r="CJ10" s="712"/>
      <c r="CK10" s="712"/>
      <c r="CL10" s="712"/>
      <c r="CM10" s="712"/>
      <c r="CN10" s="712"/>
      <c r="CO10" s="712"/>
      <c r="CP10" s="712"/>
      <c r="CQ10" s="713"/>
      <c r="CR10" s="678">
        <v>
72372</v>
      </c>
      <c r="CS10" s="679"/>
      <c r="CT10" s="679"/>
      <c r="CU10" s="679"/>
      <c r="CV10" s="679"/>
      <c r="CW10" s="679"/>
      <c r="CX10" s="679"/>
      <c r="CY10" s="680"/>
      <c r="CZ10" s="715">
        <v>
2</v>
      </c>
      <c r="DA10" s="715"/>
      <c r="DB10" s="715"/>
      <c r="DC10" s="715"/>
      <c r="DD10" s="684" t="s">
        <v>
126</v>
      </c>
      <c r="DE10" s="679"/>
      <c r="DF10" s="679"/>
      <c r="DG10" s="679"/>
      <c r="DH10" s="679"/>
      <c r="DI10" s="679"/>
      <c r="DJ10" s="679"/>
      <c r="DK10" s="679"/>
      <c r="DL10" s="679"/>
      <c r="DM10" s="679"/>
      <c r="DN10" s="679"/>
      <c r="DO10" s="679"/>
      <c r="DP10" s="680"/>
      <c r="DQ10" s="684">
        <v>
38430</v>
      </c>
      <c r="DR10" s="679"/>
      <c r="DS10" s="679"/>
      <c r="DT10" s="679"/>
      <c r="DU10" s="679"/>
      <c r="DV10" s="679"/>
      <c r="DW10" s="679"/>
      <c r="DX10" s="679"/>
      <c r="DY10" s="679"/>
      <c r="DZ10" s="679"/>
      <c r="EA10" s="679"/>
      <c r="EB10" s="679"/>
      <c r="EC10" s="722"/>
    </row>
    <row r="11" spans="2:143" ht="11.25" customHeight="1" x14ac:dyDescent="0.15">
      <c r="B11" s="675" t="s">
        <v>
247</v>
      </c>
      <c r="C11" s="676"/>
      <c r="D11" s="676"/>
      <c r="E11" s="676"/>
      <c r="F11" s="676"/>
      <c r="G11" s="676"/>
      <c r="H11" s="676"/>
      <c r="I11" s="676"/>
      <c r="J11" s="676"/>
      <c r="K11" s="676"/>
      <c r="L11" s="676"/>
      <c r="M11" s="676"/>
      <c r="N11" s="676"/>
      <c r="O11" s="676"/>
      <c r="P11" s="676"/>
      <c r="Q11" s="677"/>
      <c r="R11" s="678">
        <v>
38243</v>
      </c>
      <c r="S11" s="679"/>
      <c r="T11" s="679"/>
      <c r="U11" s="679"/>
      <c r="V11" s="679"/>
      <c r="W11" s="679"/>
      <c r="X11" s="679"/>
      <c r="Y11" s="680"/>
      <c r="Z11" s="681">
        <v>
1</v>
      </c>
      <c r="AA11" s="682"/>
      <c r="AB11" s="682"/>
      <c r="AC11" s="683"/>
      <c r="AD11" s="684">
        <v>
38243</v>
      </c>
      <c r="AE11" s="679"/>
      <c r="AF11" s="679"/>
      <c r="AG11" s="679"/>
      <c r="AH11" s="679"/>
      <c r="AI11" s="679"/>
      <c r="AJ11" s="679"/>
      <c r="AK11" s="680"/>
      <c r="AL11" s="681">
        <v>
2.8</v>
      </c>
      <c r="AM11" s="682"/>
      <c r="AN11" s="682"/>
      <c r="AO11" s="717"/>
      <c r="AP11" s="675" t="s">
        <v>
248</v>
      </c>
      <c r="AQ11" s="676"/>
      <c r="AR11" s="676"/>
      <c r="AS11" s="676"/>
      <c r="AT11" s="676"/>
      <c r="AU11" s="676"/>
      <c r="AV11" s="676"/>
      <c r="AW11" s="676"/>
      <c r="AX11" s="676"/>
      <c r="AY11" s="676"/>
      <c r="AZ11" s="676"/>
      <c r="BA11" s="676"/>
      <c r="BB11" s="676"/>
      <c r="BC11" s="676"/>
      <c r="BD11" s="676"/>
      <c r="BE11" s="676"/>
      <c r="BF11" s="677"/>
      <c r="BG11" s="678">
        <v>
3041</v>
      </c>
      <c r="BH11" s="679"/>
      <c r="BI11" s="679"/>
      <c r="BJ11" s="679"/>
      <c r="BK11" s="679"/>
      <c r="BL11" s="679"/>
      <c r="BM11" s="679"/>
      <c r="BN11" s="680"/>
      <c r="BO11" s="715">
        <v>
1.5</v>
      </c>
      <c r="BP11" s="715"/>
      <c r="BQ11" s="715"/>
      <c r="BR11" s="715"/>
      <c r="BS11" s="684">
        <v>
603</v>
      </c>
      <c r="BT11" s="679"/>
      <c r="BU11" s="679"/>
      <c r="BV11" s="679"/>
      <c r="BW11" s="679"/>
      <c r="BX11" s="679"/>
      <c r="BY11" s="679"/>
      <c r="BZ11" s="679"/>
      <c r="CA11" s="679"/>
      <c r="CB11" s="722"/>
      <c r="CD11" s="711" t="s">
        <v>
249</v>
      </c>
      <c r="CE11" s="712"/>
      <c r="CF11" s="712"/>
      <c r="CG11" s="712"/>
      <c r="CH11" s="712"/>
      <c r="CI11" s="712"/>
      <c r="CJ11" s="712"/>
      <c r="CK11" s="712"/>
      <c r="CL11" s="712"/>
      <c r="CM11" s="712"/>
      <c r="CN11" s="712"/>
      <c r="CO11" s="712"/>
      <c r="CP11" s="712"/>
      <c r="CQ11" s="713"/>
      <c r="CR11" s="678">
        <v>
564655</v>
      </c>
      <c r="CS11" s="679"/>
      <c r="CT11" s="679"/>
      <c r="CU11" s="679"/>
      <c r="CV11" s="679"/>
      <c r="CW11" s="679"/>
      <c r="CX11" s="679"/>
      <c r="CY11" s="680"/>
      <c r="CZ11" s="715">
        <v>
15.7</v>
      </c>
      <c r="DA11" s="715"/>
      <c r="DB11" s="715"/>
      <c r="DC11" s="715"/>
      <c r="DD11" s="684">
        <v>
223763</v>
      </c>
      <c r="DE11" s="679"/>
      <c r="DF11" s="679"/>
      <c r="DG11" s="679"/>
      <c r="DH11" s="679"/>
      <c r="DI11" s="679"/>
      <c r="DJ11" s="679"/>
      <c r="DK11" s="679"/>
      <c r="DL11" s="679"/>
      <c r="DM11" s="679"/>
      <c r="DN11" s="679"/>
      <c r="DO11" s="679"/>
      <c r="DP11" s="680"/>
      <c r="DQ11" s="684">
        <v>
177761</v>
      </c>
      <c r="DR11" s="679"/>
      <c r="DS11" s="679"/>
      <c r="DT11" s="679"/>
      <c r="DU11" s="679"/>
      <c r="DV11" s="679"/>
      <c r="DW11" s="679"/>
      <c r="DX11" s="679"/>
      <c r="DY11" s="679"/>
      <c r="DZ11" s="679"/>
      <c r="EA11" s="679"/>
      <c r="EB11" s="679"/>
      <c r="EC11" s="722"/>
    </row>
    <row r="12" spans="2:143" ht="11.25" customHeight="1" x14ac:dyDescent="0.15">
      <c r="B12" s="675" t="s">
        <v>
250</v>
      </c>
      <c r="C12" s="676"/>
      <c r="D12" s="676"/>
      <c r="E12" s="676"/>
      <c r="F12" s="676"/>
      <c r="G12" s="676"/>
      <c r="H12" s="676"/>
      <c r="I12" s="676"/>
      <c r="J12" s="676"/>
      <c r="K12" s="676"/>
      <c r="L12" s="676"/>
      <c r="M12" s="676"/>
      <c r="N12" s="676"/>
      <c r="O12" s="676"/>
      <c r="P12" s="676"/>
      <c r="Q12" s="677"/>
      <c r="R12" s="678" t="s">
        <v>
126</v>
      </c>
      <c r="S12" s="679"/>
      <c r="T12" s="679"/>
      <c r="U12" s="679"/>
      <c r="V12" s="679"/>
      <c r="W12" s="679"/>
      <c r="X12" s="679"/>
      <c r="Y12" s="680"/>
      <c r="Z12" s="715" t="s">
        <v>
243</v>
      </c>
      <c r="AA12" s="715"/>
      <c r="AB12" s="715"/>
      <c r="AC12" s="715"/>
      <c r="AD12" s="716" t="s">
        <v>
126</v>
      </c>
      <c r="AE12" s="716"/>
      <c r="AF12" s="716"/>
      <c r="AG12" s="716"/>
      <c r="AH12" s="716"/>
      <c r="AI12" s="716"/>
      <c r="AJ12" s="716"/>
      <c r="AK12" s="716"/>
      <c r="AL12" s="681" t="s">
        <v>
126</v>
      </c>
      <c r="AM12" s="682"/>
      <c r="AN12" s="682"/>
      <c r="AO12" s="717"/>
      <c r="AP12" s="675" t="s">
        <v>
251</v>
      </c>
      <c r="AQ12" s="676"/>
      <c r="AR12" s="676"/>
      <c r="AS12" s="676"/>
      <c r="AT12" s="676"/>
      <c r="AU12" s="676"/>
      <c r="AV12" s="676"/>
      <c r="AW12" s="676"/>
      <c r="AX12" s="676"/>
      <c r="AY12" s="676"/>
      <c r="AZ12" s="676"/>
      <c r="BA12" s="676"/>
      <c r="BB12" s="676"/>
      <c r="BC12" s="676"/>
      <c r="BD12" s="676"/>
      <c r="BE12" s="676"/>
      <c r="BF12" s="677"/>
      <c r="BG12" s="678">
        <v>
101037</v>
      </c>
      <c r="BH12" s="679"/>
      <c r="BI12" s="679"/>
      <c r="BJ12" s="679"/>
      <c r="BK12" s="679"/>
      <c r="BL12" s="679"/>
      <c r="BM12" s="679"/>
      <c r="BN12" s="680"/>
      <c r="BO12" s="715">
        <v>
50.4</v>
      </c>
      <c r="BP12" s="715"/>
      <c r="BQ12" s="715"/>
      <c r="BR12" s="715"/>
      <c r="BS12" s="684" t="s">
        <v>
243</v>
      </c>
      <c r="BT12" s="679"/>
      <c r="BU12" s="679"/>
      <c r="BV12" s="679"/>
      <c r="BW12" s="679"/>
      <c r="BX12" s="679"/>
      <c r="BY12" s="679"/>
      <c r="BZ12" s="679"/>
      <c r="CA12" s="679"/>
      <c r="CB12" s="722"/>
      <c r="CD12" s="711" t="s">
        <v>
252</v>
      </c>
      <c r="CE12" s="712"/>
      <c r="CF12" s="712"/>
      <c r="CG12" s="712"/>
      <c r="CH12" s="712"/>
      <c r="CI12" s="712"/>
      <c r="CJ12" s="712"/>
      <c r="CK12" s="712"/>
      <c r="CL12" s="712"/>
      <c r="CM12" s="712"/>
      <c r="CN12" s="712"/>
      <c r="CO12" s="712"/>
      <c r="CP12" s="712"/>
      <c r="CQ12" s="713"/>
      <c r="CR12" s="678">
        <v>
87050</v>
      </c>
      <c r="CS12" s="679"/>
      <c r="CT12" s="679"/>
      <c r="CU12" s="679"/>
      <c r="CV12" s="679"/>
      <c r="CW12" s="679"/>
      <c r="CX12" s="679"/>
      <c r="CY12" s="680"/>
      <c r="CZ12" s="715">
        <v>
2.4</v>
      </c>
      <c r="DA12" s="715"/>
      <c r="DB12" s="715"/>
      <c r="DC12" s="715"/>
      <c r="DD12" s="684">
        <v>
8040</v>
      </c>
      <c r="DE12" s="679"/>
      <c r="DF12" s="679"/>
      <c r="DG12" s="679"/>
      <c r="DH12" s="679"/>
      <c r="DI12" s="679"/>
      <c r="DJ12" s="679"/>
      <c r="DK12" s="679"/>
      <c r="DL12" s="679"/>
      <c r="DM12" s="679"/>
      <c r="DN12" s="679"/>
      <c r="DO12" s="679"/>
      <c r="DP12" s="680"/>
      <c r="DQ12" s="684">
        <v>
59204</v>
      </c>
      <c r="DR12" s="679"/>
      <c r="DS12" s="679"/>
      <c r="DT12" s="679"/>
      <c r="DU12" s="679"/>
      <c r="DV12" s="679"/>
      <c r="DW12" s="679"/>
      <c r="DX12" s="679"/>
      <c r="DY12" s="679"/>
      <c r="DZ12" s="679"/>
      <c r="EA12" s="679"/>
      <c r="EB12" s="679"/>
      <c r="EC12" s="722"/>
    </row>
    <row r="13" spans="2:143" ht="11.25" customHeight="1" x14ac:dyDescent="0.15">
      <c r="B13" s="675" t="s">
        <v>
253</v>
      </c>
      <c r="C13" s="676"/>
      <c r="D13" s="676"/>
      <c r="E13" s="676"/>
      <c r="F13" s="676"/>
      <c r="G13" s="676"/>
      <c r="H13" s="676"/>
      <c r="I13" s="676"/>
      <c r="J13" s="676"/>
      <c r="K13" s="676"/>
      <c r="L13" s="676"/>
      <c r="M13" s="676"/>
      <c r="N13" s="676"/>
      <c r="O13" s="676"/>
      <c r="P13" s="676"/>
      <c r="Q13" s="677"/>
      <c r="R13" s="678" t="s">
        <v>
126</v>
      </c>
      <c r="S13" s="679"/>
      <c r="T13" s="679"/>
      <c r="U13" s="679"/>
      <c r="V13" s="679"/>
      <c r="W13" s="679"/>
      <c r="X13" s="679"/>
      <c r="Y13" s="680"/>
      <c r="Z13" s="715" t="s">
        <v>
126</v>
      </c>
      <c r="AA13" s="715"/>
      <c r="AB13" s="715"/>
      <c r="AC13" s="715"/>
      <c r="AD13" s="716" t="s">
        <v>
126</v>
      </c>
      <c r="AE13" s="716"/>
      <c r="AF13" s="716"/>
      <c r="AG13" s="716"/>
      <c r="AH13" s="716"/>
      <c r="AI13" s="716"/>
      <c r="AJ13" s="716"/>
      <c r="AK13" s="716"/>
      <c r="AL13" s="681" t="s">
        <v>
243</v>
      </c>
      <c r="AM13" s="682"/>
      <c r="AN13" s="682"/>
      <c r="AO13" s="717"/>
      <c r="AP13" s="675" t="s">
        <v>
254</v>
      </c>
      <c r="AQ13" s="676"/>
      <c r="AR13" s="676"/>
      <c r="AS13" s="676"/>
      <c r="AT13" s="676"/>
      <c r="AU13" s="676"/>
      <c r="AV13" s="676"/>
      <c r="AW13" s="676"/>
      <c r="AX13" s="676"/>
      <c r="AY13" s="676"/>
      <c r="AZ13" s="676"/>
      <c r="BA13" s="676"/>
      <c r="BB13" s="676"/>
      <c r="BC13" s="676"/>
      <c r="BD13" s="676"/>
      <c r="BE13" s="676"/>
      <c r="BF13" s="677"/>
      <c r="BG13" s="678">
        <v>
101037</v>
      </c>
      <c r="BH13" s="679"/>
      <c r="BI13" s="679"/>
      <c r="BJ13" s="679"/>
      <c r="BK13" s="679"/>
      <c r="BL13" s="679"/>
      <c r="BM13" s="679"/>
      <c r="BN13" s="680"/>
      <c r="BO13" s="715">
        <v>
50.4</v>
      </c>
      <c r="BP13" s="715"/>
      <c r="BQ13" s="715"/>
      <c r="BR13" s="715"/>
      <c r="BS13" s="684" t="s">
        <v>
126</v>
      </c>
      <c r="BT13" s="679"/>
      <c r="BU13" s="679"/>
      <c r="BV13" s="679"/>
      <c r="BW13" s="679"/>
      <c r="BX13" s="679"/>
      <c r="BY13" s="679"/>
      <c r="BZ13" s="679"/>
      <c r="CA13" s="679"/>
      <c r="CB13" s="722"/>
      <c r="CD13" s="711" t="s">
        <v>
255</v>
      </c>
      <c r="CE13" s="712"/>
      <c r="CF13" s="712"/>
      <c r="CG13" s="712"/>
      <c r="CH13" s="712"/>
      <c r="CI13" s="712"/>
      <c r="CJ13" s="712"/>
      <c r="CK13" s="712"/>
      <c r="CL13" s="712"/>
      <c r="CM13" s="712"/>
      <c r="CN13" s="712"/>
      <c r="CO13" s="712"/>
      <c r="CP13" s="712"/>
      <c r="CQ13" s="713"/>
      <c r="CR13" s="678">
        <v>
517074</v>
      </c>
      <c r="CS13" s="679"/>
      <c r="CT13" s="679"/>
      <c r="CU13" s="679"/>
      <c r="CV13" s="679"/>
      <c r="CW13" s="679"/>
      <c r="CX13" s="679"/>
      <c r="CY13" s="680"/>
      <c r="CZ13" s="715">
        <v>
14.4</v>
      </c>
      <c r="DA13" s="715"/>
      <c r="DB13" s="715"/>
      <c r="DC13" s="715"/>
      <c r="DD13" s="684">
        <v>
253397</v>
      </c>
      <c r="DE13" s="679"/>
      <c r="DF13" s="679"/>
      <c r="DG13" s="679"/>
      <c r="DH13" s="679"/>
      <c r="DI13" s="679"/>
      <c r="DJ13" s="679"/>
      <c r="DK13" s="679"/>
      <c r="DL13" s="679"/>
      <c r="DM13" s="679"/>
      <c r="DN13" s="679"/>
      <c r="DO13" s="679"/>
      <c r="DP13" s="680"/>
      <c r="DQ13" s="684">
        <v>
205453</v>
      </c>
      <c r="DR13" s="679"/>
      <c r="DS13" s="679"/>
      <c r="DT13" s="679"/>
      <c r="DU13" s="679"/>
      <c r="DV13" s="679"/>
      <c r="DW13" s="679"/>
      <c r="DX13" s="679"/>
      <c r="DY13" s="679"/>
      <c r="DZ13" s="679"/>
      <c r="EA13" s="679"/>
      <c r="EB13" s="679"/>
      <c r="EC13" s="722"/>
    </row>
    <row r="14" spans="2:143" ht="11.25" customHeight="1" x14ac:dyDescent="0.15">
      <c r="B14" s="675" t="s">
        <v>
256</v>
      </c>
      <c r="C14" s="676"/>
      <c r="D14" s="676"/>
      <c r="E14" s="676"/>
      <c r="F14" s="676"/>
      <c r="G14" s="676"/>
      <c r="H14" s="676"/>
      <c r="I14" s="676"/>
      <c r="J14" s="676"/>
      <c r="K14" s="676"/>
      <c r="L14" s="676"/>
      <c r="M14" s="676"/>
      <c r="N14" s="676"/>
      <c r="O14" s="676"/>
      <c r="P14" s="676"/>
      <c r="Q14" s="677"/>
      <c r="R14" s="678">
        <v>
3181</v>
      </c>
      <c r="S14" s="679"/>
      <c r="T14" s="679"/>
      <c r="U14" s="679"/>
      <c r="V14" s="679"/>
      <c r="W14" s="679"/>
      <c r="X14" s="679"/>
      <c r="Y14" s="680"/>
      <c r="Z14" s="715">
        <v>
0.1</v>
      </c>
      <c r="AA14" s="715"/>
      <c r="AB14" s="715"/>
      <c r="AC14" s="715"/>
      <c r="AD14" s="716">
        <v>
3181</v>
      </c>
      <c r="AE14" s="716"/>
      <c r="AF14" s="716"/>
      <c r="AG14" s="716"/>
      <c r="AH14" s="716"/>
      <c r="AI14" s="716"/>
      <c r="AJ14" s="716"/>
      <c r="AK14" s="716"/>
      <c r="AL14" s="681">
        <v>
0.2</v>
      </c>
      <c r="AM14" s="682"/>
      <c r="AN14" s="682"/>
      <c r="AO14" s="717"/>
      <c r="AP14" s="675" t="s">
        <v>
257</v>
      </c>
      <c r="AQ14" s="676"/>
      <c r="AR14" s="676"/>
      <c r="AS14" s="676"/>
      <c r="AT14" s="676"/>
      <c r="AU14" s="676"/>
      <c r="AV14" s="676"/>
      <c r="AW14" s="676"/>
      <c r="AX14" s="676"/>
      <c r="AY14" s="676"/>
      <c r="AZ14" s="676"/>
      <c r="BA14" s="676"/>
      <c r="BB14" s="676"/>
      <c r="BC14" s="676"/>
      <c r="BD14" s="676"/>
      <c r="BE14" s="676"/>
      <c r="BF14" s="677"/>
      <c r="BG14" s="678">
        <v>
7598</v>
      </c>
      <c r="BH14" s="679"/>
      <c r="BI14" s="679"/>
      <c r="BJ14" s="679"/>
      <c r="BK14" s="679"/>
      <c r="BL14" s="679"/>
      <c r="BM14" s="679"/>
      <c r="BN14" s="680"/>
      <c r="BO14" s="715">
        <v>
3.8</v>
      </c>
      <c r="BP14" s="715"/>
      <c r="BQ14" s="715"/>
      <c r="BR14" s="715"/>
      <c r="BS14" s="684" t="s">
        <v>
243</v>
      </c>
      <c r="BT14" s="679"/>
      <c r="BU14" s="679"/>
      <c r="BV14" s="679"/>
      <c r="BW14" s="679"/>
      <c r="BX14" s="679"/>
      <c r="BY14" s="679"/>
      <c r="BZ14" s="679"/>
      <c r="CA14" s="679"/>
      <c r="CB14" s="722"/>
      <c r="CD14" s="711" t="s">
        <v>
258</v>
      </c>
      <c r="CE14" s="712"/>
      <c r="CF14" s="712"/>
      <c r="CG14" s="712"/>
      <c r="CH14" s="712"/>
      <c r="CI14" s="712"/>
      <c r="CJ14" s="712"/>
      <c r="CK14" s="712"/>
      <c r="CL14" s="712"/>
      <c r="CM14" s="712"/>
      <c r="CN14" s="712"/>
      <c r="CO14" s="712"/>
      <c r="CP14" s="712"/>
      <c r="CQ14" s="713"/>
      <c r="CR14" s="678">
        <v>
227089</v>
      </c>
      <c r="CS14" s="679"/>
      <c r="CT14" s="679"/>
      <c r="CU14" s="679"/>
      <c r="CV14" s="679"/>
      <c r="CW14" s="679"/>
      <c r="CX14" s="679"/>
      <c r="CY14" s="680"/>
      <c r="CZ14" s="715">
        <v>
6.3</v>
      </c>
      <c r="DA14" s="715"/>
      <c r="DB14" s="715"/>
      <c r="DC14" s="715"/>
      <c r="DD14" s="684">
        <v>
4498</v>
      </c>
      <c r="DE14" s="679"/>
      <c r="DF14" s="679"/>
      <c r="DG14" s="679"/>
      <c r="DH14" s="679"/>
      <c r="DI14" s="679"/>
      <c r="DJ14" s="679"/>
      <c r="DK14" s="679"/>
      <c r="DL14" s="679"/>
      <c r="DM14" s="679"/>
      <c r="DN14" s="679"/>
      <c r="DO14" s="679"/>
      <c r="DP14" s="680"/>
      <c r="DQ14" s="684">
        <v>
44032</v>
      </c>
      <c r="DR14" s="679"/>
      <c r="DS14" s="679"/>
      <c r="DT14" s="679"/>
      <c r="DU14" s="679"/>
      <c r="DV14" s="679"/>
      <c r="DW14" s="679"/>
      <c r="DX14" s="679"/>
      <c r="DY14" s="679"/>
      <c r="DZ14" s="679"/>
      <c r="EA14" s="679"/>
      <c r="EB14" s="679"/>
      <c r="EC14" s="722"/>
    </row>
    <row r="15" spans="2:143" ht="11.25" customHeight="1" x14ac:dyDescent="0.15">
      <c r="B15" s="675" t="s">
        <v>
259</v>
      </c>
      <c r="C15" s="676"/>
      <c r="D15" s="676"/>
      <c r="E15" s="676"/>
      <c r="F15" s="676"/>
      <c r="G15" s="676"/>
      <c r="H15" s="676"/>
      <c r="I15" s="676"/>
      <c r="J15" s="676"/>
      <c r="K15" s="676"/>
      <c r="L15" s="676"/>
      <c r="M15" s="676"/>
      <c r="N15" s="676"/>
      <c r="O15" s="676"/>
      <c r="P15" s="676"/>
      <c r="Q15" s="677"/>
      <c r="R15" s="678" t="s">
        <v>
126</v>
      </c>
      <c r="S15" s="679"/>
      <c r="T15" s="679"/>
      <c r="U15" s="679"/>
      <c r="V15" s="679"/>
      <c r="W15" s="679"/>
      <c r="X15" s="679"/>
      <c r="Y15" s="680"/>
      <c r="Z15" s="715" t="s">
        <v>
126</v>
      </c>
      <c r="AA15" s="715"/>
      <c r="AB15" s="715"/>
      <c r="AC15" s="715"/>
      <c r="AD15" s="716" t="s">
        <v>
243</v>
      </c>
      <c r="AE15" s="716"/>
      <c r="AF15" s="716"/>
      <c r="AG15" s="716"/>
      <c r="AH15" s="716"/>
      <c r="AI15" s="716"/>
      <c r="AJ15" s="716"/>
      <c r="AK15" s="716"/>
      <c r="AL15" s="681" t="s">
        <v>
243</v>
      </c>
      <c r="AM15" s="682"/>
      <c r="AN15" s="682"/>
      <c r="AO15" s="717"/>
      <c r="AP15" s="675" t="s">
        <v>
260</v>
      </c>
      <c r="AQ15" s="676"/>
      <c r="AR15" s="676"/>
      <c r="AS15" s="676"/>
      <c r="AT15" s="676"/>
      <c r="AU15" s="676"/>
      <c r="AV15" s="676"/>
      <c r="AW15" s="676"/>
      <c r="AX15" s="676"/>
      <c r="AY15" s="676"/>
      <c r="AZ15" s="676"/>
      <c r="BA15" s="676"/>
      <c r="BB15" s="676"/>
      <c r="BC15" s="676"/>
      <c r="BD15" s="676"/>
      <c r="BE15" s="676"/>
      <c r="BF15" s="677"/>
      <c r="BG15" s="678">
        <v>
3400</v>
      </c>
      <c r="BH15" s="679"/>
      <c r="BI15" s="679"/>
      <c r="BJ15" s="679"/>
      <c r="BK15" s="679"/>
      <c r="BL15" s="679"/>
      <c r="BM15" s="679"/>
      <c r="BN15" s="680"/>
      <c r="BO15" s="715">
        <v>
1.7</v>
      </c>
      <c r="BP15" s="715"/>
      <c r="BQ15" s="715"/>
      <c r="BR15" s="715"/>
      <c r="BS15" s="684" t="s">
        <v>
126</v>
      </c>
      <c r="BT15" s="679"/>
      <c r="BU15" s="679"/>
      <c r="BV15" s="679"/>
      <c r="BW15" s="679"/>
      <c r="BX15" s="679"/>
      <c r="BY15" s="679"/>
      <c r="BZ15" s="679"/>
      <c r="CA15" s="679"/>
      <c r="CB15" s="722"/>
      <c r="CD15" s="711" t="s">
        <v>
261</v>
      </c>
      <c r="CE15" s="712"/>
      <c r="CF15" s="712"/>
      <c r="CG15" s="712"/>
      <c r="CH15" s="712"/>
      <c r="CI15" s="712"/>
      <c r="CJ15" s="712"/>
      <c r="CK15" s="712"/>
      <c r="CL15" s="712"/>
      <c r="CM15" s="712"/>
      <c r="CN15" s="712"/>
      <c r="CO15" s="712"/>
      <c r="CP15" s="712"/>
      <c r="CQ15" s="713"/>
      <c r="CR15" s="678">
        <v>
204422</v>
      </c>
      <c r="CS15" s="679"/>
      <c r="CT15" s="679"/>
      <c r="CU15" s="679"/>
      <c r="CV15" s="679"/>
      <c r="CW15" s="679"/>
      <c r="CX15" s="679"/>
      <c r="CY15" s="680"/>
      <c r="CZ15" s="715">
        <v>
5.7</v>
      </c>
      <c r="DA15" s="715"/>
      <c r="DB15" s="715"/>
      <c r="DC15" s="715"/>
      <c r="DD15" s="684">
        <v>
25734</v>
      </c>
      <c r="DE15" s="679"/>
      <c r="DF15" s="679"/>
      <c r="DG15" s="679"/>
      <c r="DH15" s="679"/>
      <c r="DI15" s="679"/>
      <c r="DJ15" s="679"/>
      <c r="DK15" s="679"/>
      <c r="DL15" s="679"/>
      <c r="DM15" s="679"/>
      <c r="DN15" s="679"/>
      <c r="DO15" s="679"/>
      <c r="DP15" s="680"/>
      <c r="DQ15" s="684">
        <v>
145384</v>
      </c>
      <c r="DR15" s="679"/>
      <c r="DS15" s="679"/>
      <c r="DT15" s="679"/>
      <c r="DU15" s="679"/>
      <c r="DV15" s="679"/>
      <c r="DW15" s="679"/>
      <c r="DX15" s="679"/>
      <c r="DY15" s="679"/>
      <c r="DZ15" s="679"/>
      <c r="EA15" s="679"/>
      <c r="EB15" s="679"/>
      <c r="EC15" s="722"/>
    </row>
    <row r="16" spans="2:143" ht="11.25" customHeight="1" x14ac:dyDescent="0.15">
      <c r="B16" s="675" t="s">
        <v>
262</v>
      </c>
      <c r="C16" s="676"/>
      <c r="D16" s="676"/>
      <c r="E16" s="676"/>
      <c r="F16" s="676"/>
      <c r="G16" s="676"/>
      <c r="H16" s="676"/>
      <c r="I16" s="676"/>
      <c r="J16" s="676"/>
      <c r="K16" s="676"/>
      <c r="L16" s="676"/>
      <c r="M16" s="676"/>
      <c r="N16" s="676"/>
      <c r="O16" s="676"/>
      <c r="P16" s="676"/>
      <c r="Q16" s="677"/>
      <c r="R16" s="678">
        <v>
1124</v>
      </c>
      <c r="S16" s="679"/>
      <c r="T16" s="679"/>
      <c r="U16" s="679"/>
      <c r="V16" s="679"/>
      <c r="W16" s="679"/>
      <c r="X16" s="679"/>
      <c r="Y16" s="680"/>
      <c r="Z16" s="715">
        <v>
0</v>
      </c>
      <c r="AA16" s="715"/>
      <c r="AB16" s="715"/>
      <c r="AC16" s="715"/>
      <c r="AD16" s="716">
        <v>
1124</v>
      </c>
      <c r="AE16" s="716"/>
      <c r="AF16" s="716"/>
      <c r="AG16" s="716"/>
      <c r="AH16" s="716"/>
      <c r="AI16" s="716"/>
      <c r="AJ16" s="716"/>
      <c r="AK16" s="716"/>
      <c r="AL16" s="681">
        <v>
0.1</v>
      </c>
      <c r="AM16" s="682"/>
      <c r="AN16" s="682"/>
      <c r="AO16" s="717"/>
      <c r="AP16" s="675" t="s">
        <v>
263</v>
      </c>
      <c r="AQ16" s="676"/>
      <c r="AR16" s="676"/>
      <c r="AS16" s="676"/>
      <c r="AT16" s="676"/>
      <c r="AU16" s="676"/>
      <c r="AV16" s="676"/>
      <c r="AW16" s="676"/>
      <c r="AX16" s="676"/>
      <c r="AY16" s="676"/>
      <c r="AZ16" s="676"/>
      <c r="BA16" s="676"/>
      <c r="BB16" s="676"/>
      <c r="BC16" s="676"/>
      <c r="BD16" s="676"/>
      <c r="BE16" s="676"/>
      <c r="BF16" s="677"/>
      <c r="BG16" s="678" t="s">
        <v>
126</v>
      </c>
      <c r="BH16" s="679"/>
      <c r="BI16" s="679"/>
      <c r="BJ16" s="679"/>
      <c r="BK16" s="679"/>
      <c r="BL16" s="679"/>
      <c r="BM16" s="679"/>
      <c r="BN16" s="680"/>
      <c r="BO16" s="715" t="s">
        <v>
243</v>
      </c>
      <c r="BP16" s="715"/>
      <c r="BQ16" s="715"/>
      <c r="BR16" s="715"/>
      <c r="BS16" s="684" t="s">
        <v>
126</v>
      </c>
      <c r="BT16" s="679"/>
      <c r="BU16" s="679"/>
      <c r="BV16" s="679"/>
      <c r="BW16" s="679"/>
      <c r="BX16" s="679"/>
      <c r="BY16" s="679"/>
      <c r="BZ16" s="679"/>
      <c r="CA16" s="679"/>
      <c r="CB16" s="722"/>
      <c r="CD16" s="711" t="s">
        <v>
264</v>
      </c>
      <c r="CE16" s="712"/>
      <c r="CF16" s="712"/>
      <c r="CG16" s="712"/>
      <c r="CH16" s="712"/>
      <c r="CI16" s="712"/>
      <c r="CJ16" s="712"/>
      <c r="CK16" s="712"/>
      <c r="CL16" s="712"/>
      <c r="CM16" s="712"/>
      <c r="CN16" s="712"/>
      <c r="CO16" s="712"/>
      <c r="CP16" s="712"/>
      <c r="CQ16" s="713"/>
      <c r="CR16" s="678">
        <v>
27421</v>
      </c>
      <c r="CS16" s="679"/>
      <c r="CT16" s="679"/>
      <c r="CU16" s="679"/>
      <c r="CV16" s="679"/>
      <c r="CW16" s="679"/>
      <c r="CX16" s="679"/>
      <c r="CY16" s="680"/>
      <c r="CZ16" s="715">
        <v>
0.8</v>
      </c>
      <c r="DA16" s="715"/>
      <c r="DB16" s="715"/>
      <c r="DC16" s="715"/>
      <c r="DD16" s="684" t="s">
        <v>
243</v>
      </c>
      <c r="DE16" s="679"/>
      <c r="DF16" s="679"/>
      <c r="DG16" s="679"/>
      <c r="DH16" s="679"/>
      <c r="DI16" s="679"/>
      <c r="DJ16" s="679"/>
      <c r="DK16" s="679"/>
      <c r="DL16" s="679"/>
      <c r="DM16" s="679"/>
      <c r="DN16" s="679"/>
      <c r="DO16" s="679"/>
      <c r="DP16" s="680"/>
      <c r="DQ16" s="684">
        <v>
12484</v>
      </c>
      <c r="DR16" s="679"/>
      <c r="DS16" s="679"/>
      <c r="DT16" s="679"/>
      <c r="DU16" s="679"/>
      <c r="DV16" s="679"/>
      <c r="DW16" s="679"/>
      <c r="DX16" s="679"/>
      <c r="DY16" s="679"/>
      <c r="DZ16" s="679"/>
      <c r="EA16" s="679"/>
      <c r="EB16" s="679"/>
      <c r="EC16" s="722"/>
    </row>
    <row r="17" spans="2:133" ht="11.25" customHeight="1" x14ac:dyDescent="0.15">
      <c r="B17" s="675" t="s">
        <v>
265</v>
      </c>
      <c r="C17" s="676"/>
      <c r="D17" s="676"/>
      <c r="E17" s="676"/>
      <c r="F17" s="676"/>
      <c r="G17" s="676"/>
      <c r="H17" s="676"/>
      <c r="I17" s="676"/>
      <c r="J17" s="676"/>
      <c r="K17" s="676"/>
      <c r="L17" s="676"/>
      <c r="M17" s="676"/>
      <c r="N17" s="676"/>
      <c r="O17" s="676"/>
      <c r="P17" s="676"/>
      <c r="Q17" s="677"/>
      <c r="R17" s="678">
        <v>
1500</v>
      </c>
      <c r="S17" s="679"/>
      <c r="T17" s="679"/>
      <c r="U17" s="679"/>
      <c r="V17" s="679"/>
      <c r="W17" s="679"/>
      <c r="X17" s="679"/>
      <c r="Y17" s="680"/>
      <c r="Z17" s="715">
        <v>
0</v>
      </c>
      <c r="AA17" s="715"/>
      <c r="AB17" s="715"/>
      <c r="AC17" s="715"/>
      <c r="AD17" s="716">
        <v>
1500</v>
      </c>
      <c r="AE17" s="716"/>
      <c r="AF17" s="716"/>
      <c r="AG17" s="716"/>
      <c r="AH17" s="716"/>
      <c r="AI17" s="716"/>
      <c r="AJ17" s="716"/>
      <c r="AK17" s="716"/>
      <c r="AL17" s="681">
        <v>
0.1</v>
      </c>
      <c r="AM17" s="682"/>
      <c r="AN17" s="682"/>
      <c r="AO17" s="717"/>
      <c r="AP17" s="675" t="s">
        <v>
266</v>
      </c>
      <c r="AQ17" s="676"/>
      <c r="AR17" s="676"/>
      <c r="AS17" s="676"/>
      <c r="AT17" s="676"/>
      <c r="AU17" s="676"/>
      <c r="AV17" s="676"/>
      <c r="AW17" s="676"/>
      <c r="AX17" s="676"/>
      <c r="AY17" s="676"/>
      <c r="AZ17" s="676"/>
      <c r="BA17" s="676"/>
      <c r="BB17" s="676"/>
      <c r="BC17" s="676"/>
      <c r="BD17" s="676"/>
      <c r="BE17" s="676"/>
      <c r="BF17" s="677"/>
      <c r="BG17" s="678" t="s">
        <v>
126</v>
      </c>
      <c r="BH17" s="679"/>
      <c r="BI17" s="679"/>
      <c r="BJ17" s="679"/>
      <c r="BK17" s="679"/>
      <c r="BL17" s="679"/>
      <c r="BM17" s="679"/>
      <c r="BN17" s="680"/>
      <c r="BO17" s="715" t="s">
        <v>
243</v>
      </c>
      <c r="BP17" s="715"/>
      <c r="BQ17" s="715"/>
      <c r="BR17" s="715"/>
      <c r="BS17" s="684" t="s">
        <v>
126</v>
      </c>
      <c r="BT17" s="679"/>
      <c r="BU17" s="679"/>
      <c r="BV17" s="679"/>
      <c r="BW17" s="679"/>
      <c r="BX17" s="679"/>
      <c r="BY17" s="679"/>
      <c r="BZ17" s="679"/>
      <c r="CA17" s="679"/>
      <c r="CB17" s="722"/>
      <c r="CD17" s="711" t="s">
        <v>
267</v>
      </c>
      <c r="CE17" s="712"/>
      <c r="CF17" s="712"/>
      <c r="CG17" s="712"/>
      <c r="CH17" s="712"/>
      <c r="CI17" s="712"/>
      <c r="CJ17" s="712"/>
      <c r="CK17" s="712"/>
      <c r="CL17" s="712"/>
      <c r="CM17" s="712"/>
      <c r="CN17" s="712"/>
      <c r="CO17" s="712"/>
      <c r="CP17" s="712"/>
      <c r="CQ17" s="713"/>
      <c r="CR17" s="678">
        <v>
96587</v>
      </c>
      <c r="CS17" s="679"/>
      <c r="CT17" s="679"/>
      <c r="CU17" s="679"/>
      <c r="CV17" s="679"/>
      <c r="CW17" s="679"/>
      <c r="CX17" s="679"/>
      <c r="CY17" s="680"/>
      <c r="CZ17" s="715">
        <v>
2.7</v>
      </c>
      <c r="DA17" s="715"/>
      <c r="DB17" s="715"/>
      <c r="DC17" s="715"/>
      <c r="DD17" s="684" t="s">
        <v>
126</v>
      </c>
      <c r="DE17" s="679"/>
      <c r="DF17" s="679"/>
      <c r="DG17" s="679"/>
      <c r="DH17" s="679"/>
      <c r="DI17" s="679"/>
      <c r="DJ17" s="679"/>
      <c r="DK17" s="679"/>
      <c r="DL17" s="679"/>
      <c r="DM17" s="679"/>
      <c r="DN17" s="679"/>
      <c r="DO17" s="679"/>
      <c r="DP17" s="680"/>
      <c r="DQ17" s="684">
        <v>
96587</v>
      </c>
      <c r="DR17" s="679"/>
      <c r="DS17" s="679"/>
      <c r="DT17" s="679"/>
      <c r="DU17" s="679"/>
      <c r="DV17" s="679"/>
      <c r="DW17" s="679"/>
      <c r="DX17" s="679"/>
      <c r="DY17" s="679"/>
      <c r="DZ17" s="679"/>
      <c r="EA17" s="679"/>
      <c r="EB17" s="679"/>
      <c r="EC17" s="722"/>
    </row>
    <row r="18" spans="2:133" ht="11.25" customHeight="1" x14ac:dyDescent="0.15">
      <c r="B18" s="675" t="s">
        <v>
268</v>
      </c>
      <c r="C18" s="676"/>
      <c r="D18" s="676"/>
      <c r="E18" s="676"/>
      <c r="F18" s="676"/>
      <c r="G18" s="676"/>
      <c r="H18" s="676"/>
      <c r="I18" s="676"/>
      <c r="J18" s="676"/>
      <c r="K18" s="676"/>
      <c r="L18" s="676"/>
      <c r="M18" s="676"/>
      <c r="N18" s="676"/>
      <c r="O18" s="676"/>
      <c r="P18" s="676"/>
      <c r="Q18" s="677"/>
      <c r="R18" s="678">
        <v>
102</v>
      </c>
      <c r="S18" s="679"/>
      <c r="T18" s="679"/>
      <c r="U18" s="679"/>
      <c r="V18" s="679"/>
      <c r="W18" s="679"/>
      <c r="X18" s="679"/>
      <c r="Y18" s="680"/>
      <c r="Z18" s="715">
        <v>
0</v>
      </c>
      <c r="AA18" s="715"/>
      <c r="AB18" s="715"/>
      <c r="AC18" s="715"/>
      <c r="AD18" s="716">
        <v>
102</v>
      </c>
      <c r="AE18" s="716"/>
      <c r="AF18" s="716"/>
      <c r="AG18" s="716"/>
      <c r="AH18" s="716"/>
      <c r="AI18" s="716"/>
      <c r="AJ18" s="716"/>
      <c r="AK18" s="716"/>
      <c r="AL18" s="681">
        <v>
0</v>
      </c>
      <c r="AM18" s="682"/>
      <c r="AN18" s="682"/>
      <c r="AO18" s="717"/>
      <c r="AP18" s="675" t="s">
        <v>
269</v>
      </c>
      <c r="AQ18" s="676"/>
      <c r="AR18" s="676"/>
      <c r="AS18" s="676"/>
      <c r="AT18" s="676"/>
      <c r="AU18" s="676"/>
      <c r="AV18" s="676"/>
      <c r="AW18" s="676"/>
      <c r="AX18" s="676"/>
      <c r="AY18" s="676"/>
      <c r="AZ18" s="676"/>
      <c r="BA18" s="676"/>
      <c r="BB18" s="676"/>
      <c r="BC18" s="676"/>
      <c r="BD18" s="676"/>
      <c r="BE18" s="676"/>
      <c r="BF18" s="677"/>
      <c r="BG18" s="678" t="s">
        <v>
126</v>
      </c>
      <c r="BH18" s="679"/>
      <c r="BI18" s="679"/>
      <c r="BJ18" s="679"/>
      <c r="BK18" s="679"/>
      <c r="BL18" s="679"/>
      <c r="BM18" s="679"/>
      <c r="BN18" s="680"/>
      <c r="BO18" s="715" t="s">
        <v>
126</v>
      </c>
      <c r="BP18" s="715"/>
      <c r="BQ18" s="715"/>
      <c r="BR18" s="715"/>
      <c r="BS18" s="684" t="s">
        <v>
126</v>
      </c>
      <c r="BT18" s="679"/>
      <c r="BU18" s="679"/>
      <c r="BV18" s="679"/>
      <c r="BW18" s="679"/>
      <c r="BX18" s="679"/>
      <c r="BY18" s="679"/>
      <c r="BZ18" s="679"/>
      <c r="CA18" s="679"/>
      <c r="CB18" s="722"/>
      <c r="CD18" s="711" t="s">
        <v>
270</v>
      </c>
      <c r="CE18" s="712"/>
      <c r="CF18" s="712"/>
      <c r="CG18" s="712"/>
      <c r="CH18" s="712"/>
      <c r="CI18" s="712"/>
      <c r="CJ18" s="712"/>
      <c r="CK18" s="712"/>
      <c r="CL18" s="712"/>
      <c r="CM18" s="712"/>
      <c r="CN18" s="712"/>
      <c r="CO18" s="712"/>
      <c r="CP18" s="712"/>
      <c r="CQ18" s="713"/>
      <c r="CR18" s="678" t="s">
        <v>
126</v>
      </c>
      <c r="CS18" s="679"/>
      <c r="CT18" s="679"/>
      <c r="CU18" s="679"/>
      <c r="CV18" s="679"/>
      <c r="CW18" s="679"/>
      <c r="CX18" s="679"/>
      <c r="CY18" s="680"/>
      <c r="CZ18" s="715" t="s">
        <v>
243</v>
      </c>
      <c r="DA18" s="715"/>
      <c r="DB18" s="715"/>
      <c r="DC18" s="715"/>
      <c r="DD18" s="684" t="s">
        <v>
243</v>
      </c>
      <c r="DE18" s="679"/>
      <c r="DF18" s="679"/>
      <c r="DG18" s="679"/>
      <c r="DH18" s="679"/>
      <c r="DI18" s="679"/>
      <c r="DJ18" s="679"/>
      <c r="DK18" s="679"/>
      <c r="DL18" s="679"/>
      <c r="DM18" s="679"/>
      <c r="DN18" s="679"/>
      <c r="DO18" s="679"/>
      <c r="DP18" s="680"/>
      <c r="DQ18" s="684" t="s">
        <v>
243</v>
      </c>
      <c r="DR18" s="679"/>
      <c r="DS18" s="679"/>
      <c r="DT18" s="679"/>
      <c r="DU18" s="679"/>
      <c r="DV18" s="679"/>
      <c r="DW18" s="679"/>
      <c r="DX18" s="679"/>
      <c r="DY18" s="679"/>
      <c r="DZ18" s="679"/>
      <c r="EA18" s="679"/>
      <c r="EB18" s="679"/>
      <c r="EC18" s="722"/>
    </row>
    <row r="19" spans="2:133" ht="11.25" customHeight="1" x14ac:dyDescent="0.15">
      <c r="B19" s="675" t="s">
        <v>
271</v>
      </c>
      <c r="C19" s="676"/>
      <c r="D19" s="676"/>
      <c r="E19" s="676"/>
      <c r="F19" s="676"/>
      <c r="G19" s="676"/>
      <c r="H19" s="676"/>
      <c r="I19" s="676"/>
      <c r="J19" s="676"/>
      <c r="K19" s="676"/>
      <c r="L19" s="676"/>
      <c r="M19" s="676"/>
      <c r="N19" s="676"/>
      <c r="O19" s="676"/>
      <c r="P19" s="676"/>
      <c r="Q19" s="677"/>
      <c r="R19" s="678">
        <v>
540</v>
      </c>
      <c r="S19" s="679"/>
      <c r="T19" s="679"/>
      <c r="U19" s="679"/>
      <c r="V19" s="679"/>
      <c r="W19" s="679"/>
      <c r="X19" s="679"/>
      <c r="Y19" s="680"/>
      <c r="Z19" s="715">
        <v>
0</v>
      </c>
      <c r="AA19" s="715"/>
      <c r="AB19" s="715"/>
      <c r="AC19" s="715"/>
      <c r="AD19" s="716">
        <v>
540</v>
      </c>
      <c r="AE19" s="716"/>
      <c r="AF19" s="716"/>
      <c r="AG19" s="716"/>
      <c r="AH19" s="716"/>
      <c r="AI19" s="716"/>
      <c r="AJ19" s="716"/>
      <c r="AK19" s="716"/>
      <c r="AL19" s="681">
        <v>
0</v>
      </c>
      <c r="AM19" s="682"/>
      <c r="AN19" s="682"/>
      <c r="AO19" s="717"/>
      <c r="AP19" s="675" t="s">
        <v>
272</v>
      </c>
      <c r="AQ19" s="676"/>
      <c r="AR19" s="676"/>
      <c r="AS19" s="676"/>
      <c r="AT19" s="676"/>
      <c r="AU19" s="676"/>
      <c r="AV19" s="676"/>
      <c r="AW19" s="676"/>
      <c r="AX19" s="676"/>
      <c r="AY19" s="676"/>
      <c r="AZ19" s="676"/>
      <c r="BA19" s="676"/>
      <c r="BB19" s="676"/>
      <c r="BC19" s="676"/>
      <c r="BD19" s="676"/>
      <c r="BE19" s="676"/>
      <c r="BF19" s="677"/>
      <c r="BG19" s="678">
        <v>
1827</v>
      </c>
      <c r="BH19" s="679"/>
      <c r="BI19" s="679"/>
      <c r="BJ19" s="679"/>
      <c r="BK19" s="679"/>
      <c r="BL19" s="679"/>
      <c r="BM19" s="679"/>
      <c r="BN19" s="680"/>
      <c r="BO19" s="715">
        <v>
0.9</v>
      </c>
      <c r="BP19" s="715"/>
      <c r="BQ19" s="715"/>
      <c r="BR19" s="715"/>
      <c r="BS19" s="684" t="s">
        <v>
243</v>
      </c>
      <c r="BT19" s="679"/>
      <c r="BU19" s="679"/>
      <c r="BV19" s="679"/>
      <c r="BW19" s="679"/>
      <c r="BX19" s="679"/>
      <c r="BY19" s="679"/>
      <c r="BZ19" s="679"/>
      <c r="CA19" s="679"/>
      <c r="CB19" s="722"/>
      <c r="CD19" s="711" t="s">
        <v>
273</v>
      </c>
      <c r="CE19" s="712"/>
      <c r="CF19" s="712"/>
      <c r="CG19" s="712"/>
      <c r="CH19" s="712"/>
      <c r="CI19" s="712"/>
      <c r="CJ19" s="712"/>
      <c r="CK19" s="712"/>
      <c r="CL19" s="712"/>
      <c r="CM19" s="712"/>
      <c r="CN19" s="712"/>
      <c r="CO19" s="712"/>
      <c r="CP19" s="712"/>
      <c r="CQ19" s="713"/>
      <c r="CR19" s="678" t="s">
        <v>
126</v>
      </c>
      <c r="CS19" s="679"/>
      <c r="CT19" s="679"/>
      <c r="CU19" s="679"/>
      <c r="CV19" s="679"/>
      <c r="CW19" s="679"/>
      <c r="CX19" s="679"/>
      <c r="CY19" s="680"/>
      <c r="CZ19" s="715" t="s">
        <v>
126</v>
      </c>
      <c r="DA19" s="715"/>
      <c r="DB19" s="715"/>
      <c r="DC19" s="715"/>
      <c r="DD19" s="684" t="s">
        <v>
243</v>
      </c>
      <c r="DE19" s="679"/>
      <c r="DF19" s="679"/>
      <c r="DG19" s="679"/>
      <c r="DH19" s="679"/>
      <c r="DI19" s="679"/>
      <c r="DJ19" s="679"/>
      <c r="DK19" s="679"/>
      <c r="DL19" s="679"/>
      <c r="DM19" s="679"/>
      <c r="DN19" s="679"/>
      <c r="DO19" s="679"/>
      <c r="DP19" s="680"/>
      <c r="DQ19" s="684" t="s">
        <v>
126</v>
      </c>
      <c r="DR19" s="679"/>
      <c r="DS19" s="679"/>
      <c r="DT19" s="679"/>
      <c r="DU19" s="679"/>
      <c r="DV19" s="679"/>
      <c r="DW19" s="679"/>
      <c r="DX19" s="679"/>
      <c r="DY19" s="679"/>
      <c r="DZ19" s="679"/>
      <c r="EA19" s="679"/>
      <c r="EB19" s="679"/>
      <c r="EC19" s="722"/>
    </row>
    <row r="20" spans="2:133" ht="11.25" customHeight="1" x14ac:dyDescent="0.15">
      <c r="B20" s="675" t="s">
        <v>
274</v>
      </c>
      <c r="C20" s="676"/>
      <c r="D20" s="676"/>
      <c r="E20" s="676"/>
      <c r="F20" s="676"/>
      <c r="G20" s="676"/>
      <c r="H20" s="676"/>
      <c r="I20" s="676"/>
      <c r="J20" s="676"/>
      <c r="K20" s="676"/>
      <c r="L20" s="676"/>
      <c r="M20" s="676"/>
      <c r="N20" s="676"/>
      <c r="O20" s="676"/>
      <c r="P20" s="676"/>
      <c r="Q20" s="677"/>
      <c r="R20" s="678">
        <v>
123</v>
      </c>
      <c r="S20" s="679"/>
      <c r="T20" s="679"/>
      <c r="U20" s="679"/>
      <c r="V20" s="679"/>
      <c r="W20" s="679"/>
      <c r="X20" s="679"/>
      <c r="Y20" s="680"/>
      <c r="Z20" s="715">
        <v>
0</v>
      </c>
      <c r="AA20" s="715"/>
      <c r="AB20" s="715"/>
      <c r="AC20" s="715"/>
      <c r="AD20" s="716">
        <v>
123</v>
      </c>
      <c r="AE20" s="716"/>
      <c r="AF20" s="716"/>
      <c r="AG20" s="716"/>
      <c r="AH20" s="716"/>
      <c r="AI20" s="716"/>
      <c r="AJ20" s="716"/>
      <c r="AK20" s="716"/>
      <c r="AL20" s="681">
        <v>
0</v>
      </c>
      <c r="AM20" s="682"/>
      <c r="AN20" s="682"/>
      <c r="AO20" s="717"/>
      <c r="AP20" s="675" t="s">
        <v>
275</v>
      </c>
      <c r="AQ20" s="676"/>
      <c r="AR20" s="676"/>
      <c r="AS20" s="676"/>
      <c r="AT20" s="676"/>
      <c r="AU20" s="676"/>
      <c r="AV20" s="676"/>
      <c r="AW20" s="676"/>
      <c r="AX20" s="676"/>
      <c r="AY20" s="676"/>
      <c r="AZ20" s="676"/>
      <c r="BA20" s="676"/>
      <c r="BB20" s="676"/>
      <c r="BC20" s="676"/>
      <c r="BD20" s="676"/>
      <c r="BE20" s="676"/>
      <c r="BF20" s="677"/>
      <c r="BG20" s="678">
        <v>
1827</v>
      </c>
      <c r="BH20" s="679"/>
      <c r="BI20" s="679"/>
      <c r="BJ20" s="679"/>
      <c r="BK20" s="679"/>
      <c r="BL20" s="679"/>
      <c r="BM20" s="679"/>
      <c r="BN20" s="680"/>
      <c r="BO20" s="715">
        <v>
0.9</v>
      </c>
      <c r="BP20" s="715"/>
      <c r="BQ20" s="715"/>
      <c r="BR20" s="715"/>
      <c r="BS20" s="684" t="s">
        <v>
243</v>
      </c>
      <c r="BT20" s="679"/>
      <c r="BU20" s="679"/>
      <c r="BV20" s="679"/>
      <c r="BW20" s="679"/>
      <c r="BX20" s="679"/>
      <c r="BY20" s="679"/>
      <c r="BZ20" s="679"/>
      <c r="CA20" s="679"/>
      <c r="CB20" s="722"/>
      <c r="CD20" s="711" t="s">
        <v>
276</v>
      </c>
      <c r="CE20" s="712"/>
      <c r="CF20" s="712"/>
      <c r="CG20" s="712"/>
      <c r="CH20" s="712"/>
      <c r="CI20" s="712"/>
      <c r="CJ20" s="712"/>
      <c r="CK20" s="712"/>
      <c r="CL20" s="712"/>
      <c r="CM20" s="712"/>
      <c r="CN20" s="712"/>
      <c r="CO20" s="712"/>
      <c r="CP20" s="712"/>
      <c r="CQ20" s="713"/>
      <c r="CR20" s="678">
        <v>
3602574</v>
      </c>
      <c r="CS20" s="679"/>
      <c r="CT20" s="679"/>
      <c r="CU20" s="679"/>
      <c r="CV20" s="679"/>
      <c r="CW20" s="679"/>
      <c r="CX20" s="679"/>
      <c r="CY20" s="680"/>
      <c r="CZ20" s="715">
        <v>
100</v>
      </c>
      <c r="DA20" s="715"/>
      <c r="DB20" s="715"/>
      <c r="DC20" s="715"/>
      <c r="DD20" s="684">
        <v>
721133</v>
      </c>
      <c r="DE20" s="679"/>
      <c r="DF20" s="679"/>
      <c r="DG20" s="679"/>
      <c r="DH20" s="679"/>
      <c r="DI20" s="679"/>
      <c r="DJ20" s="679"/>
      <c r="DK20" s="679"/>
      <c r="DL20" s="679"/>
      <c r="DM20" s="679"/>
      <c r="DN20" s="679"/>
      <c r="DO20" s="679"/>
      <c r="DP20" s="680"/>
      <c r="DQ20" s="684">
        <v>
1735687</v>
      </c>
      <c r="DR20" s="679"/>
      <c r="DS20" s="679"/>
      <c r="DT20" s="679"/>
      <c r="DU20" s="679"/>
      <c r="DV20" s="679"/>
      <c r="DW20" s="679"/>
      <c r="DX20" s="679"/>
      <c r="DY20" s="679"/>
      <c r="DZ20" s="679"/>
      <c r="EA20" s="679"/>
      <c r="EB20" s="679"/>
      <c r="EC20" s="722"/>
    </row>
    <row r="21" spans="2:133" ht="11.25" customHeight="1" x14ac:dyDescent="0.15">
      <c r="B21" s="675" t="s">
        <v>
277</v>
      </c>
      <c r="C21" s="676"/>
      <c r="D21" s="676"/>
      <c r="E21" s="676"/>
      <c r="F21" s="676"/>
      <c r="G21" s="676"/>
      <c r="H21" s="676"/>
      <c r="I21" s="676"/>
      <c r="J21" s="676"/>
      <c r="K21" s="676"/>
      <c r="L21" s="676"/>
      <c r="M21" s="676"/>
      <c r="N21" s="676"/>
      <c r="O21" s="676"/>
      <c r="P21" s="676"/>
      <c r="Q21" s="677"/>
      <c r="R21" s="678">
        <v>
735</v>
      </c>
      <c r="S21" s="679"/>
      <c r="T21" s="679"/>
      <c r="U21" s="679"/>
      <c r="V21" s="679"/>
      <c r="W21" s="679"/>
      <c r="X21" s="679"/>
      <c r="Y21" s="680"/>
      <c r="Z21" s="715">
        <v>
0</v>
      </c>
      <c r="AA21" s="715"/>
      <c r="AB21" s="715"/>
      <c r="AC21" s="715"/>
      <c r="AD21" s="716">
        <v>
735</v>
      </c>
      <c r="AE21" s="716"/>
      <c r="AF21" s="716"/>
      <c r="AG21" s="716"/>
      <c r="AH21" s="716"/>
      <c r="AI21" s="716"/>
      <c r="AJ21" s="716"/>
      <c r="AK21" s="716"/>
      <c r="AL21" s="681">
        <v>
0.1</v>
      </c>
      <c r="AM21" s="682"/>
      <c r="AN21" s="682"/>
      <c r="AO21" s="717"/>
      <c r="AP21" s="773" t="s">
        <v>
278</v>
      </c>
      <c r="AQ21" s="780"/>
      <c r="AR21" s="780"/>
      <c r="AS21" s="780"/>
      <c r="AT21" s="780"/>
      <c r="AU21" s="780"/>
      <c r="AV21" s="780"/>
      <c r="AW21" s="780"/>
      <c r="AX21" s="780"/>
      <c r="AY21" s="780"/>
      <c r="AZ21" s="780"/>
      <c r="BA21" s="780"/>
      <c r="BB21" s="780"/>
      <c r="BC21" s="780"/>
      <c r="BD21" s="780"/>
      <c r="BE21" s="780"/>
      <c r="BF21" s="775"/>
      <c r="BG21" s="678">
        <v>
1827</v>
      </c>
      <c r="BH21" s="679"/>
      <c r="BI21" s="679"/>
      <c r="BJ21" s="679"/>
      <c r="BK21" s="679"/>
      <c r="BL21" s="679"/>
      <c r="BM21" s="679"/>
      <c r="BN21" s="680"/>
      <c r="BO21" s="715">
        <v>
0.9</v>
      </c>
      <c r="BP21" s="715"/>
      <c r="BQ21" s="715"/>
      <c r="BR21" s="715"/>
      <c r="BS21" s="684" t="s">
        <v>
243</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
279</v>
      </c>
      <c r="C22" s="676"/>
      <c r="D22" s="676"/>
      <c r="E22" s="676"/>
      <c r="F22" s="676"/>
      <c r="G22" s="676"/>
      <c r="H22" s="676"/>
      <c r="I22" s="676"/>
      <c r="J22" s="676"/>
      <c r="K22" s="676"/>
      <c r="L22" s="676"/>
      <c r="M22" s="676"/>
      <c r="N22" s="676"/>
      <c r="O22" s="676"/>
      <c r="P22" s="676"/>
      <c r="Q22" s="677"/>
      <c r="R22" s="678">
        <v>
1296037</v>
      </c>
      <c r="S22" s="679"/>
      <c r="T22" s="679"/>
      <c r="U22" s="679"/>
      <c r="V22" s="679"/>
      <c r="W22" s="679"/>
      <c r="X22" s="679"/>
      <c r="Y22" s="680"/>
      <c r="Z22" s="715">
        <v>
34.799999999999997</v>
      </c>
      <c r="AA22" s="715"/>
      <c r="AB22" s="715"/>
      <c r="AC22" s="715"/>
      <c r="AD22" s="716">
        <v>
1096919</v>
      </c>
      <c r="AE22" s="716"/>
      <c r="AF22" s="716"/>
      <c r="AG22" s="716"/>
      <c r="AH22" s="716"/>
      <c r="AI22" s="716"/>
      <c r="AJ22" s="716"/>
      <c r="AK22" s="716"/>
      <c r="AL22" s="681">
        <v>
80</v>
      </c>
      <c r="AM22" s="682"/>
      <c r="AN22" s="682"/>
      <c r="AO22" s="717"/>
      <c r="AP22" s="773" t="s">
        <v>
280</v>
      </c>
      <c r="AQ22" s="780"/>
      <c r="AR22" s="780"/>
      <c r="AS22" s="780"/>
      <c r="AT22" s="780"/>
      <c r="AU22" s="780"/>
      <c r="AV22" s="780"/>
      <c r="AW22" s="780"/>
      <c r="AX22" s="780"/>
      <c r="AY22" s="780"/>
      <c r="AZ22" s="780"/>
      <c r="BA22" s="780"/>
      <c r="BB22" s="780"/>
      <c r="BC22" s="780"/>
      <c r="BD22" s="780"/>
      <c r="BE22" s="780"/>
      <c r="BF22" s="775"/>
      <c r="BG22" s="678" t="s">
        <v>
126</v>
      </c>
      <c r="BH22" s="679"/>
      <c r="BI22" s="679"/>
      <c r="BJ22" s="679"/>
      <c r="BK22" s="679"/>
      <c r="BL22" s="679"/>
      <c r="BM22" s="679"/>
      <c r="BN22" s="680"/>
      <c r="BO22" s="715" t="s">
        <v>
126</v>
      </c>
      <c r="BP22" s="715"/>
      <c r="BQ22" s="715"/>
      <c r="BR22" s="715"/>
      <c r="BS22" s="684" t="s">
        <v>
243</v>
      </c>
      <c r="BT22" s="679"/>
      <c r="BU22" s="679"/>
      <c r="BV22" s="679"/>
      <c r="BW22" s="679"/>
      <c r="BX22" s="679"/>
      <c r="BY22" s="679"/>
      <c r="BZ22" s="679"/>
      <c r="CA22" s="679"/>
      <c r="CB22" s="722"/>
      <c r="CD22" s="782" t="s">
        <v>
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
282</v>
      </c>
      <c r="C23" s="676"/>
      <c r="D23" s="676"/>
      <c r="E23" s="676"/>
      <c r="F23" s="676"/>
      <c r="G23" s="676"/>
      <c r="H23" s="676"/>
      <c r="I23" s="676"/>
      <c r="J23" s="676"/>
      <c r="K23" s="676"/>
      <c r="L23" s="676"/>
      <c r="M23" s="676"/>
      <c r="N23" s="676"/>
      <c r="O23" s="676"/>
      <c r="P23" s="676"/>
      <c r="Q23" s="677"/>
      <c r="R23" s="678">
        <v>
1096919</v>
      </c>
      <c r="S23" s="679"/>
      <c r="T23" s="679"/>
      <c r="U23" s="679"/>
      <c r="V23" s="679"/>
      <c r="W23" s="679"/>
      <c r="X23" s="679"/>
      <c r="Y23" s="680"/>
      <c r="Z23" s="715">
        <v>
29.4</v>
      </c>
      <c r="AA23" s="715"/>
      <c r="AB23" s="715"/>
      <c r="AC23" s="715"/>
      <c r="AD23" s="716">
        <v>
1096919</v>
      </c>
      <c r="AE23" s="716"/>
      <c r="AF23" s="716"/>
      <c r="AG23" s="716"/>
      <c r="AH23" s="716"/>
      <c r="AI23" s="716"/>
      <c r="AJ23" s="716"/>
      <c r="AK23" s="716"/>
      <c r="AL23" s="681">
        <v>
80</v>
      </c>
      <c r="AM23" s="682"/>
      <c r="AN23" s="682"/>
      <c r="AO23" s="717"/>
      <c r="AP23" s="773" t="s">
        <v>
283</v>
      </c>
      <c r="AQ23" s="780"/>
      <c r="AR23" s="780"/>
      <c r="AS23" s="780"/>
      <c r="AT23" s="780"/>
      <c r="AU23" s="780"/>
      <c r="AV23" s="780"/>
      <c r="AW23" s="780"/>
      <c r="AX23" s="780"/>
      <c r="AY23" s="780"/>
      <c r="AZ23" s="780"/>
      <c r="BA23" s="780"/>
      <c r="BB23" s="780"/>
      <c r="BC23" s="780"/>
      <c r="BD23" s="780"/>
      <c r="BE23" s="780"/>
      <c r="BF23" s="775"/>
      <c r="BG23" s="678" t="s">
        <v>
126</v>
      </c>
      <c r="BH23" s="679"/>
      <c r="BI23" s="679"/>
      <c r="BJ23" s="679"/>
      <c r="BK23" s="679"/>
      <c r="BL23" s="679"/>
      <c r="BM23" s="679"/>
      <c r="BN23" s="680"/>
      <c r="BO23" s="715" t="s">
        <v>
126</v>
      </c>
      <c r="BP23" s="715"/>
      <c r="BQ23" s="715"/>
      <c r="BR23" s="715"/>
      <c r="BS23" s="684" t="s">
        <v>
126</v>
      </c>
      <c r="BT23" s="679"/>
      <c r="BU23" s="679"/>
      <c r="BV23" s="679"/>
      <c r="BW23" s="679"/>
      <c r="BX23" s="679"/>
      <c r="BY23" s="679"/>
      <c r="BZ23" s="679"/>
      <c r="CA23" s="679"/>
      <c r="CB23" s="722"/>
      <c r="CD23" s="782" t="s">
        <v>
222</v>
      </c>
      <c r="CE23" s="783"/>
      <c r="CF23" s="783"/>
      <c r="CG23" s="783"/>
      <c r="CH23" s="783"/>
      <c r="CI23" s="783"/>
      <c r="CJ23" s="783"/>
      <c r="CK23" s="783"/>
      <c r="CL23" s="783"/>
      <c r="CM23" s="783"/>
      <c r="CN23" s="783"/>
      <c r="CO23" s="783"/>
      <c r="CP23" s="783"/>
      <c r="CQ23" s="784"/>
      <c r="CR23" s="782" t="s">
        <v>
284</v>
      </c>
      <c r="CS23" s="783"/>
      <c r="CT23" s="783"/>
      <c r="CU23" s="783"/>
      <c r="CV23" s="783"/>
      <c r="CW23" s="783"/>
      <c r="CX23" s="783"/>
      <c r="CY23" s="784"/>
      <c r="CZ23" s="782" t="s">
        <v>
285</v>
      </c>
      <c r="DA23" s="783"/>
      <c r="DB23" s="783"/>
      <c r="DC23" s="784"/>
      <c r="DD23" s="782" t="s">
        <v>
286</v>
      </c>
      <c r="DE23" s="783"/>
      <c r="DF23" s="783"/>
      <c r="DG23" s="783"/>
      <c r="DH23" s="783"/>
      <c r="DI23" s="783"/>
      <c r="DJ23" s="783"/>
      <c r="DK23" s="784"/>
      <c r="DL23" s="791" t="s">
        <v>
287</v>
      </c>
      <c r="DM23" s="792"/>
      <c r="DN23" s="792"/>
      <c r="DO23" s="792"/>
      <c r="DP23" s="792"/>
      <c r="DQ23" s="792"/>
      <c r="DR23" s="792"/>
      <c r="DS23" s="792"/>
      <c r="DT23" s="792"/>
      <c r="DU23" s="792"/>
      <c r="DV23" s="793"/>
      <c r="DW23" s="782" t="s">
        <v>
288</v>
      </c>
      <c r="DX23" s="783"/>
      <c r="DY23" s="783"/>
      <c r="DZ23" s="783"/>
      <c r="EA23" s="783"/>
      <c r="EB23" s="783"/>
      <c r="EC23" s="784"/>
    </row>
    <row r="24" spans="2:133" ht="11.25" customHeight="1" x14ac:dyDescent="0.15">
      <c r="B24" s="675" t="s">
        <v>
289</v>
      </c>
      <c r="C24" s="676"/>
      <c r="D24" s="676"/>
      <c r="E24" s="676"/>
      <c r="F24" s="676"/>
      <c r="G24" s="676"/>
      <c r="H24" s="676"/>
      <c r="I24" s="676"/>
      <c r="J24" s="676"/>
      <c r="K24" s="676"/>
      <c r="L24" s="676"/>
      <c r="M24" s="676"/>
      <c r="N24" s="676"/>
      <c r="O24" s="676"/>
      <c r="P24" s="676"/>
      <c r="Q24" s="677"/>
      <c r="R24" s="678">
        <v>
199118</v>
      </c>
      <c r="S24" s="679"/>
      <c r="T24" s="679"/>
      <c r="U24" s="679"/>
      <c r="V24" s="679"/>
      <c r="W24" s="679"/>
      <c r="X24" s="679"/>
      <c r="Y24" s="680"/>
      <c r="Z24" s="715">
        <v>
5.3</v>
      </c>
      <c r="AA24" s="715"/>
      <c r="AB24" s="715"/>
      <c r="AC24" s="715"/>
      <c r="AD24" s="716" t="s">
        <v>
243</v>
      </c>
      <c r="AE24" s="716"/>
      <c r="AF24" s="716"/>
      <c r="AG24" s="716"/>
      <c r="AH24" s="716"/>
      <c r="AI24" s="716"/>
      <c r="AJ24" s="716"/>
      <c r="AK24" s="716"/>
      <c r="AL24" s="681" t="s">
        <v>
243</v>
      </c>
      <c r="AM24" s="682"/>
      <c r="AN24" s="682"/>
      <c r="AO24" s="717"/>
      <c r="AP24" s="773" t="s">
        <v>
290</v>
      </c>
      <c r="AQ24" s="780"/>
      <c r="AR24" s="780"/>
      <c r="AS24" s="780"/>
      <c r="AT24" s="780"/>
      <c r="AU24" s="780"/>
      <c r="AV24" s="780"/>
      <c r="AW24" s="780"/>
      <c r="AX24" s="780"/>
      <c r="AY24" s="780"/>
      <c r="AZ24" s="780"/>
      <c r="BA24" s="780"/>
      <c r="BB24" s="780"/>
      <c r="BC24" s="780"/>
      <c r="BD24" s="780"/>
      <c r="BE24" s="780"/>
      <c r="BF24" s="775"/>
      <c r="BG24" s="678" t="s">
        <v>
126</v>
      </c>
      <c r="BH24" s="679"/>
      <c r="BI24" s="679"/>
      <c r="BJ24" s="679"/>
      <c r="BK24" s="679"/>
      <c r="BL24" s="679"/>
      <c r="BM24" s="679"/>
      <c r="BN24" s="680"/>
      <c r="BO24" s="715" t="s">
        <v>
243</v>
      </c>
      <c r="BP24" s="715"/>
      <c r="BQ24" s="715"/>
      <c r="BR24" s="715"/>
      <c r="BS24" s="684" t="s">
        <v>
126</v>
      </c>
      <c r="BT24" s="679"/>
      <c r="BU24" s="679"/>
      <c r="BV24" s="679"/>
      <c r="BW24" s="679"/>
      <c r="BX24" s="679"/>
      <c r="BY24" s="679"/>
      <c r="BZ24" s="679"/>
      <c r="CA24" s="679"/>
      <c r="CB24" s="722"/>
      <c r="CD24" s="736" t="s">
        <v>
291</v>
      </c>
      <c r="CE24" s="737"/>
      <c r="CF24" s="737"/>
      <c r="CG24" s="737"/>
      <c r="CH24" s="737"/>
      <c r="CI24" s="737"/>
      <c r="CJ24" s="737"/>
      <c r="CK24" s="737"/>
      <c r="CL24" s="737"/>
      <c r="CM24" s="737"/>
      <c r="CN24" s="737"/>
      <c r="CO24" s="737"/>
      <c r="CP24" s="737"/>
      <c r="CQ24" s="738"/>
      <c r="CR24" s="733">
        <v>
795908</v>
      </c>
      <c r="CS24" s="734"/>
      <c r="CT24" s="734"/>
      <c r="CU24" s="734"/>
      <c r="CV24" s="734"/>
      <c r="CW24" s="734"/>
      <c r="CX24" s="734"/>
      <c r="CY24" s="777"/>
      <c r="CZ24" s="778">
        <v>
22.1</v>
      </c>
      <c r="DA24" s="751"/>
      <c r="DB24" s="751"/>
      <c r="DC24" s="781"/>
      <c r="DD24" s="776">
        <v>
563782</v>
      </c>
      <c r="DE24" s="734"/>
      <c r="DF24" s="734"/>
      <c r="DG24" s="734"/>
      <c r="DH24" s="734"/>
      <c r="DI24" s="734"/>
      <c r="DJ24" s="734"/>
      <c r="DK24" s="777"/>
      <c r="DL24" s="776">
        <v>
550399</v>
      </c>
      <c r="DM24" s="734"/>
      <c r="DN24" s="734"/>
      <c r="DO24" s="734"/>
      <c r="DP24" s="734"/>
      <c r="DQ24" s="734"/>
      <c r="DR24" s="734"/>
      <c r="DS24" s="734"/>
      <c r="DT24" s="734"/>
      <c r="DU24" s="734"/>
      <c r="DV24" s="777"/>
      <c r="DW24" s="778">
        <v>
39</v>
      </c>
      <c r="DX24" s="751"/>
      <c r="DY24" s="751"/>
      <c r="DZ24" s="751"/>
      <c r="EA24" s="751"/>
      <c r="EB24" s="751"/>
      <c r="EC24" s="779"/>
    </row>
    <row r="25" spans="2:133" ht="11.25" customHeight="1" x14ac:dyDescent="0.15">
      <c r="B25" s="675" t="s">
        <v>
292</v>
      </c>
      <c r="C25" s="676"/>
      <c r="D25" s="676"/>
      <c r="E25" s="676"/>
      <c r="F25" s="676"/>
      <c r="G25" s="676"/>
      <c r="H25" s="676"/>
      <c r="I25" s="676"/>
      <c r="J25" s="676"/>
      <c r="K25" s="676"/>
      <c r="L25" s="676"/>
      <c r="M25" s="676"/>
      <c r="N25" s="676"/>
      <c r="O25" s="676"/>
      <c r="P25" s="676"/>
      <c r="Q25" s="677"/>
      <c r="R25" s="678" t="s">
        <v>
243</v>
      </c>
      <c r="S25" s="679"/>
      <c r="T25" s="679"/>
      <c r="U25" s="679"/>
      <c r="V25" s="679"/>
      <c r="W25" s="679"/>
      <c r="X25" s="679"/>
      <c r="Y25" s="680"/>
      <c r="Z25" s="715" t="s">
        <v>
243</v>
      </c>
      <c r="AA25" s="715"/>
      <c r="AB25" s="715"/>
      <c r="AC25" s="715"/>
      <c r="AD25" s="716" t="s">
        <v>
243</v>
      </c>
      <c r="AE25" s="716"/>
      <c r="AF25" s="716"/>
      <c r="AG25" s="716"/>
      <c r="AH25" s="716"/>
      <c r="AI25" s="716"/>
      <c r="AJ25" s="716"/>
      <c r="AK25" s="716"/>
      <c r="AL25" s="681" t="s">
        <v>
126</v>
      </c>
      <c r="AM25" s="682"/>
      <c r="AN25" s="682"/>
      <c r="AO25" s="717"/>
      <c r="AP25" s="773" t="s">
        <v>
293</v>
      </c>
      <c r="AQ25" s="780"/>
      <c r="AR25" s="780"/>
      <c r="AS25" s="780"/>
      <c r="AT25" s="780"/>
      <c r="AU25" s="780"/>
      <c r="AV25" s="780"/>
      <c r="AW25" s="780"/>
      <c r="AX25" s="780"/>
      <c r="AY25" s="780"/>
      <c r="AZ25" s="780"/>
      <c r="BA25" s="780"/>
      <c r="BB25" s="780"/>
      <c r="BC25" s="780"/>
      <c r="BD25" s="780"/>
      <c r="BE25" s="780"/>
      <c r="BF25" s="775"/>
      <c r="BG25" s="678" t="s">
        <v>
243</v>
      </c>
      <c r="BH25" s="679"/>
      <c r="BI25" s="679"/>
      <c r="BJ25" s="679"/>
      <c r="BK25" s="679"/>
      <c r="BL25" s="679"/>
      <c r="BM25" s="679"/>
      <c r="BN25" s="680"/>
      <c r="BO25" s="715" t="s">
        <v>
126</v>
      </c>
      <c r="BP25" s="715"/>
      <c r="BQ25" s="715"/>
      <c r="BR25" s="715"/>
      <c r="BS25" s="684" t="s">
        <v>
126</v>
      </c>
      <c r="BT25" s="679"/>
      <c r="BU25" s="679"/>
      <c r="BV25" s="679"/>
      <c r="BW25" s="679"/>
      <c r="BX25" s="679"/>
      <c r="BY25" s="679"/>
      <c r="BZ25" s="679"/>
      <c r="CA25" s="679"/>
      <c r="CB25" s="722"/>
      <c r="CD25" s="711" t="s">
        <v>
294</v>
      </c>
      <c r="CE25" s="712"/>
      <c r="CF25" s="712"/>
      <c r="CG25" s="712"/>
      <c r="CH25" s="712"/>
      <c r="CI25" s="712"/>
      <c r="CJ25" s="712"/>
      <c r="CK25" s="712"/>
      <c r="CL25" s="712"/>
      <c r="CM25" s="712"/>
      <c r="CN25" s="712"/>
      <c r="CO25" s="712"/>
      <c r="CP25" s="712"/>
      <c r="CQ25" s="713"/>
      <c r="CR25" s="678">
        <v>
475812</v>
      </c>
      <c r="CS25" s="697"/>
      <c r="CT25" s="697"/>
      <c r="CU25" s="697"/>
      <c r="CV25" s="697"/>
      <c r="CW25" s="697"/>
      <c r="CX25" s="697"/>
      <c r="CY25" s="698"/>
      <c r="CZ25" s="681">
        <v>
13.2</v>
      </c>
      <c r="DA25" s="699"/>
      <c r="DB25" s="699"/>
      <c r="DC25" s="700"/>
      <c r="DD25" s="684">
        <v>
425929</v>
      </c>
      <c r="DE25" s="697"/>
      <c r="DF25" s="697"/>
      <c r="DG25" s="697"/>
      <c r="DH25" s="697"/>
      <c r="DI25" s="697"/>
      <c r="DJ25" s="697"/>
      <c r="DK25" s="698"/>
      <c r="DL25" s="684">
        <v>
412546</v>
      </c>
      <c r="DM25" s="697"/>
      <c r="DN25" s="697"/>
      <c r="DO25" s="697"/>
      <c r="DP25" s="697"/>
      <c r="DQ25" s="697"/>
      <c r="DR25" s="697"/>
      <c r="DS25" s="697"/>
      <c r="DT25" s="697"/>
      <c r="DU25" s="697"/>
      <c r="DV25" s="698"/>
      <c r="DW25" s="681">
        <v>
29.3</v>
      </c>
      <c r="DX25" s="699"/>
      <c r="DY25" s="699"/>
      <c r="DZ25" s="699"/>
      <c r="EA25" s="699"/>
      <c r="EB25" s="699"/>
      <c r="EC25" s="714"/>
    </row>
    <row r="26" spans="2:133" ht="11.25" customHeight="1" x14ac:dyDescent="0.15">
      <c r="B26" s="675" t="s">
        <v>
295</v>
      </c>
      <c r="C26" s="676"/>
      <c r="D26" s="676"/>
      <c r="E26" s="676"/>
      <c r="F26" s="676"/>
      <c r="G26" s="676"/>
      <c r="H26" s="676"/>
      <c r="I26" s="676"/>
      <c r="J26" s="676"/>
      <c r="K26" s="676"/>
      <c r="L26" s="676"/>
      <c r="M26" s="676"/>
      <c r="N26" s="676"/>
      <c r="O26" s="676"/>
      <c r="P26" s="676"/>
      <c r="Q26" s="677"/>
      <c r="R26" s="678">
        <v>
1565555</v>
      </c>
      <c r="S26" s="679"/>
      <c r="T26" s="679"/>
      <c r="U26" s="679"/>
      <c r="V26" s="679"/>
      <c r="W26" s="679"/>
      <c r="X26" s="679"/>
      <c r="Y26" s="680"/>
      <c r="Z26" s="715">
        <v>
42</v>
      </c>
      <c r="AA26" s="715"/>
      <c r="AB26" s="715"/>
      <c r="AC26" s="715"/>
      <c r="AD26" s="716">
        <v>
1366437</v>
      </c>
      <c r="AE26" s="716"/>
      <c r="AF26" s="716"/>
      <c r="AG26" s="716"/>
      <c r="AH26" s="716"/>
      <c r="AI26" s="716"/>
      <c r="AJ26" s="716"/>
      <c r="AK26" s="716"/>
      <c r="AL26" s="681">
        <v>
99.7</v>
      </c>
      <c r="AM26" s="682"/>
      <c r="AN26" s="682"/>
      <c r="AO26" s="717"/>
      <c r="AP26" s="773" t="s">
        <v>
296</v>
      </c>
      <c r="AQ26" s="774"/>
      <c r="AR26" s="774"/>
      <c r="AS26" s="774"/>
      <c r="AT26" s="774"/>
      <c r="AU26" s="774"/>
      <c r="AV26" s="774"/>
      <c r="AW26" s="774"/>
      <c r="AX26" s="774"/>
      <c r="AY26" s="774"/>
      <c r="AZ26" s="774"/>
      <c r="BA26" s="774"/>
      <c r="BB26" s="774"/>
      <c r="BC26" s="774"/>
      <c r="BD26" s="774"/>
      <c r="BE26" s="774"/>
      <c r="BF26" s="775"/>
      <c r="BG26" s="678" t="s">
        <v>
126</v>
      </c>
      <c r="BH26" s="679"/>
      <c r="BI26" s="679"/>
      <c r="BJ26" s="679"/>
      <c r="BK26" s="679"/>
      <c r="BL26" s="679"/>
      <c r="BM26" s="679"/>
      <c r="BN26" s="680"/>
      <c r="BO26" s="715" t="s">
        <v>
243</v>
      </c>
      <c r="BP26" s="715"/>
      <c r="BQ26" s="715"/>
      <c r="BR26" s="715"/>
      <c r="BS26" s="684" t="s">
        <v>
126</v>
      </c>
      <c r="BT26" s="679"/>
      <c r="BU26" s="679"/>
      <c r="BV26" s="679"/>
      <c r="BW26" s="679"/>
      <c r="BX26" s="679"/>
      <c r="BY26" s="679"/>
      <c r="BZ26" s="679"/>
      <c r="CA26" s="679"/>
      <c r="CB26" s="722"/>
      <c r="CD26" s="711" t="s">
        <v>
297</v>
      </c>
      <c r="CE26" s="712"/>
      <c r="CF26" s="712"/>
      <c r="CG26" s="712"/>
      <c r="CH26" s="712"/>
      <c r="CI26" s="712"/>
      <c r="CJ26" s="712"/>
      <c r="CK26" s="712"/>
      <c r="CL26" s="712"/>
      <c r="CM26" s="712"/>
      <c r="CN26" s="712"/>
      <c r="CO26" s="712"/>
      <c r="CP26" s="712"/>
      <c r="CQ26" s="713"/>
      <c r="CR26" s="678">
        <v>
256969</v>
      </c>
      <c r="CS26" s="679"/>
      <c r="CT26" s="679"/>
      <c r="CU26" s="679"/>
      <c r="CV26" s="679"/>
      <c r="CW26" s="679"/>
      <c r="CX26" s="679"/>
      <c r="CY26" s="680"/>
      <c r="CZ26" s="681">
        <v>
7.1</v>
      </c>
      <c r="DA26" s="699"/>
      <c r="DB26" s="699"/>
      <c r="DC26" s="700"/>
      <c r="DD26" s="684">
        <v>
216412</v>
      </c>
      <c r="DE26" s="679"/>
      <c r="DF26" s="679"/>
      <c r="DG26" s="679"/>
      <c r="DH26" s="679"/>
      <c r="DI26" s="679"/>
      <c r="DJ26" s="679"/>
      <c r="DK26" s="680"/>
      <c r="DL26" s="684" t="s">
        <v>
126</v>
      </c>
      <c r="DM26" s="679"/>
      <c r="DN26" s="679"/>
      <c r="DO26" s="679"/>
      <c r="DP26" s="679"/>
      <c r="DQ26" s="679"/>
      <c r="DR26" s="679"/>
      <c r="DS26" s="679"/>
      <c r="DT26" s="679"/>
      <c r="DU26" s="679"/>
      <c r="DV26" s="680"/>
      <c r="DW26" s="681" t="s">
        <v>
126</v>
      </c>
      <c r="DX26" s="699"/>
      <c r="DY26" s="699"/>
      <c r="DZ26" s="699"/>
      <c r="EA26" s="699"/>
      <c r="EB26" s="699"/>
      <c r="EC26" s="714"/>
    </row>
    <row r="27" spans="2:133" ht="11.25" customHeight="1" x14ac:dyDescent="0.15">
      <c r="B27" s="675" t="s">
        <v>
298</v>
      </c>
      <c r="C27" s="676"/>
      <c r="D27" s="676"/>
      <c r="E27" s="676"/>
      <c r="F27" s="676"/>
      <c r="G27" s="676"/>
      <c r="H27" s="676"/>
      <c r="I27" s="676"/>
      <c r="J27" s="676"/>
      <c r="K27" s="676"/>
      <c r="L27" s="676"/>
      <c r="M27" s="676"/>
      <c r="N27" s="676"/>
      <c r="O27" s="676"/>
      <c r="P27" s="676"/>
      <c r="Q27" s="677"/>
      <c r="R27" s="678">
        <v>
1221</v>
      </c>
      <c r="S27" s="679"/>
      <c r="T27" s="679"/>
      <c r="U27" s="679"/>
      <c r="V27" s="679"/>
      <c r="W27" s="679"/>
      <c r="X27" s="679"/>
      <c r="Y27" s="680"/>
      <c r="Z27" s="715">
        <v>
0</v>
      </c>
      <c r="AA27" s="715"/>
      <c r="AB27" s="715"/>
      <c r="AC27" s="715"/>
      <c r="AD27" s="716">
        <v>
1221</v>
      </c>
      <c r="AE27" s="716"/>
      <c r="AF27" s="716"/>
      <c r="AG27" s="716"/>
      <c r="AH27" s="716"/>
      <c r="AI27" s="716"/>
      <c r="AJ27" s="716"/>
      <c r="AK27" s="716"/>
      <c r="AL27" s="681">
        <v>
0.1</v>
      </c>
      <c r="AM27" s="682"/>
      <c r="AN27" s="682"/>
      <c r="AO27" s="717"/>
      <c r="AP27" s="675" t="s">
        <v>
299</v>
      </c>
      <c r="AQ27" s="676"/>
      <c r="AR27" s="676"/>
      <c r="AS27" s="676"/>
      <c r="AT27" s="676"/>
      <c r="AU27" s="676"/>
      <c r="AV27" s="676"/>
      <c r="AW27" s="676"/>
      <c r="AX27" s="676"/>
      <c r="AY27" s="676"/>
      <c r="AZ27" s="676"/>
      <c r="BA27" s="676"/>
      <c r="BB27" s="676"/>
      <c r="BC27" s="676"/>
      <c r="BD27" s="676"/>
      <c r="BE27" s="676"/>
      <c r="BF27" s="677"/>
      <c r="BG27" s="678">
        <v>
200562</v>
      </c>
      <c r="BH27" s="679"/>
      <c r="BI27" s="679"/>
      <c r="BJ27" s="679"/>
      <c r="BK27" s="679"/>
      <c r="BL27" s="679"/>
      <c r="BM27" s="679"/>
      <c r="BN27" s="680"/>
      <c r="BO27" s="715">
        <v>
100</v>
      </c>
      <c r="BP27" s="715"/>
      <c r="BQ27" s="715"/>
      <c r="BR27" s="715"/>
      <c r="BS27" s="684">
        <v>
603</v>
      </c>
      <c r="BT27" s="679"/>
      <c r="BU27" s="679"/>
      <c r="BV27" s="679"/>
      <c r="BW27" s="679"/>
      <c r="BX27" s="679"/>
      <c r="BY27" s="679"/>
      <c r="BZ27" s="679"/>
      <c r="CA27" s="679"/>
      <c r="CB27" s="722"/>
      <c r="CD27" s="711" t="s">
        <v>
300</v>
      </c>
      <c r="CE27" s="712"/>
      <c r="CF27" s="712"/>
      <c r="CG27" s="712"/>
      <c r="CH27" s="712"/>
      <c r="CI27" s="712"/>
      <c r="CJ27" s="712"/>
      <c r="CK27" s="712"/>
      <c r="CL27" s="712"/>
      <c r="CM27" s="712"/>
      <c r="CN27" s="712"/>
      <c r="CO27" s="712"/>
      <c r="CP27" s="712"/>
      <c r="CQ27" s="713"/>
      <c r="CR27" s="678">
        <v>
223509</v>
      </c>
      <c r="CS27" s="697"/>
      <c r="CT27" s="697"/>
      <c r="CU27" s="697"/>
      <c r="CV27" s="697"/>
      <c r="CW27" s="697"/>
      <c r="CX27" s="697"/>
      <c r="CY27" s="698"/>
      <c r="CZ27" s="681">
        <v>
6.2</v>
      </c>
      <c r="DA27" s="699"/>
      <c r="DB27" s="699"/>
      <c r="DC27" s="700"/>
      <c r="DD27" s="684">
        <v>
41266</v>
      </c>
      <c r="DE27" s="697"/>
      <c r="DF27" s="697"/>
      <c r="DG27" s="697"/>
      <c r="DH27" s="697"/>
      <c r="DI27" s="697"/>
      <c r="DJ27" s="697"/>
      <c r="DK27" s="698"/>
      <c r="DL27" s="684">
        <v>
41266</v>
      </c>
      <c r="DM27" s="697"/>
      <c r="DN27" s="697"/>
      <c r="DO27" s="697"/>
      <c r="DP27" s="697"/>
      <c r="DQ27" s="697"/>
      <c r="DR27" s="697"/>
      <c r="DS27" s="697"/>
      <c r="DT27" s="697"/>
      <c r="DU27" s="697"/>
      <c r="DV27" s="698"/>
      <c r="DW27" s="681">
        <v>
2.9</v>
      </c>
      <c r="DX27" s="699"/>
      <c r="DY27" s="699"/>
      <c r="DZ27" s="699"/>
      <c r="EA27" s="699"/>
      <c r="EB27" s="699"/>
      <c r="EC27" s="714"/>
    </row>
    <row r="28" spans="2:133" ht="11.25" customHeight="1" x14ac:dyDescent="0.15">
      <c r="B28" s="675" t="s">
        <v>
301</v>
      </c>
      <c r="C28" s="676"/>
      <c r="D28" s="676"/>
      <c r="E28" s="676"/>
      <c r="F28" s="676"/>
      <c r="G28" s="676"/>
      <c r="H28" s="676"/>
      <c r="I28" s="676"/>
      <c r="J28" s="676"/>
      <c r="K28" s="676"/>
      <c r="L28" s="676"/>
      <c r="M28" s="676"/>
      <c r="N28" s="676"/>
      <c r="O28" s="676"/>
      <c r="P28" s="676"/>
      <c r="Q28" s="677"/>
      <c r="R28" s="678">
        <v>
4260</v>
      </c>
      <c r="S28" s="679"/>
      <c r="T28" s="679"/>
      <c r="U28" s="679"/>
      <c r="V28" s="679"/>
      <c r="W28" s="679"/>
      <c r="X28" s="679"/>
      <c r="Y28" s="680"/>
      <c r="Z28" s="715">
        <v>
0.1</v>
      </c>
      <c r="AA28" s="715"/>
      <c r="AB28" s="715"/>
      <c r="AC28" s="715"/>
      <c r="AD28" s="716" t="s">
        <v>
126</v>
      </c>
      <c r="AE28" s="716"/>
      <c r="AF28" s="716"/>
      <c r="AG28" s="716"/>
      <c r="AH28" s="716"/>
      <c r="AI28" s="716"/>
      <c r="AJ28" s="716"/>
      <c r="AK28" s="716"/>
      <c r="AL28" s="681" t="s">
        <v>
126</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
302</v>
      </c>
      <c r="CE28" s="712"/>
      <c r="CF28" s="712"/>
      <c r="CG28" s="712"/>
      <c r="CH28" s="712"/>
      <c r="CI28" s="712"/>
      <c r="CJ28" s="712"/>
      <c r="CK28" s="712"/>
      <c r="CL28" s="712"/>
      <c r="CM28" s="712"/>
      <c r="CN28" s="712"/>
      <c r="CO28" s="712"/>
      <c r="CP28" s="712"/>
      <c r="CQ28" s="713"/>
      <c r="CR28" s="678">
        <v>
96587</v>
      </c>
      <c r="CS28" s="679"/>
      <c r="CT28" s="679"/>
      <c r="CU28" s="679"/>
      <c r="CV28" s="679"/>
      <c r="CW28" s="679"/>
      <c r="CX28" s="679"/>
      <c r="CY28" s="680"/>
      <c r="CZ28" s="681">
        <v>
2.7</v>
      </c>
      <c r="DA28" s="699"/>
      <c r="DB28" s="699"/>
      <c r="DC28" s="700"/>
      <c r="DD28" s="684">
        <v>
96587</v>
      </c>
      <c r="DE28" s="679"/>
      <c r="DF28" s="679"/>
      <c r="DG28" s="679"/>
      <c r="DH28" s="679"/>
      <c r="DI28" s="679"/>
      <c r="DJ28" s="679"/>
      <c r="DK28" s="680"/>
      <c r="DL28" s="684">
        <v>
96587</v>
      </c>
      <c r="DM28" s="679"/>
      <c r="DN28" s="679"/>
      <c r="DO28" s="679"/>
      <c r="DP28" s="679"/>
      <c r="DQ28" s="679"/>
      <c r="DR28" s="679"/>
      <c r="DS28" s="679"/>
      <c r="DT28" s="679"/>
      <c r="DU28" s="679"/>
      <c r="DV28" s="680"/>
      <c r="DW28" s="681">
        <v>
6.9</v>
      </c>
      <c r="DX28" s="699"/>
      <c r="DY28" s="699"/>
      <c r="DZ28" s="699"/>
      <c r="EA28" s="699"/>
      <c r="EB28" s="699"/>
      <c r="EC28" s="714"/>
    </row>
    <row r="29" spans="2:133" ht="11.25" customHeight="1" x14ac:dyDescent="0.15">
      <c r="B29" s="675" t="s">
        <v>
303</v>
      </c>
      <c r="C29" s="676"/>
      <c r="D29" s="676"/>
      <c r="E29" s="676"/>
      <c r="F29" s="676"/>
      <c r="G29" s="676"/>
      <c r="H29" s="676"/>
      <c r="I29" s="676"/>
      <c r="J29" s="676"/>
      <c r="K29" s="676"/>
      <c r="L29" s="676"/>
      <c r="M29" s="676"/>
      <c r="N29" s="676"/>
      <c r="O29" s="676"/>
      <c r="P29" s="676"/>
      <c r="Q29" s="677"/>
      <c r="R29" s="678">
        <v>
22628</v>
      </c>
      <c r="S29" s="679"/>
      <c r="T29" s="679"/>
      <c r="U29" s="679"/>
      <c r="V29" s="679"/>
      <c r="W29" s="679"/>
      <c r="X29" s="679"/>
      <c r="Y29" s="680"/>
      <c r="Z29" s="715">
        <v>
0.6</v>
      </c>
      <c r="AA29" s="715"/>
      <c r="AB29" s="715"/>
      <c r="AC29" s="715"/>
      <c r="AD29" s="716">
        <v>
147</v>
      </c>
      <c r="AE29" s="716"/>
      <c r="AF29" s="716"/>
      <c r="AG29" s="716"/>
      <c r="AH29" s="716"/>
      <c r="AI29" s="716"/>
      <c r="AJ29" s="716"/>
      <c r="AK29" s="716"/>
      <c r="AL29" s="681">
        <v>
0</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
304</v>
      </c>
      <c r="CE29" s="768"/>
      <c r="CF29" s="711" t="s">
        <v>
305</v>
      </c>
      <c r="CG29" s="712"/>
      <c r="CH29" s="712"/>
      <c r="CI29" s="712"/>
      <c r="CJ29" s="712"/>
      <c r="CK29" s="712"/>
      <c r="CL29" s="712"/>
      <c r="CM29" s="712"/>
      <c r="CN29" s="712"/>
      <c r="CO29" s="712"/>
      <c r="CP29" s="712"/>
      <c r="CQ29" s="713"/>
      <c r="CR29" s="678">
        <v>
96587</v>
      </c>
      <c r="CS29" s="697"/>
      <c r="CT29" s="697"/>
      <c r="CU29" s="697"/>
      <c r="CV29" s="697"/>
      <c r="CW29" s="697"/>
      <c r="CX29" s="697"/>
      <c r="CY29" s="698"/>
      <c r="CZ29" s="681">
        <v>
2.7</v>
      </c>
      <c r="DA29" s="699"/>
      <c r="DB29" s="699"/>
      <c r="DC29" s="700"/>
      <c r="DD29" s="684">
        <v>
96587</v>
      </c>
      <c r="DE29" s="697"/>
      <c r="DF29" s="697"/>
      <c r="DG29" s="697"/>
      <c r="DH29" s="697"/>
      <c r="DI29" s="697"/>
      <c r="DJ29" s="697"/>
      <c r="DK29" s="698"/>
      <c r="DL29" s="684">
        <v>
96587</v>
      </c>
      <c r="DM29" s="697"/>
      <c r="DN29" s="697"/>
      <c r="DO29" s="697"/>
      <c r="DP29" s="697"/>
      <c r="DQ29" s="697"/>
      <c r="DR29" s="697"/>
      <c r="DS29" s="697"/>
      <c r="DT29" s="697"/>
      <c r="DU29" s="697"/>
      <c r="DV29" s="698"/>
      <c r="DW29" s="681">
        <v>
6.9</v>
      </c>
      <c r="DX29" s="699"/>
      <c r="DY29" s="699"/>
      <c r="DZ29" s="699"/>
      <c r="EA29" s="699"/>
      <c r="EB29" s="699"/>
      <c r="EC29" s="714"/>
    </row>
    <row r="30" spans="2:133" ht="11.25" customHeight="1" x14ac:dyDescent="0.15">
      <c r="B30" s="675" t="s">
        <v>
306</v>
      </c>
      <c r="C30" s="676"/>
      <c r="D30" s="676"/>
      <c r="E30" s="676"/>
      <c r="F30" s="676"/>
      <c r="G30" s="676"/>
      <c r="H30" s="676"/>
      <c r="I30" s="676"/>
      <c r="J30" s="676"/>
      <c r="K30" s="676"/>
      <c r="L30" s="676"/>
      <c r="M30" s="676"/>
      <c r="N30" s="676"/>
      <c r="O30" s="676"/>
      <c r="P30" s="676"/>
      <c r="Q30" s="677"/>
      <c r="R30" s="678">
        <v>
7548</v>
      </c>
      <c r="S30" s="679"/>
      <c r="T30" s="679"/>
      <c r="U30" s="679"/>
      <c r="V30" s="679"/>
      <c r="W30" s="679"/>
      <c r="X30" s="679"/>
      <c r="Y30" s="680"/>
      <c r="Z30" s="715">
        <v>
0.2</v>
      </c>
      <c r="AA30" s="715"/>
      <c r="AB30" s="715"/>
      <c r="AC30" s="715"/>
      <c r="AD30" s="716" t="s">
        <v>
243</v>
      </c>
      <c r="AE30" s="716"/>
      <c r="AF30" s="716"/>
      <c r="AG30" s="716"/>
      <c r="AH30" s="716"/>
      <c r="AI30" s="716"/>
      <c r="AJ30" s="716"/>
      <c r="AK30" s="716"/>
      <c r="AL30" s="681" t="s">
        <v>
243</v>
      </c>
      <c r="AM30" s="682"/>
      <c r="AN30" s="682"/>
      <c r="AO30" s="717"/>
      <c r="AP30" s="739" t="s">
        <v>
222</v>
      </c>
      <c r="AQ30" s="740"/>
      <c r="AR30" s="740"/>
      <c r="AS30" s="740"/>
      <c r="AT30" s="740"/>
      <c r="AU30" s="740"/>
      <c r="AV30" s="740"/>
      <c r="AW30" s="740"/>
      <c r="AX30" s="740"/>
      <c r="AY30" s="740"/>
      <c r="AZ30" s="740"/>
      <c r="BA30" s="740"/>
      <c r="BB30" s="740"/>
      <c r="BC30" s="740"/>
      <c r="BD30" s="740"/>
      <c r="BE30" s="740"/>
      <c r="BF30" s="741"/>
      <c r="BG30" s="739" t="s">
        <v>
307</v>
      </c>
      <c r="BH30" s="764"/>
      <c r="BI30" s="764"/>
      <c r="BJ30" s="764"/>
      <c r="BK30" s="764"/>
      <c r="BL30" s="764"/>
      <c r="BM30" s="764"/>
      <c r="BN30" s="764"/>
      <c r="BO30" s="764"/>
      <c r="BP30" s="764"/>
      <c r="BQ30" s="765"/>
      <c r="BR30" s="739" t="s">
        <v>
308</v>
      </c>
      <c r="BS30" s="764"/>
      <c r="BT30" s="764"/>
      <c r="BU30" s="764"/>
      <c r="BV30" s="764"/>
      <c r="BW30" s="764"/>
      <c r="BX30" s="764"/>
      <c r="BY30" s="764"/>
      <c r="BZ30" s="764"/>
      <c r="CA30" s="764"/>
      <c r="CB30" s="765"/>
      <c r="CD30" s="769"/>
      <c r="CE30" s="770"/>
      <c r="CF30" s="711" t="s">
        <v>
309</v>
      </c>
      <c r="CG30" s="712"/>
      <c r="CH30" s="712"/>
      <c r="CI30" s="712"/>
      <c r="CJ30" s="712"/>
      <c r="CK30" s="712"/>
      <c r="CL30" s="712"/>
      <c r="CM30" s="712"/>
      <c r="CN30" s="712"/>
      <c r="CO30" s="712"/>
      <c r="CP30" s="712"/>
      <c r="CQ30" s="713"/>
      <c r="CR30" s="678">
        <v>
92053</v>
      </c>
      <c r="CS30" s="679"/>
      <c r="CT30" s="679"/>
      <c r="CU30" s="679"/>
      <c r="CV30" s="679"/>
      <c r="CW30" s="679"/>
      <c r="CX30" s="679"/>
      <c r="CY30" s="680"/>
      <c r="CZ30" s="681">
        <v>
2.6</v>
      </c>
      <c r="DA30" s="699"/>
      <c r="DB30" s="699"/>
      <c r="DC30" s="700"/>
      <c r="DD30" s="684">
        <v>
92053</v>
      </c>
      <c r="DE30" s="679"/>
      <c r="DF30" s="679"/>
      <c r="DG30" s="679"/>
      <c r="DH30" s="679"/>
      <c r="DI30" s="679"/>
      <c r="DJ30" s="679"/>
      <c r="DK30" s="680"/>
      <c r="DL30" s="684">
        <v>
92053</v>
      </c>
      <c r="DM30" s="679"/>
      <c r="DN30" s="679"/>
      <c r="DO30" s="679"/>
      <c r="DP30" s="679"/>
      <c r="DQ30" s="679"/>
      <c r="DR30" s="679"/>
      <c r="DS30" s="679"/>
      <c r="DT30" s="679"/>
      <c r="DU30" s="679"/>
      <c r="DV30" s="680"/>
      <c r="DW30" s="681">
        <v>
6.5</v>
      </c>
      <c r="DX30" s="699"/>
      <c r="DY30" s="699"/>
      <c r="DZ30" s="699"/>
      <c r="EA30" s="699"/>
      <c r="EB30" s="699"/>
      <c r="EC30" s="714"/>
    </row>
    <row r="31" spans="2:133" ht="11.25" customHeight="1" x14ac:dyDescent="0.15">
      <c r="B31" s="675" t="s">
        <v>
310</v>
      </c>
      <c r="C31" s="676"/>
      <c r="D31" s="676"/>
      <c r="E31" s="676"/>
      <c r="F31" s="676"/>
      <c r="G31" s="676"/>
      <c r="H31" s="676"/>
      <c r="I31" s="676"/>
      <c r="J31" s="676"/>
      <c r="K31" s="676"/>
      <c r="L31" s="676"/>
      <c r="M31" s="676"/>
      <c r="N31" s="676"/>
      <c r="O31" s="676"/>
      <c r="P31" s="676"/>
      <c r="Q31" s="677"/>
      <c r="R31" s="678">
        <v>
97801</v>
      </c>
      <c r="S31" s="679"/>
      <c r="T31" s="679"/>
      <c r="U31" s="679"/>
      <c r="V31" s="679"/>
      <c r="W31" s="679"/>
      <c r="X31" s="679"/>
      <c r="Y31" s="680"/>
      <c r="Z31" s="715">
        <v>
2.6</v>
      </c>
      <c r="AA31" s="715"/>
      <c r="AB31" s="715"/>
      <c r="AC31" s="715"/>
      <c r="AD31" s="716" t="s">
        <v>
126</v>
      </c>
      <c r="AE31" s="716"/>
      <c r="AF31" s="716"/>
      <c r="AG31" s="716"/>
      <c r="AH31" s="716"/>
      <c r="AI31" s="716"/>
      <c r="AJ31" s="716"/>
      <c r="AK31" s="716"/>
      <c r="AL31" s="681" t="s">
        <v>
243</v>
      </c>
      <c r="AM31" s="682"/>
      <c r="AN31" s="682"/>
      <c r="AO31" s="717"/>
      <c r="AP31" s="753" t="s">
        <v>
311</v>
      </c>
      <c r="AQ31" s="754"/>
      <c r="AR31" s="754"/>
      <c r="AS31" s="754"/>
      <c r="AT31" s="759" t="s">
        <v>
312</v>
      </c>
      <c r="AU31" s="231"/>
      <c r="AV31" s="231"/>
      <c r="AW31" s="231"/>
      <c r="AX31" s="746" t="s">
        <v>
187</v>
      </c>
      <c r="AY31" s="747"/>
      <c r="AZ31" s="747"/>
      <c r="BA31" s="747"/>
      <c r="BB31" s="747"/>
      <c r="BC31" s="747"/>
      <c r="BD31" s="747"/>
      <c r="BE31" s="747"/>
      <c r="BF31" s="748"/>
      <c r="BG31" s="749">
        <v>
99.5</v>
      </c>
      <c r="BH31" s="750"/>
      <c r="BI31" s="750"/>
      <c r="BJ31" s="750"/>
      <c r="BK31" s="750"/>
      <c r="BL31" s="750"/>
      <c r="BM31" s="751">
        <v>
98.8</v>
      </c>
      <c r="BN31" s="750"/>
      <c r="BO31" s="750"/>
      <c r="BP31" s="750"/>
      <c r="BQ31" s="752"/>
      <c r="BR31" s="749">
        <v>
99.6</v>
      </c>
      <c r="BS31" s="750"/>
      <c r="BT31" s="750"/>
      <c r="BU31" s="750"/>
      <c r="BV31" s="750"/>
      <c r="BW31" s="750"/>
      <c r="BX31" s="751">
        <v>
98.7</v>
      </c>
      <c r="BY31" s="750"/>
      <c r="BZ31" s="750"/>
      <c r="CA31" s="750"/>
      <c r="CB31" s="752"/>
      <c r="CD31" s="769"/>
      <c r="CE31" s="770"/>
      <c r="CF31" s="711" t="s">
        <v>
313</v>
      </c>
      <c r="CG31" s="712"/>
      <c r="CH31" s="712"/>
      <c r="CI31" s="712"/>
      <c r="CJ31" s="712"/>
      <c r="CK31" s="712"/>
      <c r="CL31" s="712"/>
      <c r="CM31" s="712"/>
      <c r="CN31" s="712"/>
      <c r="CO31" s="712"/>
      <c r="CP31" s="712"/>
      <c r="CQ31" s="713"/>
      <c r="CR31" s="678">
        <v>
4534</v>
      </c>
      <c r="CS31" s="697"/>
      <c r="CT31" s="697"/>
      <c r="CU31" s="697"/>
      <c r="CV31" s="697"/>
      <c r="CW31" s="697"/>
      <c r="CX31" s="697"/>
      <c r="CY31" s="698"/>
      <c r="CZ31" s="681">
        <v>
0.1</v>
      </c>
      <c r="DA31" s="699"/>
      <c r="DB31" s="699"/>
      <c r="DC31" s="700"/>
      <c r="DD31" s="684">
        <v>
4534</v>
      </c>
      <c r="DE31" s="697"/>
      <c r="DF31" s="697"/>
      <c r="DG31" s="697"/>
      <c r="DH31" s="697"/>
      <c r="DI31" s="697"/>
      <c r="DJ31" s="697"/>
      <c r="DK31" s="698"/>
      <c r="DL31" s="684">
        <v>
4534</v>
      </c>
      <c r="DM31" s="697"/>
      <c r="DN31" s="697"/>
      <c r="DO31" s="697"/>
      <c r="DP31" s="697"/>
      <c r="DQ31" s="697"/>
      <c r="DR31" s="697"/>
      <c r="DS31" s="697"/>
      <c r="DT31" s="697"/>
      <c r="DU31" s="697"/>
      <c r="DV31" s="698"/>
      <c r="DW31" s="681">
        <v>
0.3</v>
      </c>
      <c r="DX31" s="699"/>
      <c r="DY31" s="699"/>
      <c r="DZ31" s="699"/>
      <c r="EA31" s="699"/>
      <c r="EB31" s="699"/>
      <c r="EC31" s="714"/>
    </row>
    <row r="32" spans="2:133" ht="11.25" customHeight="1" x14ac:dyDescent="0.15">
      <c r="B32" s="742" t="s">
        <v>
314</v>
      </c>
      <c r="C32" s="743"/>
      <c r="D32" s="743"/>
      <c r="E32" s="743"/>
      <c r="F32" s="743"/>
      <c r="G32" s="743"/>
      <c r="H32" s="743"/>
      <c r="I32" s="743"/>
      <c r="J32" s="743"/>
      <c r="K32" s="743"/>
      <c r="L32" s="743"/>
      <c r="M32" s="743"/>
      <c r="N32" s="743"/>
      <c r="O32" s="743"/>
      <c r="P32" s="743"/>
      <c r="Q32" s="744"/>
      <c r="R32" s="678" t="s">
        <v>
126</v>
      </c>
      <c r="S32" s="679"/>
      <c r="T32" s="679"/>
      <c r="U32" s="679"/>
      <c r="V32" s="679"/>
      <c r="W32" s="679"/>
      <c r="X32" s="679"/>
      <c r="Y32" s="680"/>
      <c r="Z32" s="715" t="s">
        <v>
126</v>
      </c>
      <c r="AA32" s="715"/>
      <c r="AB32" s="715"/>
      <c r="AC32" s="715"/>
      <c r="AD32" s="716" t="s">
        <v>
126</v>
      </c>
      <c r="AE32" s="716"/>
      <c r="AF32" s="716"/>
      <c r="AG32" s="716"/>
      <c r="AH32" s="716"/>
      <c r="AI32" s="716"/>
      <c r="AJ32" s="716"/>
      <c r="AK32" s="716"/>
      <c r="AL32" s="681" t="s">
        <v>
243</v>
      </c>
      <c r="AM32" s="682"/>
      <c r="AN32" s="682"/>
      <c r="AO32" s="717"/>
      <c r="AP32" s="755"/>
      <c r="AQ32" s="756"/>
      <c r="AR32" s="756"/>
      <c r="AS32" s="756"/>
      <c r="AT32" s="760"/>
      <c r="AU32" s="230" t="s">
        <v>
315</v>
      </c>
      <c r="AV32" s="230"/>
      <c r="AW32" s="230"/>
      <c r="AX32" s="675" t="s">
        <v>
316</v>
      </c>
      <c r="AY32" s="676"/>
      <c r="AZ32" s="676"/>
      <c r="BA32" s="676"/>
      <c r="BB32" s="676"/>
      <c r="BC32" s="676"/>
      <c r="BD32" s="676"/>
      <c r="BE32" s="676"/>
      <c r="BF32" s="677"/>
      <c r="BG32" s="762">
        <v>
99.5</v>
      </c>
      <c r="BH32" s="697"/>
      <c r="BI32" s="697"/>
      <c r="BJ32" s="697"/>
      <c r="BK32" s="697"/>
      <c r="BL32" s="697"/>
      <c r="BM32" s="682">
        <v>
98.7</v>
      </c>
      <c r="BN32" s="763"/>
      <c r="BO32" s="763"/>
      <c r="BP32" s="763"/>
      <c r="BQ32" s="721"/>
      <c r="BR32" s="762">
        <v>
99.7</v>
      </c>
      <c r="BS32" s="697"/>
      <c r="BT32" s="697"/>
      <c r="BU32" s="697"/>
      <c r="BV32" s="697"/>
      <c r="BW32" s="697"/>
      <c r="BX32" s="682">
        <v>
98.9</v>
      </c>
      <c r="BY32" s="763"/>
      <c r="BZ32" s="763"/>
      <c r="CA32" s="763"/>
      <c r="CB32" s="721"/>
      <c r="CD32" s="771"/>
      <c r="CE32" s="772"/>
      <c r="CF32" s="711" t="s">
        <v>
317</v>
      </c>
      <c r="CG32" s="712"/>
      <c r="CH32" s="712"/>
      <c r="CI32" s="712"/>
      <c r="CJ32" s="712"/>
      <c r="CK32" s="712"/>
      <c r="CL32" s="712"/>
      <c r="CM32" s="712"/>
      <c r="CN32" s="712"/>
      <c r="CO32" s="712"/>
      <c r="CP32" s="712"/>
      <c r="CQ32" s="713"/>
      <c r="CR32" s="678" t="s">
        <v>
126</v>
      </c>
      <c r="CS32" s="679"/>
      <c r="CT32" s="679"/>
      <c r="CU32" s="679"/>
      <c r="CV32" s="679"/>
      <c r="CW32" s="679"/>
      <c r="CX32" s="679"/>
      <c r="CY32" s="680"/>
      <c r="CZ32" s="681" t="s">
        <v>
126</v>
      </c>
      <c r="DA32" s="699"/>
      <c r="DB32" s="699"/>
      <c r="DC32" s="700"/>
      <c r="DD32" s="684" t="s">
        <v>
126</v>
      </c>
      <c r="DE32" s="679"/>
      <c r="DF32" s="679"/>
      <c r="DG32" s="679"/>
      <c r="DH32" s="679"/>
      <c r="DI32" s="679"/>
      <c r="DJ32" s="679"/>
      <c r="DK32" s="680"/>
      <c r="DL32" s="684" t="s">
        <v>
126</v>
      </c>
      <c r="DM32" s="679"/>
      <c r="DN32" s="679"/>
      <c r="DO32" s="679"/>
      <c r="DP32" s="679"/>
      <c r="DQ32" s="679"/>
      <c r="DR32" s="679"/>
      <c r="DS32" s="679"/>
      <c r="DT32" s="679"/>
      <c r="DU32" s="679"/>
      <c r="DV32" s="680"/>
      <c r="DW32" s="681" t="s">
        <v>
243</v>
      </c>
      <c r="DX32" s="699"/>
      <c r="DY32" s="699"/>
      <c r="DZ32" s="699"/>
      <c r="EA32" s="699"/>
      <c r="EB32" s="699"/>
      <c r="EC32" s="714"/>
    </row>
    <row r="33" spans="2:133" ht="11.25" customHeight="1" x14ac:dyDescent="0.15">
      <c r="B33" s="675" t="s">
        <v>
318</v>
      </c>
      <c r="C33" s="676"/>
      <c r="D33" s="676"/>
      <c r="E33" s="676"/>
      <c r="F33" s="676"/>
      <c r="G33" s="676"/>
      <c r="H33" s="676"/>
      <c r="I33" s="676"/>
      <c r="J33" s="676"/>
      <c r="K33" s="676"/>
      <c r="L33" s="676"/>
      <c r="M33" s="676"/>
      <c r="N33" s="676"/>
      <c r="O33" s="676"/>
      <c r="P33" s="676"/>
      <c r="Q33" s="677"/>
      <c r="R33" s="678">
        <v>
1633837</v>
      </c>
      <c r="S33" s="679"/>
      <c r="T33" s="679"/>
      <c r="U33" s="679"/>
      <c r="V33" s="679"/>
      <c r="W33" s="679"/>
      <c r="X33" s="679"/>
      <c r="Y33" s="680"/>
      <c r="Z33" s="715">
        <v>
43.9</v>
      </c>
      <c r="AA33" s="715"/>
      <c r="AB33" s="715"/>
      <c r="AC33" s="715"/>
      <c r="AD33" s="716" t="s">
        <v>
126</v>
      </c>
      <c r="AE33" s="716"/>
      <c r="AF33" s="716"/>
      <c r="AG33" s="716"/>
      <c r="AH33" s="716"/>
      <c r="AI33" s="716"/>
      <c r="AJ33" s="716"/>
      <c r="AK33" s="716"/>
      <c r="AL33" s="681" t="s">
        <v>
126</v>
      </c>
      <c r="AM33" s="682"/>
      <c r="AN33" s="682"/>
      <c r="AO33" s="717"/>
      <c r="AP33" s="757"/>
      <c r="AQ33" s="758"/>
      <c r="AR33" s="758"/>
      <c r="AS33" s="758"/>
      <c r="AT33" s="761"/>
      <c r="AU33" s="232"/>
      <c r="AV33" s="232"/>
      <c r="AW33" s="232"/>
      <c r="AX33" s="659" t="s">
        <v>
319</v>
      </c>
      <c r="AY33" s="660"/>
      <c r="AZ33" s="660"/>
      <c r="BA33" s="660"/>
      <c r="BB33" s="660"/>
      <c r="BC33" s="660"/>
      <c r="BD33" s="660"/>
      <c r="BE33" s="660"/>
      <c r="BF33" s="661"/>
      <c r="BG33" s="745">
        <v>
99.5</v>
      </c>
      <c r="BH33" s="663"/>
      <c r="BI33" s="663"/>
      <c r="BJ33" s="663"/>
      <c r="BK33" s="663"/>
      <c r="BL33" s="663"/>
      <c r="BM33" s="706">
        <v>
98.6</v>
      </c>
      <c r="BN33" s="663"/>
      <c r="BO33" s="663"/>
      <c r="BP33" s="663"/>
      <c r="BQ33" s="727"/>
      <c r="BR33" s="745">
        <v>
99.5</v>
      </c>
      <c r="BS33" s="663"/>
      <c r="BT33" s="663"/>
      <c r="BU33" s="663"/>
      <c r="BV33" s="663"/>
      <c r="BW33" s="663"/>
      <c r="BX33" s="706">
        <v>
98.5</v>
      </c>
      <c r="BY33" s="663"/>
      <c r="BZ33" s="663"/>
      <c r="CA33" s="663"/>
      <c r="CB33" s="727"/>
      <c r="CD33" s="711" t="s">
        <v>
320</v>
      </c>
      <c r="CE33" s="712"/>
      <c r="CF33" s="712"/>
      <c r="CG33" s="712"/>
      <c r="CH33" s="712"/>
      <c r="CI33" s="712"/>
      <c r="CJ33" s="712"/>
      <c r="CK33" s="712"/>
      <c r="CL33" s="712"/>
      <c r="CM33" s="712"/>
      <c r="CN33" s="712"/>
      <c r="CO33" s="712"/>
      <c r="CP33" s="712"/>
      <c r="CQ33" s="713"/>
      <c r="CR33" s="678">
        <v>
2058112</v>
      </c>
      <c r="CS33" s="697"/>
      <c r="CT33" s="697"/>
      <c r="CU33" s="697"/>
      <c r="CV33" s="697"/>
      <c r="CW33" s="697"/>
      <c r="CX33" s="697"/>
      <c r="CY33" s="698"/>
      <c r="CZ33" s="681">
        <v>
57.1</v>
      </c>
      <c r="DA33" s="699"/>
      <c r="DB33" s="699"/>
      <c r="DC33" s="700"/>
      <c r="DD33" s="684">
        <v>
885097</v>
      </c>
      <c r="DE33" s="697"/>
      <c r="DF33" s="697"/>
      <c r="DG33" s="697"/>
      <c r="DH33" s="697"/>
      <c r="DI33" s="697"/>
      <c r="DJ33" s="697"/>
      <c r="DK33" s="698"/>
      <c r="DL33" s="684">
        <v>
596400</v>
      </c>
      <c r="DM33" s="697"/>
      <c r="DN33" s="697"/>
      <c r="DO33" s="697"/>
      <c r="DP33" s="697"/>
      <c r="DQ33" s="697"/>
      <c r="DR33" s="697"/>
      <c r="DS33" s="697"/>
      <c r="DT33" s="697"/>
      <c r="DU33" s="697"/>
      <c r="DV33" s="698"/>
      <c r="DW33" s="681">
        <v>
42.3</v>
      </c>
      <c r="DX33" s="699"/>
      <c r="DY33" s="699"/>
      <c r="DZ33" s="699"/>
      <c r="EA33" s="699"/>
      <c r="EB33" s="699"/>
      <c r="EC33" s="714"/>
    </row>
    <row r="34" spans="2:133" ht="11.25" customHeight="1" x14ac:dyDescent="0.15">
      <c r="B34" s="675" t="s">
        <v>
321</v>
      </c>
      <c r="C34" s="676"/>
      <c r="D34" s="676"/>
      <c r="E34" s="676"/>
      <c r="F34" s="676"/>
      <c r="G34" s="676"/>
      <c r="H34" s="676"/>
      <c r="I34" s="676"/>
      <c r="J34" s="676"/>
      <c r="K34" s="676"/>
      <c r="L34" s="676"/>
      <c r="M34" s="676"/>
      <c r="N34" s="676"/>
      <c r="O34" s="676"/>
      <c r="P34" s="676"/>
      <c r="Q34" s="677"/>
      <c r="R34" s="678">
        <v>
9187</v>
      </c>
      <c r="S34" s="679"/>
      <c r="T34" s="679"/>
      <c r="U34" s="679"/>
      <c r="V34" s="679"/>
      <c r="W34" s="679"/>
      <c r="X34" s="679"/>
      <c r="Y34" s="680"/>
      <c r="Z34" s="715">
        <v>
0.2</v>
      </c>
      <c r="AA34" s="715"/>
      <c r="AB34" s="715"/>
      <c r="AC34" s="715"/>
      <c r="AD34" s="716">
        <v>
2858</v>
      </c>
      <c r="AE34" s="716"/>
      <c r="AF34" s="716"/>
      <c r="AG34" s="716"/>
      <c r="AH34" s="716"/>
      <c r="AI34" s="716"/>
      <c r="AJ34" s="716"/>
      <c r="AK34" s="716"/>
      <c r="AL34" s="681">
        <v>
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
322</v>
      </c>
      <c r="CE34" s="712"/>
      <c r="CF34" s="712"/>
      <c r="CG34" s="712"/>
      <c r="CH34" s="712"/>
      <c r="CI34" s="712"/>
      <c r="CJ34" s="712"/>
      <c r="CK34" s="712"/>
      <c r="CL34" s="712"/>
      <c r="CM34" s="712"/>
      <c r="CN34" s="712"/>
      <c r="CO34" s="712"/>
      <c r="CP34" s="712"/>
      <c r="CQ34" s="713"/>
      <c r="CR34" s="678">
        <v>
861408</v>
      </c>
      <c r="CS34" s="679"/>
      <c r="CT34" s="679"/>
      <c r="CU34" s="679"/>
      <c r="CV34" s="679"/>
      <c r="CW34" s="679"/>
      <c r="CX34" s="679"/>
      <c r="CY34" s="680"/>
      <c r="CZ34" s="681">
        <v>
23.9</v>
      </c>
      <c r="DA34" s="699"/>
      <c r="DB34" s="699"/>
      <c r="DC34" s="700"/>
      <c r="DD34" s="684">
        <v>
473560</v>
      </c>
      <c r="DE34" s="679"/>
      <c r="DF34" s="679"/>
      <c r="DG34" s="679"/>
      <c r="DH34" s="679"/>
      <c r="DI34" s="679"/>
      <c r="DJ34" s="679"/>
      <c r="DK34" s="680"/>
      <c r="DL34" s="684">
        <v>
345036</v>
      </c>
      <c r="DM34" s="679"/>
      <c r="DN34" s="679"/>
      <c r="DO34" s="679"/>
      <c r="DP34" s="679"/>
      <c r="DQ34" s="679"/>
      <c r="DR34" s="679"/>
      <c r="DS34" s="679"/>
      <c r="DT34" s="679"/>
      <c r="DU34" s="679"/>
      <c r="DV34" s="680"/>
      <c r="DW34" s="681">
        <v>
24.5</v>
      </c>
      <c r="DX34" s="699"/>
      <c r="DY34" s="699"/>
      <c r="DZ34" s="699"/>
      <c r="EA34" s="699"/>
      <c r="EB34" s="699"/>
      <c r="EC34" s="714"/>
    </row>
    <row r="35" spans="2:133" ht="11.25" customHeight="1" x14ac:dyDescent="0.15">
      <c r="B35" s="675" t="s">
        <v>
323</v>
      </c>
      <c r="C35" s="676"/>
      <c r="D35" s="676"/>
      <c r="E35" s="676"/>
      <c r="F35" s="676"/>
      <c r="G35" s="676"/>
      <c r="H35" s="676"/>
      <c r="I35" s="676"/>
      <c r="J35" s="676"/>
      <c r="K35" s="676"/>
      <c r="L35" s="676"/>
      <c r="M35" s="676"/>
      <c r="N35" s="676"/>
      <c r="O35" s="676"/>
      <c r="P35" s="676"/>
      <c r="Q35" s="677"/>
      <c r="R35" s="678">
        <v>
6042</v>
      </c>
      <c r="S35" s="679"/>
      <c r="T35" s="679"/>
      <c r="U35" s="679"/>
      <c r="V35" s="679"/>
      <c r="W35" s="679"/>
      <c r="X35" s="679"/>
      <c r="Y35" s="680"/>
      <c r="Z35" s="715">
        <v>
0.2</v>
      </c>
      <c r="AA35" s="715"/>
      <c r="AB35" s="715"/>
      <c r="AC35" s="715"/>
      <c r="AD35" s="716" t="s">
        <v>
126</v>
      </c>
      <c r="AE35" s="716"/>
      <c r="AF35" s="716"/>
      <c r="AG35" s="716"/>
      <c r="AH35" s="716"/>
      <c r="AI35" s="716"/>
      <c r="AJ35" s="716"/>
      <c r="AK35" s="716"/>
      <c r="AL35" s="681" t="s">
        <v>
126</v>
      </c>
      <c r="AM35" s="682"/>
      <c r="AN35" s="682"/>
      <c r="AO35" s="717"/>
      <c r="AP35" s="235"/>
      <c r="AQ35" s="739" t="s">
        <v>
324</v>
      </c>
      <c r="AR35" s="740"/>
      <c r="AS35" s="740"/>
      <c r="AT35" s="740"/>
      <c r="AU35" s="740"/>
      <c r="AV35" s="740"/>
      <c r="AW35" s="740"/>
      <c r="AX35" s="740"/>
      <c r="AY35" s="740"/>
      <c r="AZ35" s="740"/>
      <c r="BA35" s="740"/>
      <c r="BB35" s="740"/>
      <c r="BC35" s="740"/>
      <c r="BD35" s="740"/>
      <c r="BE35" s="740"/>
      <c r="BF35" s="741"/>
      <c r="BG35" s="739" t="s">
        <v>
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
326</v>
      </c>
      <c r="CE35" s="712"/>
      <c r="CF35" s="712"/>
      <c r="CG35" s="712"/>
      <c r="CH35" s="712"/>
      <c r="CI35" s="712"/>
      <c r="CJ35" s="712"/>
      <c r="CK35" s="712"/>
      <c r="CL35" s="712"/>
      <c r="CM35" s="712"/>
      <c r="CN35" s="712"/>
      <c r="CO35" s="712"/>
      <c r="CP35" s="712"/>
      <c r="CQ35" s="713"/>
      <c r="CR35" s="678">
        <v>
43761</v>
      </c>
      <c r="CS35" s="697"/>
      <c r="CT35" s="697"/>
      <c r="CU35" s="697"/>
      <c r="CV35" s="697"/>
      <c r="CW35" s="697"/>
      <c r="CX35" s="697"/>
      <c r="CY35" s="698"/>
      <c r="CZ35" s="681">
        <v>
1.2</v>
      </c>
      <c r="DA35" s="699"/>
      <c r="DB35" s="699"/>
      <c r="DC35" s="700"/>
      <c r="DD35" s="684">
        <v>
28367</v>
      </c>
      <c r="DE35" s="697"/>
      <c r="DF35" s="697"/>
      <c r="DG35" s="697"/>
      <c r="DH35" s="697"/>
      <c r="DI35" s="697"/>
      <c r="DJ35" s="697"/>
      <c r="DK35" s="698"/>
      <c r="DL35" s="684">
        <v>
28367</v>
      </c>
      <c r="DM35" s="697"/>
      <c r="DN35" s="697"/>
      <c r="DO35" s="697"/>
      <c r="DP35" s="697"/>
      <c r="DQ35" s="697"/>
      <c r="DR35" s="697"/>
      <c r="DS35" s="697"/>
      <c r="DT35" s="697"/>
      <c r="DU35" s="697"/>
      <c r="DV35" s="698"/>
      <c r="DW35" s="681">
        <v>
2</v>
      </c>
      <c r="DX35" s="699"/>
      <c r="DY35" s="699"/>
      <c r="DZ35" s="699"/>
      <c r="EA35" s="699"/>
      <c r="EB35" s="699"/>
      <c r="EC35" s="714"/>
    </row>
    <row r="36" spans="2:133" ht="11.25" customHeight="1" x14ac:dyDescent="0.15">
      <c r="B36" s="675" t="s">
        <v>
327</v>
      </c>
      <c r="C36" s="676"/>
      <c r="D36" s="676"/>
      <c r="E36" s="676"/>
      <c r="F36" s="676"/>
      <c r="G36" s="676"/>
      <c r="H36" s="676"/>
      <c r="I36" s="676"/>
      <c r="J36" s="676"/>
      <c r="K36" s="676"/>
      <c r="L36" s="676"/>
      <c r="M36" s="676"/>
      <c r="N36" s="676"/>
      <c r="O36" s="676"/>
      <c r="P36" s="676"/>
      <c r="Q36" s="677"/>
      <c r="R36" s="678">
        <v>
200821</v>
      </c>
      <c r="S36" s="679"/>
      <c r="T36" s="679"/>
      <c r="U36" s="679"/>
      <c r="V36" s="679"/>
      <c r="W36" s="679"/>
      <c r="X36" s="679"/>
      <c r="Y36" s="680"/>
      <c r="Z36" s="715">
        <v>
5.4</v>
      </c>
      <c r="AA36" s="715"/>
      <c r="AB36" s="715"/>
      <c r="AC36" s="715"/>
      <c r="AD36" s="716" t="s">
        <v>
126</v>
      </c>
      <c r="AE36" s="716"/>
      <c r="AF36" s="716"/>
      <c r="AG36" s="716"/>
      <c r="AH36" s="716"/>
      <c r="AI36" s="716"/>
      <c r="AJ36" s="716"/>
      <c r="AK36" s="716"/>
      <c r="AL36" s="681" t="s">
        <v>
126</v>
      </c>
      <c r="AM36" s="682"/>
      <c r="AN36" s="682"/>
      <c r="AO36" s="717"/>
      <c r="AP36" s="235"/>
      <c r="AQ36" s="730" t="s">
        <v>
328</v>
      </c>
      <c r="AR36" s="731"/>
      <c r="AS36" s="731"/>
      <c r="AT36" s="731"/>
      <c r="AU36" s="731"/>
      <c r="AV36" s="731"/>
      <c r="AW36" s="731"/>
      <c r="AX36" s="731"/>
      <c r="AY36" s="732"/>
      <c r="AZ36" s="733">
        <v>
563766</v>
      </c>
      <c r="BA36" s="734"/>
      <c r="BB36" s="734"/>
      <c r="BC36" s="734"/>
      <c r="BD36" s="734"/>
      <c r="BE36" s="734"/>
      <c r="BF36" s="735"/>
      <c r="BG36" s="736" t="s">
        <v>
329</v>
      </c>
      <c r="BH36" s="737"/>
      <c r="BI36" s="737"/>
      <c r="BJ36" s="737"/>
      <c r="BK36" s="737"/>
      <c r="BL36" s="737"/>
      <c r="BM36" s="737"/>
      <c r="BN36" s="737"/>
      <c r="BO36" s="737"/>
      <c r="BP36" s="737"/>
      <c r="BQ36" s="737"/>
      <c r="BR36" s="737"/>
      <c r="BS36" s="737"/>
      <c r="BT36" s="737"/>
      <c r="BU36" s="738"/>
      <c r="BV36" s="733">
        <v>
7220</v>
      </c>
      <c r="BW36" s="734"/>
      <c r="BX36" s="734"/>
      <c r="BY36" s="734"/>
      <c r="BZ36" s="734"/>
      <c r="CA36" s="734"/>
      <c r="CB36" s="735"/>
      <c r="CD36" s="711" t="s">
        <v>
330</v>
      </c>
      <c r="CE36" s="712"/>
      <c r="CF36" s="712"/>
      <c r="CG36" s="712"/>
      <c r="CH36" s="712"/>
      <c r="CI36" s="712"/>
      <c r="CJ36" s="712"/>
      <c r="CK36" s="712"/>
      <c r="CL36" s="712"/>
      <c r="CM36" s="712"/>
      <c r="CN36" s="712"/>
      <c r="CO36" s="712"/>
      <c r="CP36" s="712"/>
      <c r="CQ36" s="713"/>
      <c r="CR36" s="678">
        <v>
512218</v>
      </c>
      <c r="CS36" s="679"/>
      <c r="CT36" s="679"/>
      <c r="CU36" s="679"/>
      <c r="CV36" s="679"/>
      <c r="CW36" s="679"/>
      <c r="CX36" s="679"/>
      <c r="CY36" s="680"/>
      <c r="CZ36" s="681">
        <v>
14.2</v>
      </c>
      <c r="DA36" s="699"/>
      <c r="DB36" s="699"/>
      <c r="DC36" s="700"/>
      <c r="DD36" s="684">
        <v>
213466</v>
      </c>
      <c r="DE36" s="679"/>
      <c r="DF36" s="679"/>
      <c r="DG36" s="679"/>
      <c r="DH36" s="679"/>
      <c r="DI36" s="679"/>
      <c r="DJ36" s="679"/>
      <c r="DK36" s="680"/>
      <c r="DL36" s="684">
        <v>
162423</v>
      </c>
      <c r="DM36" s="679"/>
      <c r="DN36" s="679"/>
      <c r="DO36" s="679"/>
      <c r="DP36" s="679"/>
      <c r="DQ36" s="679"/>
      <c r="DR36" s="679"/>
      <c r="DS36" s="679"/>
      <c r="DT36" s="679"/>
      <c r="DU36" s="679"/>
      <c r="DV36" s="680"/>
      <c r="DW36" s="681">
        <v>
11.5</v>
      </c>
      <c r="DX36" s="699"/>
      <c r="DY36" s="699"/>
      <c r="DZ36" s="699"/>
      <c r="EA36" s="699"/>
      <c r="EB36" s="699"/>
      <c r="EC36" s="714"/>
    </row>
    <row r="37" spans="2:133" ht="11.25" customHeight="1" x14ac:dyDescent="0.15">
      <c r="B37" s="675" t="s">
        <v>
331</v>
      </c>
      <c r="C37" s="676"/>
      <c r="D37" s="676"/>
      <c r="E37" s="676"/>
      <c r="F37" s="676"/>
      <c r="G37" s="676"/>
      <c r="H37" s="676"/>
      <c r="I37" s="676"/>
      <c r="J37" s="676"/>
      <c r="K37" s="676"/>
      <c r="L37" s="676"/>
      <c r="M37" s="676"/>
      <c r="N37" s="676"/>
      <c r="O37" s="676"/>
      <c r="P37" s="676"/>
      <c r="Q37" s="677"/>
      <c r="R37" s="678">
        <v>
115697</v>
      </c>
      <c r="S37" s="679"/>
      <c r="T37" s="679"/>
      <c r="U37" s="679"/>
      <c r="V37" s="679"/>
      <c r="W37" s="679"/>
      <c r="X37" s="679"/>
      <c r="Y37" s="680"/>
      <c r="Z37" s="715">
        <v>
3.1</v>
      </c>
      <c r="AA37" s="715"/>
      <c r="AB37" s="715"/>
      <c r="AC37" s="715"/>
      <c r="AD37" s="716" t="s">
        <v>
126</v>
      </c>
      <c r="AE37" s="716"/>
      <c r="AF37" s="716"/>
      <c r="AG37" s="716"/>
      <c r="AH37" s="716"/>
      <c r="AI37" s="716"/>
      <c r="AJ37" s="716"/>
      <c r="AK37" s="716"/>
      <c r="AL37" s="681" t="s">
        <v>
126</v>
      </c>
      <c r="AM37" s="682"/>
      <c r="AN37" s="682"/>
      <c r="AO37" s="717"/>
      <c r="AQ37" s="718" t="s">
        <v>
332</v>
      </c>
      <c r="AR37" s="719"/>
      <c r="AS37" s="719"/>
      <c r="AT37" s="719"/>
      <c r="AU37" s="719"/>
      <c r="AV37" s="719"/>
      <c r="AW37" s="719"/>
      <c r="AX37" s="719"/>
      <c r="AY37" s="720"/>
      <c r="AZ37" s="678">
        <v>
221775</v>
      </c>
      <c r="BA37" s="679"/>
      <c r="BB37" s="679"/>
      <c r="BC37" s="679"/>
      <c r="BD37" s="697"/>
      <c r="BE37" s="697"/>
      <c r="BF37" s="721"/>
      <c r="BG37" s="711" t="s">
        <v>
333</v>
      </c>
      <c r="BH37" s="712"/>
      <c r="BI37" s="712"/>
      <c r="BJ37" s="712"/>
      <c r="BK37" s="712"/>
      <c r="BL37" s="712"/>
      <c r="BM37" s="712"/>
      <c r="BN37" s="712"/>
      <c r="BO37" s="712"/>
      <c r="BP37" s="712"/>
      <c r="BQ37" s="712"/>
      <c r="BR37" s="712"/>
      <c r="BS37" s="712"/>
      <c r="BT37" s="712"/>
      <c r="BU37" s="713"/>
      <c r="BV37" s="678">
        <v>
-16864</v>
      </c>
      <c r="BW37" s="679"/>
      <c r="BX37" s="679"/>
      <c r="BY37" s="679"/>
      <c r="BZ37" s="679"/>
      <c r="CA37" s="679"/>
      <c r="CB37" s="722"/>
      <c r="CD37" s="711" t="s">
        <v>
334</v>
      </c>
      <c r="CE37" s="712"/>
      <c r="CF37" s="712"/>
      <c r="CG37" s="712"/>
      <c r="CH37" s="712"/>
      <c r="CI37" s="712"/>
      <c r="CJ37" s="712"/>
      <c r="CK37" s="712"/>
      <c r="CL37" s="712"/>
      <c r="CM37" s="712"/>
      <c r="CN37" s="712"/>
      <c r="CO37" s="712"/>
      <c r="CP37" s="712"/>
      <c r="CQ37" s="713"/>
      <c r="CR37" s="678">
        <v>
72005</v>
      </c>
      <c r="CS37" s="697"/>
      <c r="CT37" s="697"/>
      <c r="CU37" s="697"/>
      <c r="CV37" s="697"/>
      <c r="CW37" s="697"/>
      <c r="CX37" s="697"/>
      <c r="CY37" s="698"/>
      <c r="CZ37" s="681">
        <v>
2</v>
      </c>
      <c r="DA37" s="699"/>
      <c r="DB37" s="699"/>
      <c r="DC37" s="700"/>
      <c r="DD37" s="684">
        <v>
9504</v>
      </c>
      <c r="DE37" s="697"/>
      <c r="DF37" s="697"/>
      <c r="DG37" s="697"/>
      <c r="DH37" s="697"/>
      <c r="DI37" s="697"/>
      <c r="DJ37" s="697"/>
      <c r="DK37" s="698"/>
      <c r="DL37" s="684">
        <v>
7995</v>
      </c>
      <c r="DM37" s="697"/>
      <c r="DN37" s="697"/>
      <c r="DO37" s="697"/>
      <c r="DP37" s="697"/>
      <c r="DQ37" s="697"/>
      <c r="DR37" s="697"/>
      <c r="DS37" s="697"/>
      <c r="DT37" s="697"/>
      <c r="DU37" s="697"/>
      <c r="DV37" s="698"/>
      <c r="DW37" s="681">
        <v>
0.6</v>
      </c>
      <c r="DX37" s="699"/>
      <c r="DY37" s="699"/>
      <c r="DZ37" s="699"/>
      <c r="EA37" s="699"/>
      <c r="EB37" s="699"/>
      <c r="EC37" s="714"/>
    </row>
    <row r="38" spans="2:133" ht="11.25" customHeight="1" x14ac:dyDescent="0.15">
      <c r="B38" s="675" t="s">
        <v>
335</v>
      </c>
      <c r="C38" s="676"/>
      <c r="D38" s="676"/>
      <c r="E38" s="676"/>
      <c r="F38" s="676"/>
      <c r="G38" s="676"/>
      <c r="H38" s="676"/>
      <c r="I38" s="676"/>
      <c r="J38" s="676"/>
      <c r="K38" s="676"/>
      <c r="L38" s="676"/>
      <c r="M38" s="676"/>
      <c r="N38" s="676"/>
      <c r="O38" s="676"/>
      <c r="P38" s="676"/>
      <c r="Q38" s="677"/>
      <c r="R38" s="678">
        <v>
21919</v>
      </c>
      <c r="S38" s="679"/>
      <c r="T38" s="679"/>
      <c r="U38" s="679"/>
      <c r="V38" s="679"/>
      <c r="W38" s="679"/>
      <c r="X38" s="679"/>
      <c r="Y38" s="680"/>
      <c r="Z38" s="715">
        <v>
0.6</v>
      </c>
      <c r="AA38" s="715"/>
      <c r="AB38" s="715"/>
      <c r="AC38" s="715"/>
      <c r="AD38" s="716">
        <v>
255</v>
      </c>
      <c r="AE38" s="716"/>
      <c r="AF38" s="716"/>
      <c r="AG38" s="716"/>
      <c r="AH38" s="716"/>
      <c r="AI38" s="716"/>
      <c r="AJ38" s="716"/>
      <c r="AK38" s="716"/>
      <c r="AL38" s="681">
        <v>
0</v>
      </c>
      <c r="AM38" s="682"/>
      <c r="AN38" s="682"/>
      <c r="AO38" s="717"/>
      <c r="AQ38" s="718" t="s">
        <v>
336</v>
      </c>
      <c r="AR38" s="719"/>
      <c r="AS38" s="719"/>
      <c r="AT38" s="719"/>
      <c r="AU38" s="719"/>
      <c r="AV38" s="719"/>
      <c r="AW38" s="719"/>
      <c r="AX38" s="719"/>
      <c r="AY38" s="720"/>
      <c r="AZ38" s="678">
        <v>
53643</v>
      </c>
      <c r="BA38" s="679"/>
      <c r="BB38" s="679"/>
      <c r="BC38" s="679"/>
      <c r="BD38" s="697"/>
      <c r="BE38" s="697"/>
      <c r="BF38" s="721"/>
      <c r="BG38" s="711" t="s">
        <v>
337</v>
      </c>
      <c r="BH38" s="712"/>
      <c r="BI38" s="712"/>
      <c r="BJ38" s="712"/>
      <c r="BK38" s="712"/>
      <c r="BL38" s="712"/>
      <c r="BM38" s="712"/>
      <c r="BN38" s="712"/>
      <c r="BO38" s="712"/>
      <c r="BP38" s="712"/>
      <c r="BQ38" s="712"/>
      <c r="BR38" s="712"/>
      <c r="BS38" s="712"/>
      <c r="BT38" s="712"/>
      <c r="BU38" s="713"/>
      <c r="BV38" s="678">
        <v>
416</v>
      </c>
      <c r="BW38" s="679"/>
      <c r="BX38" s="679"/>
      <c r="BY38" s="679"/>
      <c r="BZ38" s="679"/>
      <c r="CA38" s="679"/>
      <c r="CB38" s="722"/>
      <c r="CD38" s="711" t="s">
        <v>
338</v>
      </c>
      <c r="CE38" s="712"/>
      <c r="CF38" s="712"/>
      <c r="CG38" s="712"/>
      <c r="CH38" s="712"/>
      <c r="CI38" s="712"/>
      <c r="CJ38" s="712"/>
      <c r="CK38" s="712"/>
      <c r="CL38" s="712"/>
      <c r="CM38" s="712"/>
      <c r="CN38" s="712"/>
      <c r="CO38" s="712"/>
      <c r="CP38" s="712"/>
      <c r="CQ38" s="713"/>
      <c r="CR38" s="678">
        <v>
510123</v>
      </c>
      <c r="CS38" s="679"/>
      <c r="CT38" s="679"/>
      <c r="CU38" s="679"/>
      <c r="CV38" s="679"/>
      <c r="CW38" s="679"/>
      <c r="CX38" s="679"/>
      <c r="CY38" s="680"/>
      <c r="CZ38" s="681">
        <v>
14.2</v>
      </c>
      <c r="DA38" s="699"/>
      <c r="DB38" s="699"/>
      <c r="DC38" s="700"/>
      <c r="DD38" s="684">
        <v>
157785</v>
      </c>
      <c r="DE38" s="679"/>
      <c r="DF38" s="679"/>
      <c r="DG38" s="679"/>
      <c r="DH38" s="679"/>
      <c r="DI38" s="679"/>
      <c r="DJ38" s="679"/>
      <c r="DK38" s="680"/>
      <c r="DL38" s="684">
        <v>
60574</v>
      </c>
      <c r="DM38" s="679"/>
      <c r="DN38" s="679"/>
      <c r="DO38" s="679"/>
      <c r="DP38" s="679"/>
      <c r="DQ38" s="679"/>
      <c r="DR38" s="679"/>
      <c r="DS38" s="679"/>
      <c r="DT38" s="679"/>
      <c r="DU38" s="679"/>
      <c r="DV38" s="680"/>
      <c r="DW38" s="681">
        <v>
4.3</v>
      </c>
      <c r="DX38" s="699"/>
      <c r="DY38" s="699"/>
      <c r="DZ38" s="699"/>
      <c r="EA38" s="699"/>
      <c r="EB38" s="699"/>
      <c r="EC38" s="714"/>
    </row>
    <row r="39" spans="2:133" ht="11.25" customHeight="1" x14ac:dyDescent="0.15">
      <c r="B39" s="675" t="s">
        <v>
339</v>
      </c>
      <c r="C39" s="676"/>
      <c r="D39" s="676"/>
      <c r="E39" s="676"/>
      <c r="F39" s="676"/>
      <c r="G39" s="676"/>
      <c r="H39" s="676"/>
      <c r="I39" s="676"/>
      <c r="J39" s="676"/>
      <c r="K39" s="676"/>
      <c r="L39" s="676"/>
      <c r="M39" s="676"/>
      <c r="N39" s="676"/>
      <c r="O39" s="676"/>
      <c r="P39" s="676"/>
      <c r="Q39" s="677"/>
      <c r="R39" s="678">
        <v>
38867</v>
      </c>
      <c r="S39" s="679"/>
      <c r="T39" s="679"/>
      <c r="U39" s="679"/>
      <c r="V39" s="679"/>
      <c r="W39" s="679"/>
      <c r="X39" s="679"/>
      <c r="Y39" s="680"/>
      <c r="Z39" s="715">
        <v>
1</v>
      </c>
      <c r="AA39" s="715"/>
      <c r="AB39" s="715"/>
      <c r="AC39" s="715"/>
      <c r="AD39" s="716" t="s">
        <v>
243</v>
      </c>
      <c r="AE39" s="716"/>
      <c r="AF39" s="716"/>
      <c r="AG39" s="716"/>
      <c r="AH39" s="716"/>
      <c r="AI39" s="716"/>
      <c r="AJ39" s="716"/>
      <c r="AK39" s="716"/>
      <c r="AL39" s="681" t="s">
        <v>
243</v>
      </c>
      <c r="AM39" s="682"/>
      <c r="AN39" s="682"/>
      <c r="AO39" s="717"/>
      <c r="AQ39" s="718" t="s">
        <v>
340</v>
      </c>
      <c r="AR39" s="719"/>
      <c r="AS39" s="719"/>
      <c r="AT39" s="719"/>
      <c r="AU39" s="719"/>
      <c r="AV39" s="719"/>
      <c r="AW39" s="719"/>
      <c r="AX39" s="719"/>
      <c r="AY39" s="720"/>
      <c r="AZ39" s="678">
        <v>
23819</v>
      </c>
      <c r="BA39" s="679"/>
      <c r="BB39" s="679"/>
      <c r="BC39" s="679"/>
      <c r="BD39" s="697"/>
      <c r="BE39" s="697"/>
      <c r="BF39" s="721"/>
      <c r="BG39" s="711" t="s">
        <v>
341</v>
      </c>
      <c r="BH39" s="712"/>
      <c r="BI39" s="712"/>
      <c r="BJ39" s="712"/>
      <c r="BK39" s="712"/>
      <c r="BL39" s="712"/>
      <c r="BM39" s="712"/>
      <c r="BN39" s="712"/>
      <c r="BO39" s="712"/>
      <c r="BP39" s="712"/>
      <c r="BQ39" s="712"/>
      <c r="BR39" s="712"/>
      <c r="BS39" s="712"/>
      <c r="BT39" s="712"/>
      <c r="BU39" s="713"/>
      <c r="BV39" s="678">
        <v>
625</v>
      </c>
      <c r="BW39" s="679"/>
      <c r="BX39" s="679"/>
      <c r="BY39" s="679"/>
      <c r="BZ39" s="679"/>
      <c r="CA39" s="679"/>
      <c r="CB39" s="722"/>
      <c r="CD39" s="711" t="s">
        <v>
342</v>
      </c>
      <c r="CE39" s="712"/>
      <c r="CF39" s="712"/>
      <c r="CG39" s="712"/>
      <c r="CH39" s="712"/>
      <c r="CI39" s="712"/>
      <c r="CJ39" s="712"/>
      <c r="CK39" s="712"/>
      <c r="CL39" s="712"/>
      <c r="CM39" s="712"/>
      <c r="CN39" s="712"/>
      <c r="CO39" s="712"/>
      <c r="CP39" s="712"/>
      <c r="CQ39" s="713"/>
      <c r="CR39" s="678">
        <v>
130602</v>
      </c>
      <c r="CS39" s="697"/>
      <c r="CT39" s="697"/>
      <c r="CU39" s="697"/>
      <c r="CV39" s="697"/>
      <c r="CW39" s="697"/>
      <c r="CX39" s="697"/>
      <c r="CY39" s="698"/>
      <c r="CZ39" s="681">
        <v>
3.6</v>
      </c>
      <c r="DA39" s="699"/>
      <c r="DB39" s="699"/>
      <c r="DC39" s="700"/>
      <c r="DD39" s="684">
        <v>
11919</v>
      </c>
      <c r="DE39" s="697"/>
      <c r="DF39" s="697"/>
      <c r="DG39" s="697"/>
      <c r="DH39" s="697"/>
      <c r="DI39" s="697"/>
      <c r="DJ39" s="697"/>
      <c r="DK39" s="698"/>
      <c r="DL39" s="684" t="s">
        <v>
243</v>
      </c>
      <c r="DM39" s="697"/>
      <c r="DN39" s="697"/>
      <c r="DO39" s="697"/>
      <c r="DP39" s="697"/>
      <c r="DQ39" s="697"/>
      <c r="DR39" s="697"/>
      <c r="DS39" s="697"/>
      <c r="DT39" s="697"/>
      <c r="DU39" s="697"/>
      <c r="DV39" s="698"/>
      <c r="DW39" s="681" t="s">
        <v>
126</v>
      </c>
      <c r="DX39" s="699"/>
      <c r="DY39" s="699"/>
      <c r="DZ39" s="699"/>
      <c r="EA39" s="699"/>
      <c r="EB39" s="699"/>
      <c r="EC39" s="714"/>
    </row>
    <row r="40" spans="2:133" ht="11.25" customHeight="1" x14ac:dyDescent="0.15">
      <c r="B40" s="675" t="s">
        <v>
343</v>
      </c>
      <c r="C40" s="676"/>
      <c r="D40" s="676"/>
      <c r="E40" s="676"/>
      <c r="F40" s="676"/>
      <c r="G40" s="676"/>
      <c r="H40" s="676"/>
      <c r="I40" s="676"/>
      <c r="J40" s="676"/>
      <c r="K40" s="676"/>
      <c r="L40" s="676"/>
      <c r="M40" s="676"/>
      <c r="N40" s="676"/>
      <c r="O40" s="676"/>
      <c r="P40" s="676"/>
      <c r="Q40" s="677"/>
      <c r="R40" s="678" t="s">
        <v>
243</v>
      </c>
      <c r="S40" s="679"/>
      <c r="T40" s="679"/>
      <c r="U40" s="679"/>
      <c r="V40" s="679"/>
      <c r="W40" s="679"/>
      <c r="X40" s="679"/>
      <c r="Y40" s="680"/>
      <c r="Z40" s="715" t="s">
        <v>
126</v>
      </c>
      <c r="AA40" s="715"/>
      <c r="AB40" s="715"/>
      <c r="AC40" s="715"/>
      <c r="AD40" s="716" t="s">
        <v>
126</v>
      </c>
      <c r="AE40" s="716"/>
      <c r="AF40" s="716"/>
      <c r="AG40" s="716"/>
      <c r="AH40" s="716"/>
      <c r="AI40" s="716"/>
      <c r="AJ40" s="716"/>
      <c r="AK40" s="716"/>
      <c r="AL40" s="681" t="s">
        <v>
243</v>
      </c>
      <c r="AM40" s="682"/>
      <c r="AN40" s="682"/>
      <c r="AO40" s="717"/>
      <c r="AQ40" s="718" t="s">
        <v>
344</v>
      </c>
      <c r="AR40" s="719"/>
      <c r="AS40" s="719"/>
      <c r="AT40" s="719"/>
      <c r="AU40" s="719"/>
      <c r="AV40" s="719"/>
      <c r="AW40" s="719"/>
      <c r="AX40" s="719"/>
      <c r="AY40" s="720"/>
      <c r="AZ40" s="678">
        <v>
10394</v>
      </c>
      <c r="BA40" s="679"/>
      <c r="BB40" s="679"/>
      <c r="BC40" s="679"/>
      <c r="BD40" s="697"/>
      <c r="BE40" s="697"/>
      <c r="BF40" s="721"/>
      <c r="BG40" s="723" t="s">
        <v>
345</v>
      </c>
      <c r="BH40" s="724"/>
      <c r="BI40" s="724"/>
      <c r="BJ40" s="724"/>
      <c r="BK40" s="724"/>
      <c r="BL40" s="236"/>
      <c r="BM40" s="712" t="s">
        <v>
346</v>
      </c>
      <c r="BN40" s="712"/>
      <c r="BO40" s="712"/>
      <c r="BP40" s="712"/>
      <c r="BQ40" s="712"/>
      <c r="BR40" s="712"/>
      <c r="BS40" s="712"/>
      <c r="BT40" s="712"/>
      <c r="BU40" s="713"/>
      <c r="BV40" s="678">
        <v>
62</v>
      </c>
      <c r="BW40" s="679"/>
      <c r="BX40" s="679"/>
      <c r="BY40" s="679"/>
      <c r="BZ40" s="679"/>
      <c r="CA40" s="679"/>
      <c r="CB40" s="722"/>
      <c r="CD40" s="711" t="s">
        <v>
347</v>
      </c>
      <c r="CE40" s="712"/>
      <c r="CF40" s="712"/>
      <c r="CG40" s="712"/>
      <c r="CH40" s="712"/>
      <c r="CI40" s="712"/>
      <c r="CJ40" s="712"/>
      <c r="CK40" s="712"/>
      <c r="CL40" s="712"/>
      <c r="CM40" s="712"/>
      <c r="CN40" s="712"/>
      <c r="CO40" s="712"/>
      <c r="CP40" s="712"/>
      <c r="CQ40" s="713"/>
      <c r="CR40" s="678" t="s">
        <v>
126</v>
      </c>
      <c r="CS40" s="679"/>
      <c r="CT40" s="679"/>
      <c r="CU40" s="679"/>
      <c r="CV40" s="679"/>
      <c r="CW40" s="679"/>
      <c r="CX40" s="679"/>
      <c r="CY40" s="680"/>
      <c r="CZ40" s="681" t="s">
        <v>
126</v>
      </c>
      <c r="DA40" s="699"/>
      <c r="DB40" s="699"/>
      <c r="DC40" s="700"/>
      <c r="DD40" s="684" t="s">
        <v>
243</v>
      </c>
      <c r="DE40" s="679"/>
      <c r="DF40" s="679"/>
      <c r="DG40" s="679"/>
      <c r="DH40" s="679"/>
      <c r="DI40" s="679"/>
      <c r="DJ40" s="679"/>
      <c r="DK40" s="680"/>
      <c r="DL40" s="684" t="s">
        <v>
126</v>
      </c>
      <c r="DM40" s="679"/>
      <c r="DN40" s="679"/>
      <c r="DO40" s="679"/>
      <c r="DP40" s="679"/>
      <c r="DQ40" s="679"/>
      <c r="DR40" s="679"/>
      <c r="DS40" s="679"/>
      <c r="DT40" s="679"/>
      <c r="DU40" s="679"/>
      <c r="DV40" s="680"/>
      <c r="DW40" s="681" t="s">
        <v>
243</v>
      </c>
      <c r="DX40" s="699"/>
      <c r="DY40" s="699"/>
      <c r="DZ40" s="699"/>
      <c r="EA40" s="699"/>
      <c r="EB40" s="699"/>
      <c r="EC40" s="714"/>
    </row>
    <row r="41" spans="2:133" ht="11.25" customHeight="1" x14ac:dyDescent="0.15">
      <c r="B41" s="675" t="s">
        <v>
348</v>
      </c>
      <c r="C41" s="676"/>
      <c r="D41" s="676"/>
      <c r="E41" s="676"/>
      <c r="F41" s="676"/>
      <c r="G41" s="676"/>
      <c r="H41" s="676"/>
      <c r="I41" s="676"/>
      <c r="J41" s="676"/>
      <c r="K41" s="676"/>
      <c r="L41" s="676"/>
      <c r="M41" s="676"/>
      <c r="N41" s="676"/>
      <c r="O41" s="676"/>
      <c r="P41" s="676"/>
      <c r="Q41" s="677"/>
      <c r="R41" s="678">
        <v>
38867</v>
      </c>
      <c r="S41" s="679"/>
      <c r="T41" s="679"/>
      <c r="U41" s="679"/>
      <c r="V41" s="679"/>
      <c r="W41" s="679"/>
      <c r="X41" s="679"/>
      <c r="Y41" s="680"/>
      <c r="Z41" s="715">
        <v>
1</v>
      </c>
      <c r="AA41" s="715"/>
      <c r="AB41" s="715"/>
      <c r="AC41" s="715"/>
      <c r="AD41" s="716" t="s">
        <v>
243</v>
      </c>
      <c r="AE41" s="716"/>
      <c r="AF41" s="716"/>
      <c r="AG41" s="716"/>
      <c r="AH41" s="716"/>
      <c r="AI41" s="716"/>
      <c r="AJ41" s="716"/>
      <c r="AK41" s="716"/>
      <c r="AL41" s="681" t="s">
        <v>
126</v>
      </c>
      <c r="AM41" s="682"/>
      <c r="AN41" s="682"/>
      <c r="AO41" s="717"/>
      <c r="AQ41" s="718" t="s">
        <v>
349</v>
      </c>
      <c r="AR41" s="719"/>
      <c r="AS41" s="719"/>
      <c r="AT41" s="719"/>
      <c r="AU41" s="719"/>
      <c r="AV41" s="719"/>
      <c r="AW41" s="719"/>
      <c r="AX41" s="719"/>
      <c r="AY41" s="720"/>
      <c r="AZ41" s="678">
        <v>
68354</v>
      </c>
      <c r="BA41" s="679"/>
      <c r="BB41" s="679"/>
      <c r="BC41" s="679"/>
      <c r="BD41" s="697"/>
      <c r="BE41" s="697"/>
      <c r="BF41" s="721"/>
      <c r="BG41" s="723"/>
      <c r="BH41" s="724"/>
      <c r="BI41" s="724"/>
      <c r="BJ41" s="724"/>
      <c r="BK41" s="724"/>
      <c r="BL41" s="236"/>
      <c r="BM41" s="712" t="s">
        <v>
350</v>
      </c>
      <c r="BN41" s="712"/>
      <c r="BO41" s="712"/>
      <c r="BP41" s="712"/>
      <c r="BQ41" s="712"/>
      <c r="BR41" s="712"/>
      <c r="BS41" s="712"/>
      <c r="BT41" s="712"/>
      <c r="BU41" s="713"/>
      <c r="BV41" s="678">
        <v>
1</v>
      </c>
      <c r="BW41" s="679"/>
      <c r="BX41" s="679"/>
      <c r="BY41" s="679"/>
      <c r="BZ41" s="679"/>
      <c r="CA41" s="679"/>
      <c r="CB41" s="722"/>
      <c r="CD41" s="711" t="s">
        <v>
351</v>
      </c>
      <c r="CE41" s="712"/>
      <c r="CF41" s="712"/>
      <c r="CG41" s="712"/>
      <c r="CH41" s="712"/>
      <c r="CI41" s="712"/>
      <c r="CJ41" s="712"/>
      <c r="CK41" s="712"/>
      <c r="CL41" s="712"/>
      <c r="CM41" s="712"/>
      <c r="CN41" s="712"/>
      <c r="CO41" s="712"/>
      <c r="CP41" s="712"/>
      <c r="CQ41" s="713"/>
      <c r="CR41" s="678" t="s">
        <v>
243</v>
      </c>
      <c r="CS41" s="697"/>
      <c r="CT41" s="697"/>
      <c r="CU41" s="697"/>
      <c r="CV41" s="697"/>
      <c r="CW41" s="697"/>
      <c r="CX41" s="697"/>
      <c r="CY41" s="698"/>
      <c r="CZ41" s="681" t="s">
        <v>
126</v>
      </c>
      <c r="DA41" s="699"/>
      <c r="DB41" s="699"/>
      <c r="DC41" s="700"/>
      <c r="DD41" s="684" t="s">
        <v>
126</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
352</v>
      </c>
      <c r="C42" s="660"/>
      <c r="D42" s="660"/>
      <c r="E42" s="660"/>
      <c r="F42" s="660"/>
      <c r="G42" s="660"/>
      <c r="H42" s="660"/>
      <c r="I42" s="660"/>
      <c r="J42" s="660"/>
      <c r="K42" s="660"/>
      <c r="L42" s="660"/>
      <c r="M42" s="660"/>
      <c r="N42" s="660"/>
      <c r="O42" s="660"/>
      <c r="P42" s="660"/>
      <c r="Q42" s="661"/>
      <c r="R42" s="662">
        <v>
3725383</v>
      </c>
      <c r="S42" s="701"/>
      <c r="T42" s="701"/>
      <c r="U42" s="701"/>
      <c r="V42" s="701"/>
      <c r="W42" s="701"/>
      <c r="X42" s="701"/>
      <c r="Y42" s="703"/>
      <c r="Z42" s="704">
        <v>
100</v>
      </c>
      <c r="AA42" s="704"/>
      <c r="AB42" s="704"/>
      <c r="AC42" s="704"/>
      <c r="AD42" s="705">
        <v>
1370918</v>
      </c>
      <c r="AE42" s="705"/>
      <c r="AF42" s="705"/>
      <c r="AG42" s="705"/>
      <c r="AH42" s="705"/>
      <c r="AI42" s="705"/>
      <c r="AJ42" s="705"/>
      <c r="AK42" s="705"/>
      <c r="AL42" s="665">
        <v>
100</v>
      </c>
      <c r="AM42" s="706"/>
      <c r="AN42" s="706"/>
      <c r="AO42" s="707"/>
      <c r="AQ42" s="708" t="s">
        <v>
353</v>
      </c>
      <c r="AR42" s="709"/>
      <c r="AS42" s="709"/>
      <c r="AT42" s="709"/>
      <c r="AU42" s="709"/>
      <c r="AV42" s="709"/>
      <c r="AW42" s="709"/>
      <c r="AX42" s="709"/>
      <c r="AY42" s="710"/>
      <c r="AZ42" s="662">
        <v>
185781</v>
      </c>
      <c r="BA42" s="701"/>
      <c r="BB42" s="701"/>
      <c r="BC42" s="701"/>
      <c r="BD42" s="663"/>
      <c r="BE42" s="663"/>
      <c r="BF42" s="727"/>
      <c r="BG42" s="725"/>
      <c r="BH42" s="726"/>
      <c r="BI42" s="726"/>
      <c r="BJ42" s="726"/>
      <c r="BK42" s="726"/>
      <c r="BL42" s="237"/>
      <c r="BM42" s="728" t="s">
        <v>
354</v>
      </c>
      <c r="BN42" s="728"/>
      <c r="BO42" s="728"/>
      <c r="BP42" s="728"/>
      <c r="BQ42" s="728"/>
      <c r="BR42" s="728"/>
      <c r="BS42" s="728"/>
      <c r="BT42" s="728"/>
      <c r="BU42" s="729"/>
      <c r="BV42" s="662">
        <v>
366</v>
      </c>
      <c r="BW42" s="701"/>
      <c r="BX42" s="701"/>
      <c r="BY42" s="701"/>
      <c r="BZ42" s="701"/>
      <c r="CA42" s="701"/>
      <c r="CB42" s="702"/>
      <c r="CD42" s="675" t="s">
        <v>
355</v>
      </c>
      <c r="CE42" s="676"/>
      <c r="CF42" s="676"/>
      <c r="CG42" s="676"/>
      <c r="CH42" s="676"/>
      <c r="CI42" s="676"/>
      <c r="CJ42" s="676"/>
      <c r="CK42" s="676"/>
      <c r="CL42" s="676"/>
      <c r="CM42" s="676"/>
      <c r="CN42" s="676"/>
      <c r="CO42" s="676"/>
      <c r="CP42" s="676"/>
      <c r="CQ42" s="677"/>
      <c r="CR42" s="678">
        <v>
748554</v>
      </c>
      <c r="CS42" s="679"/>
      <c r="CT42" s="679"/>
      <c r="CU42" s="679"/>
      <c r="CV42" s="679"/>
      <c r="CW42" s="679"/>
      <c r="CX42" s="679"/>
      <c r="CY42" s="680"/>
      <c r="CZ42" s="681">
        <v>
20.8</v>
      </c>
      <c r="DA42" s="682"/>
      <c r="DB42" s="682"/>
      <c r="DC42" s="683"/>
      <c r="DD42" s="684">
        <v>
286808</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
356</v>
      </c>
      <c r="CE43" s="676"/>
      <c r="CF43" s="676"/>
      <c r="CG43" s="676"/>
      <c r="CH43" s="676"/>
      <c r="CI43" s="676"/>
      <c r="CJ43" s="676"/>
      <c r="CK43" s="676"/>
      <c r="CL43" s="676"/>
      <c r="CM43" s="676"/>
      <c r="CN43" s="676"/>
      <c r="CO43" s="676"/>
      <c r="CP43" s="676"/>
      <c r="CQ43" s="677"/>
      <c r="CR43" s="678">
        <v>
18997</v>
      </c>
      <c r="CS43" s="697"/>
      <c r="CT43" s="697"/>
      <c r="CU43" s="697"/>
      <c r="CV43" s="697"/>
      <c r="CW43" s="697"/>
      <c r="CX43" s="697"/>
      <c r="CY43" s="698"/>
      <c r="CZ43" s="681">
        <v>
0.5</v>
      </c>
      <c r="DA43" s="699"/>
      <c r="DB43" s="699"/>
      <c r="DC43" s="700"/>
      <c r="DD43" s="684">
        <v>
18997</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
304</v>
      </c>
      <c r="CE44" s="692"/>
      <c r="CF44" s="675" t="s">
        <v>
357</v>
      </c>
      <c r="CG44" s="676"/>
      <c r="CH44" s="676"/>
      <c r="CI44" s="676"/>
      <c r="CJ44" s="676"/>
      <c r="CK44" s="676"/>
      <c r="CL44" s="676"/>
      <c r="CM44" s="676"/>
      <c r="CN44" s="676"/>
      <c r="CO44" s="676"/>
      <c r="CP44" s="676"/>
      <c r="CQ44" s="677"/>
      <c r="CR44" s="678">
        <v>
721133</v>
      </c>
      <c r="CS44" s="679"/>
      <c r="CT44" s="679"/>
      <c r="CU44" s="679"/>
      <c r="CV44" s="679"/>
      <c r="CW44" s="679"/>
      <c r="CX44" s="679"/>
      <c r="CY44" s="680"/>
      <c r="CZ44" s="681">
        <v>
20</v>
      </c>
      <c r="DA44" s="682"/>
      <c r="DB44" s="682"/>
      <c r="DC44" s="683"/>
      <c r="DD44" s="684">
        <v>
274324</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
358</v>
      </c>
      <c r="CG45" s="676"/>
      <c r="CH45" s="676"/>
      <c r="CI45" s="676"/>
      <c r="CJ45" s="676"/>
      <c r="CK45" s="676"/>
      <c r="CL45" s="676"/>
      <c r="CM45" s="676"/>
      <c r="CN45" s="676"/>
      <c r="CO45" s="676"/>
      <c r="CP45" s="676"/>
      <c r="CQ45" s="677"/>
      <c r="CR45" s="678">
        <v>
50887</v>
      </c>
      <c r="CS45" s="697"/>
      <c r="CT45" s="697"/>
      <c r="CU45" s="697"/>
      <c r="CV45" s="697"/>
      <c r="CW45" s="697"/>
      <c r="CX45" s="697"/>
      <c r="CY45" s="698"/>
      <c r="CZ45" s="681">
        <v>
1.4</v>
      </c>
      <c r="DA45" s="699"/>
      <c r="DB45" s="699"/>
      <c r="DC45" s="700"/>
      <c r="DD45" s="684">
        <v>
3860</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
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
360</v>
      </c>
      <c r="CG46" s="676"/>
      <c r="CH46" s="676"/>
      <c r="CI46" s="676"/>
      <c r="CJ46" s="676"/>
      <c r="CK46" s="676"/>
      <c r="CL46" s="676"/>
      <c r="CM46" s="676"/>
      <c r="CN46" s="676"/>
      <c r="CO46" s="676"/>
      <c r="CP46" s="676"/>
      <c r="CQ46" s="677"/>
      <c r="CR46" s="678">
        <v>
670246</v>
      </c>
      <c r="CS46" s="679"/>
      <c r="CT46" s="679"/>
      <c r="CU46" s="679"/>
      <c r="CV46" s="679"/>
      <c r="CW46" s="679"/>
      <c r="CX46" s="679"/>
      <c r="CY46" s="680"/>
      <c r="CZ46" s="681">
        <v>
18.600000000000001</v>
      </c>
      <c r="DA46" s="682"/>
      <c r="DB46" s="682"/>
      <c r="DC46" s="683"/>
      <c r="DD46" s="684">
        <v>
270464</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
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
362</v>
      </c>
      <c r="CG47" s="676"/>
      <c r="CH47" s="676"/>
      <c r="CI47" s="676"/>
      <c r="CJ47" s="676"/>
      <c r="CK47" s="676"/>
      <c r="CL47" s="676"/>
      <c r="CM47" s="676"/>
      <c r="CN47" s="676"/>
      <c r="CO47" s="676"/>
      <c r="CP47" s="676"/>
      <c r="CQ47" s="677"/>
      <c r="CR47" s="678">
        <v>
27421</v>
      </c>
      <c r="CS47" s="697"/>
      <c r="CT47" s="697"/>
      <c r="CU47" s="697"/>
      <c r="CV47" s="697"/>
      <c r="CW47" s="697"/>
      <c r="CX47" s="697"/>
      <c r="CY47" s="698"/>
      <c r="CZ47" s="681">
        <v>
0.8</v>
      </c>
      <c r="DA47" s="699"/>
      <c r="DB47" s="699"/>
      <c r="DC47" s="700"/>
      <c r="DD47" s="684">
        <v>
12484</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
363</v>
      </c>
      <c r="CD48" s="695"/>
      <c r="CE48" s="696"/>
      <c r="CF48" s="675" t="s">
        <v>
364</v>
      </c>
      <c r="CG48" s="676"/>
      <c r="CH48" s="676"/>
      <c r="CI48" s="676"/>
      <c r="CJ48" s="676"/>
      <c r="CK48" s="676"/>
      <c r="CL48" s="676"/>
      <c r="CM48" s="676"/>
      <c r="CN48" s="676"/>
      <c r="CO48" s="676"/>
      <c r="CP48" s="676"/>
      <c r="CQ48" s="677"/>
      <c r="CR48" s="678" t="s">
        <v>
126</v>
      </c>
      <c r="CS48" s="679"/>
      <c r="CT48" s="679"/>
      <c r="CU48" s="679"/>
      <c r="CV48" s="679"/>
      <c r="CW48" s="679"/>
      <c r="CX48" s="679"/>
      <c r="CY48" s="680"/>
      <c r="CZ48" s="681" t="s">
        <v>
126</v>
      </c>
      <c r="DA48" s="682"/>
      <c r="DB48" s="682"/>
      <c r="DC48" s="683"/>
      <c r="DD48" s="684" t="s">
        <v>
126</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
365</v>
      </c>
      <c r="CE49" s="660"/>
      <c r="CF49" s="660"/>
      <c r="CG49" s="660"/>
      <c r="CH49" s="660"/>
      <c r="CI49" s="660"/>
      <c r="CJ49" s="660"/>
      <c r="CK49" s="660"/>
      <c r="CL49" s="660"/>
      <c r="CM49" s="660"/>
      <c r="CN49" s="660"/>
      <c r="CO49" s="660"/>
      <c r="CP49" s="660"/>
      <c r="CQ49" s="661"/>
      <c r="CR49" s="662">
        <v>
3602574</v>
      </c>
      <c r="CS49" s="663"/>
      <c r="CT49" s="663"/>
      <c r="CU49" s="663"/>
      <c r="CV49" s="663"/>
      <c r="CW49" s="663"/>
      <c r="CX49" s="663"/>
      <c r="CY49" s="664"/>
      <c r="CZ49" s="665">
        <v>
100</v>
      </c>
      <c r="DA49" s="666"/>
      <c r="DB49" s="666"/>
      <c r="DC49" s="667"/>
      <c r="DD49" s="668">
        <v>
1735687</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fuzbXvE8jDLhFo70f30C6fSOFYIkzQplnYYqiyDtAfbmYkP5R6PBA2MbW59mH3m6sdBkn8LZQDdaeoAJMNOWBg==" saltValue="n6yoiUvgkft0rjggYCJ2/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
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24" t="s">
        <v>
367</v>
      </c>
      <c r="DK2" s="1225"/>
      <c r="DL2" s="1225"/>
      <c r="DM2" s="1225"/>
      <c r="DN2" s="1225"/>
      <c r="DO2" s="1226"/>
      <c r="DP2" s="250"/>
      <c r="DQ2" s="1224" t="s">
        <v>
368</v>
      </c>
      <c r="DR2" s="1225"/>
      <c r="DS2" s="1225"/>
      <c r="DT2" s="1225"/>
      <c r="DU2" s="1225"/>
      <c r="DV2" s="1225"/>
      <c r="DW2" s="1225"/>
      <c r="DX2" s="1225"/>
      <c r="DY2" s="1225"/>
      <c r="DZ2" s="1226"/>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74" t="s">
        <v>
369</v>
      </c>
      <c r="B4" s="1174"/>
      <c r="C4" s="1174"/>
      <c r="D4" s="1174"/>
      <c r="E4" s="1174"/>
      <c r="F4" s="1174"/>
      <c r="G4" s="1174"/>
      <c r="H4" s="1174"/>
      <c r="I4" s="1174"/>
      <c r="J4" s="1174"/>
      <c r="K4" s="1174"/>
      <c r="L4" s="1174"/>
      <c r="M4" s="1174"/>
      <c r="N4" s="1174"/>
      <c r="O4" s="1174"/>
      <c r="P4" s="1174"/>
      <c r="Q4" s="1174"/>
      <c r="R4" s="1174"/>
      <c r="S4" s="1174"/>
      <c r="T4" s="1174"/>
      <c r="U4" s="1174"/>
      <c r="V4" s="1174"/>
      <c r="W4" s="1174"/>
      <c r="X4" s="1174"/>
      <c r="Y4" s="1174"/>
      <c r="Z4" s="1174"/>
      <c r="AA4" s="1174"/>
      <c r="AB4" s="1174"/>
      <c r="AC4" s="1174"/>
      <c r="AD4" s="1174"/>
      <c r="AE4" s="1174"/>
      <c r="AF4" s="1174"/>
      <c r="AG4" s="1174"/>
      <c r="AH4" s="1174"/>
      <c r="AI4" s="1174"/>
      <c r="AJ4" s="1174"/>
      <c r="AK4" s="1174"/>
      <c r="AL4" s="1174"/>
      <c r="AM4" s="1174"/>
      <c r="AN4" s="1174"/>
      <c r="AO4" s="1174"/>
      <c r="AP4" s="1174"/>
      <c r="AQ4" s="1174"/>
      <c r="AR4" s="1174"/>
      <c r="AS4" s="1174"/>
      <c r="AT4" s="1174"/>
      <c r="AU4" s="1174"/>
      <c r="AV4" s="1174"/>
      <c r="AW4" s="1174"/>
      <c r="AX4" s="1174"/>
      <c r="AY4" s="1174"/>
      <c r="AZ4" s="253"/>
      <c r="BA4" s="253"/>
      <c r="BB4" s="253"/>
      <c r="BC4" s="253"/>
      <c r="BD4" s="253"/>
      <c r="BE4" s="254"/>
      <c r="BF4" s="254"/>
      <c r="BG4" s="254"/>
      <c r="BH4" s="254"/>
      <c r="BI4" s="254"/>
      <c r="BJ4" s="254"/>
      <c r="BK4" s="254"/>
      <c r="BL4" s="254"/>
      <c r="BM4" s="254"/>
      <c r="BN4" s="254"/>
      <c r="BO4" s="254"/>
      <c r="BP4" s="254"/>
      <c r="BQ4" s="253" t="s">
        <v>
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101" t="s">
        <v>
371</v>
      </c>
      <c r="B5" s="1102"/>
      <c r="C5" s="1102"/>
      <c r="D5" s="1102"/>
      <c r="E5" s="1102"/>
      <c r="F5" s="1102"/>
      <c r="G5" s="1102"/>
      <c r="H5" s="1102"/>
      <c r="I5" s="1102"/>
      <c r="J5" s="1102"/>
      <c r="K5" s="1102"/>
      <c r="L5" s="1102"/>
      <c r="M5" s="1102"/>
      <c r="N5" s="1102"/>
      <c r="O5" s="1102"/>
      <c r="P5" s="1103"/>
      <c r="Q5" s="1107" t="s">
        <v>
372</v>
      </c>
      <c r="R5" s="1108"/>
      <c r="S5" s="1108"/>
      <c r="T5" s="1108"/>
      <c r="U5" s="1109"/>
      <c r="V5" s="1107" t="s">
        <v>
373</v>
      </c>
      <c r="W5" s="1108"/>
      <c r="X5" s="1108"/>
      <c r="Y5" s="1108"/>
      <c r="Z5" s="1109"/>
      <c r="AA5" s="1107" t="s">
        <v>
374</v>
      </c>
      <c r="AB5" s="1108"/>
      <c r="AC5" s="1108"/>
      <c r="AD5" s="1108"/>
      <c r="AE5" s="1108"/>
      <c r="AF5" s="1227" t="s">
        <v>
375</v>
      </c>
      <c r="AG5" s="1108"/>
      <c r="AH5" s="1108"/>
      <c r="AI5" s="1108"/>
      <c r="AJ5" s="1123"/>
      <c r="AK5" s="1108" t="s">
        <v>
376</v>
      </c>
      <c r="AL5" s="1108"/>
      <c r="AM5" s="1108"/>
      <c r="AN5" s="1108"/>
      <c r="AO5" s="1109"/>
      <c r="AP5" s="1107" t="s">
        <v>
377</v>
      </c>
      <c r="AQ5" s="1108"/>
      <c r="AR5" s="1108"/>
      <c r="AS5" s="1108"/>
      <c r="AT5" s="1109"/>
      <c r="AU5" s="1107" t="s">
        <v>
378</v>
      </c>
      <c r="AV5" s="1108"/>
      <c r="AW5" s="1108"/>
      <c r="AX5" s="1108"/>
      <c r="AY5" s="1123"/>
      <c r="AZ5" s="257"/>
      <c r="BA5" s="257"/>
      <c r="BB5" s="257"/>
      <c r="BC5" s="257"/>
      <c r="BD5" s="257"/>
      <c r="BE5" s="258"/>
      <c r="BF5" s="258"/>
      <c r="BG5" s="258"/>
      <c r="BH5" s="258"/>
      <c r="BI5" s="258"/>
      <c r="BJ5" s="258"/>
      <c r="BK5" s="258"/>
      <c r="BL5" s="258"/>
      <c r="BM5" s="258"/>
      <c r="BN5" s="258"/>
      <c r="BO5" s="258"/>
      <c r="BP5" s="258"/>
      <c r="BQ5" s="1101" t="s">
        <v>
379</v>
      </c>
      <c r="BR5" s="1102"/>
      <c r="BS5" s="1102"/>
      <c r="BT5" s="1102"/>
      <c r="BU5" s="1102"/>
      <c r="BV5" s="1102"/>
      <c r="BW5" s="1102"/>
      <c r="BX5" s="1102"/>
      <c r="BY5" s="1102"/>
      <c r="BZ5" s="1102"/>
      <c r="CA5" s="1102"/>
      <c r="CB5" s="1102"/>
      <c r="CC5" s="1102"/>
      <c r="CD5" s="1102"/>
      <c r="CE5" s="1102"/>
      <c r="CF5" s="1102"/>
      <c r="CG5" s="1103"/>
      <c r="CH5" s="1107" t="s">
        <v>
380</v>
      </c>
      <c r="CI5" s="1108"/>
      <c r="CJ5" s="1108"/>
      <c r="CK5" s="1108"/>
      <c r="CL5" s="1109"/>
      <c r="CM5" s="1107" t="s">
        <v>
381</v>
      </c>
      <c r="CN5" s="1108"/>
      <c r="CO5" s="1108"/>
      <c r="CP5" s="1108"/>
      <c r="CQ5" s="1109"/>
      <c r="CR5" s="1107" t="s">
        <v>
382</v>
      </c>
      <c r="CS5" s="1108"/>
      <c r="CT5" s="1108"/>
      <c r="CU5" s="1108"/>
      <c r="CV5" s="1109"/>
      <c r="CW5" s="1107" t="s">
        <v>
383</v>
      </c>
      <c r="CX5" s="1108"/>
      <c r="CY5" s="1108"/>
      <c r="CZ5" s="1108"/>
      <c r="DA5" s="1109"/>
      <c r="DB5" s="1107" t="s">
        <v>
384</v>
      </c>
      <c r="DC5" s="1108"/>
      <c r="DD5" s="1108"/>
      <c r="DE5" s="1108"/>
      <c r="DF5" s="1109"/>
      <c r="DG5" s="1212" t="s">
        <v>
385</v>
      </c>
      <c r="DH5" s="1213"/>
      <c r="DI5" s="1213"/>
      <c r="DJ5" s="1213"/>
      <c r="DK5" s="1214"/>
      <c r="DL5" s="1212" t="s">
        <v>
386</v>
      </c>
      <c r="DM5" s="1213"/>
      <c r="DN5" s="1213"/>
      <c r="DO5" s="1213"/>
      <c r="DP5" s="1214"/>
      <c r="DQ5" s="1107" t="s">
        <v>
387</v>
      </c>
      <c r="DR5" s="1108"/>
      <c r="DS5" s="1108"/>
      <c r="DT5" s="1108"/>
      <c r="DU5" s="1109"/>
      <c r="DV5" s="1107" t="s">
        <v>
378</v>
      </c>
      <c r="DW5" s="1108"/>
      <c r="DX5" s="1108"/>
      <c r="DY5" s="1108"/>
      <c r="DZ5" s="1123"/>
      <c r="EA5" s="255"/>
    </row>
    <row r="6" spans="1:131" s="256" customFormat="1" ht="26.25" customHeight="1" thickBot="1" x14ac:dyDescent="0.2">
      <c r="A6" s="1104"/>
      <c r="B6" s="1105"/>
      <c r="C6" s="1105"/>
      <c r="D6" s="1105"/>
      <c r="E6" s="1105"/>
      <c r="F6" s="1105"/>
      <c r="G6" s="1105"/>
      <c r="H6" s="1105"/>
      <c r="I6" s="1105"/>
      <c r="J6" s="1105"/>
      <c r="K6" s="1105"/>
      <c r="L6" s="1105"/>
      <c r="M6" s="1105"/>
      <c r="N6" s="1105"/>
      <c r="O6" s="1105"/>
      <c r="P6" s="1106"/>
      <c r="Q6" s="1110"/>
      <c r="R6" s="1111"/>
      <c r="S6" s="1111"/>
      <c r="T6" s="1111"/>
      <c r="U6" s="1112"/>
      <c r="V6" s="1110"/>
      <c r="W6" s="1111"/>
      <c r="X6" s="1111"/>
      <c r="Y6" s="1111"/>
      <c r="Z6" s="1112"/>
      <c r="AA6" s="1110"/>
      <c r="AB6" s="1111"/>
      <c r="AC6" s="1111"/>
      <c r="AD6" s="1111"/>
      <c r="AE6" s="1111"/>
      <c r="AF6" s="1228"/>
      <c r="AG6" s="1111"/>
      <c r="AH6" s="1111"/>
      <c r="AI6" s="1111"/>
      <c r="AJ6" s="1124"/>
      <c r="AK6" s="1111"/>
      <c r="AL6" s="1111"/>
      <c r="AM6" s="1111"/>
      <c r="AN6" s="1111"/>
      <c r="AO6" s="1112"/>
      <c r="AP6" s="1110"/>
      <c r="AQ6" s="1111"/>
      <c r="AR6" s="1111"/>
      <c r="AS6" s="1111"/>
      <c r="AT6" s="1112"/>
      <c r="AU6" s="1110"/>
      <c r="AV6" s="1111"/>
      <c r="AW6" s="1111"/>
      <c r="AX6" s="1111"/>
      <c r="AY6" s="1124"/>
      <c r="AZ6" s="253"/>
      <c r="BA6" s="253"/>
      <c r="BB6" s="253"/>
      <c r="BC6" s="253"/>
      <c r="BD6" s="253"/>
      <c r="BE6" s="254"/>
      <c r="BF6" s="254"/>
      <c r="BG6" s="254"/>
      <c r="BH6" s="254"/>
      <c r="BI6" s="254"/>
      <c r="BJ6" s="254"/>
      <c r="BK6" s="254"/>
      <c r="BL6" s="254"/>
      <c r="BM6" s="254"/>
      <c r="BN6" s="254"/>
      <c r="BO6" s="254"/>
      <c r="BP6" s="254"/>
      <c r="BQ6" s="1104"/>
      <c r="BR6" s="1105"/>
      <c r="BS6" s="1105"/>
      <c r="BT6" s="1105"/>
      <c r="BU6" s="1105"/>
      <c r="BV6" s="1105"/>
      <c r="BW6" s="1105"/>
      <c r="BX6" s="1105"/>
      <c r="BY6" s="1105"/>
      <c r="BZ6" s="1105"/>
      <c r="CA6" s="1105"/>
      <c r="CB6" s="1105"/>
      <c r="CC6" s="1105"/>
      <c r="CD6" s="1105"/>
      <c r="CE6" s="1105"/>
      <c r="CF6" s="1105"/>
      <c r="CG6" s="1106"/>
      <c r="CH6" s="1110"/>
      <c r="CI6" s="1111"/>
      <c r="CJ6" s="1111"/>
      <c r="CK6" s="1111"/>
      <c r="CL6" s="1112"/>
      <c r="CM6" s="1110"/>
      <c r="CN6" s="1111"/>
      <c r="CO6" s="1111"/>
      <c r="CP6" s="1111"/>
      <c r="CQ6" s="1112"/>
      <c r="CR6" s="1110"/>
      <c r="CS6" s="1111"/>
      <c r="CT6" s="1111"/>
      <c r="CU6" s="1111"/>
      <c r="CV6" s="1112"/>
      <c r="CW6" s="1110"/>
      <c r="CX6" s="1111"/>
      <c r="CY6" s="1111"/>
      <c r="CZ6" s="1111"/>
      <c r="DA6" s="1112"/>
      <c r="DB6" s="1110"/>
      <c r="DC6" s="1111"/>
      <c r="DD6" s="1111"/>
      <c r="DE6" s="1111"/>
      <c r="DF6" s="1112"/>
      <c r="DG6" s="1215"/>
      <c r="DH6" s="1216"/>
      <c r="DI6" s="1216"/>
      <c r="DJ6" s="1216"/>
      <c r="DK6" s="1217"/>
      <c r="DL6" s="1215"/>
      <c r="DM6" s="1216"/>
      <c r="DN6" s="1216"/>
      <c r="DO6" s="1216"/>
      <c r="DP6" s="1217"/>
      <c r="DQ6" s="1110"/>
      <c r="DR6" s="1111"/>
      <c r="DS6" s="1111"/>
      <c r="DT6" s="1111"/>
      <c r="DU6" s="1112"/>
      <c r="DV6" s="1110"/>
      <c r="DW6" s="1111"/>
      <c r="DX6" s="1111"/>
      <c r="DY6" s="1111"/>
      <c r="DZ6" s="1124"/>
      <c r="EA6" s="255"/>
    </row>
    <row r="7" spans="1:131" s="256" customFormat="1" ht="26.25" customHeight="1" thickTop="1" x14ac:dyDescent="0.15">
      <c r="A7" s="259">
        <v>
1</v>
      </c>
      <c r="B7" s="1159" t="s">
        <v>
388</v>
      </c>
      <c r="C7" s="1160"/>
      <c r="D7" s="1160"/>
      <c r="E7" s="1160"/>
      <c r="F7" s="1160"/>
      <c r="G7" s="1160"/>
      <c r="H7" s="1160"/>
      <c r="I7" s="1160"/>
      <c r="J7" s="1160"/>
      <c r="K7" s="1160"/>
      <c r="L7" s="1160"/>
      <c r="M7" s="1160"/>
      <c r="N7" s="1160"/>
      <c r="O7" s="1160"/>
      <c r="P7" s="1161"/>
      <c r="Q7" s="1218">
        <v>
3725</v>
      </c>
      <c r="R7" s="1219"/>
      <c r="S7" s="1219"/>
      <c r="T7" s="1219"/>
      <c r="U7" s="1219"/>
      <c r="V7" s="1219">
        <v>
3602</v>
      </c>
      <c r="W7" s="1219"/>
      <c r="X7" s="1219"/>
      <c r="Y7" s="1219"/>
      <c r="Z7" s="1219"/>
      <c r="AA7" s="1219">
        <v>
123</v>
      </c>
      <c r="AB7" s="1219"/>
      <c r="AC7" s="1219"/>
      <c r="AD7" s="1219"/>
      <c r="AE7" s="1220"/>
      <c r="AF7" s="1221">
        <v>
101</v>
      </c>
      <c r="AG7" s="1222"/>
      <c r="AH7" s="1222"/>
      <c r="AI7" s="1222"/>
      <c r="AJ7" s="1223"/>
      <c r="AK7" s="1204">
        <v>
12</v>
      </c>
      <c r="AL7" s="1202"/>
      <c r="AM7" s="1202"/>
      <c r="AN7" s="1202"/>
      <c r="AO7" s="1205"/>
      <c r="AP7" s="1206">
        <v>
983</v>
      </c>
      <c r="AQ7" s="1202"/>
      <c r="AR7" s="1202"/>
      <c r="AS7" s="1202"/>
      <c r="AT7" s="1205"/>
      <c r="AU7" s="1207"/>
      <c r="AV7" s="1207"/>
      <c r="AW7" s="1207"/>
      <c r="AX7" s="1207"/>
      <c r="AY7" s="1208"/>
      <c r="AZ7" s="253"/>
      <c r="BA7" s="253"/>
      <c r="BB7" s="253"/>
      <c r="BC7" s="253"/>
      <c r="BD7" s="253"/>
      <c r="BE7" s="254"/>
      <c r="BF7" s="254"/>
      <c r="BG7" s="254"/>
      <c r="BH7" s="254"/>
      <c r="BI7" s="254"/>
      <c r="BJ7" s="254"/>
      <c r="BK7" s="254"/>
      <c r="BL7" s="254"/>
      <c r="BM7" s="254"/>
      <c r="BN7" s="254"/>
      <c r="BO7" s="254"/>
      <c r="BP7" s="254"/>
      <c r="BQ7" s="260">
        <v>
1</v>
      </c>
      <c r="BR7" s="261"/>
      <c r="BS7" s="1209" t="s">
        <v>
581</v>
      </c>
      <c r="BT7" s="1210"/>
      <c r="BU7" s="1210"/>
      <c r="BV7" s="1210"/>
      <c r="BW7" s="1210"/>
      <c r="BX7" s="1210"/>
      <c r="BY7" s="1210"/>
      <c r="BZ7" s="1210"/>
      <c r="CA7" s="1210"/>
      <c r="CB7" s="1210"/>
      <c r="CC7" s="1210"/>
      <c r="CD7" s="1210"/>
      <c r="CE7" s="1210"/>
      <c r="CF7" s="1210"/>
      <c r="CG7" s="1211"/>
      <c r="CH7" s="1201">
        <v>
-20</v>
      </c>
      <c r="CI7" s="1202"/>
      <c r="CJ7" s="1202"/>
      <c r="CK7" s="1202"/>
      <c r="CL7" s="1203"/>
      <c r="CM7" s="1201">
        <v>
34</v>
      </c>
      <c r="CN7" s="1202"/>
      <c r="CO7" s="1202"/>
      <c r="CP7" s="1202"/>
      <c r="CQ7" s="1203"/>
      <c r="CR7" s="1201">
        <v>
95</v>
      </c>
      <c r="CS7" s="1202"/>
      <c r="CT7" s="1202"/>
      <c r="CU7" s="1202"/>
      <c r="CV7" s="1203"/>
      <c r="CW7" s="1201" t="s">
        <v>
598</v>
      </c>
      <c r="CX7" s="1202"/>
      <c r="CY7" s="1202"/>
      <c r="CZ7" s="1202"/>
      <c r="DA7" s="1203"/>
      <c r="DB7" s="1201" t="s">
        <v>
598</v>
      </c>
      <c r="DC7" s="1202"/>
      <c r="DD7" s="1202"/>
      <c r="DE7" s="1202"/>
      <c r="DF7" s="1203"/>
      <c r="DG7" s="1201" t="s">
        <v>
598</v>
      </c>
      <c r="DH7" s="1202"/>
      <c r="DI7" s="1202"/>
      <c r="DJ7" s="1202"/>
      <c r="DK7" s="1203"/>
      <c r="DL7" s="1201" t="s">
        <v>
598</v>
      </c>
      <c r="DM7" s="1202"/>
      <c r="DN7" s="1202"/>
      <c r="DO7" s="1202"/>
      <c r="DP7" s="1203"/>
      <c r="DQ7" s="1201" t="s">
        <v>
598</v>
      </c>
      <c r="DR7" s="1202"/>
      <c r="DS7" s="1202"/>
      <c r="DT7" s="1202"/>
      <c r="DU7" s="1203"/>
      <c r="DV7" s="1229"/>
      <c r="DW7" s="1230"/>
      <c r="DX7" s="1230"/>
      <c r="DY7" s="1230"/>
      <c r="DZ7" s="1231"/>
      <c r="EA7" s="255"/>
    </row>
    <row r="8" spans="1:131" s="256" customFormat="1" ht="26.25" customHeight="1" x14ac:dyDescent="0.15">
      <c r="A8" s="262">
        <v>
2</v>
      </c>
      <c r="B8" s="1137" t="s">
        <v>
389</v>
      </c>
      <c r="C8" s="1138"/>
      <c r="D8" s="1138"/>
      <c r="E8" s="1138"/>
      <c r="F8" s="1138"/>
      <c r="G8" s="1138"/>
      <c r="H8" s="1138"/>
      <c r="I8" s="1138"/>
      <c r="J8" s="1138"/>
      <c r="K8" s="1138"/>
      <c r="L8" s="1138"/>
      <c r="M8" s="1138"/>
      <c r="N8" s="1138"/>
      <c r="O8" s="1138"/>
      <c r="P8" s="1139"/>
      <c r="Q8" s="1149">
        <v>
134</v>
      </c>
      <c r="R8" s="1150"/>
      <c r="S8" s="1150"/>
      <c r="T8" s="1150"/>
      <c r="U8" s="1150"/>
      <c r="V8" s="1150">
        <v>
125</v>
      </c>
      <c r="W8" s="1150"/>
      <c r="X8" s="1150"/>
      <c r="Y8" s="1150"/>
      <c r="Z8" s="1150"/>
      <c r="AA8" s="1150">
        <v>
9</v>
      </c>
      <c r="AB8" s="1150"/>
      <c r="AC8" s="1150"/>
      <c r="AD8" s="1150"/>
      <c r="AE8" s="1151"/>
      <c r="AF8" s="1143">
        <v>
9</v>
      </c>
      <c r="AG8" s="1144"/>
      <c r="AH8" s="1144"/>
      <c r="AI8" s="1144"/>
      <c r="AJ8" s="1145"/>
      <c r="AK8" s="1199" t="s">
        <v>
597</v>
      </c>
      <c r="AL8" s="1096"/>
      <c r="AM8" s="1096"/>
      <c r="AN8" s="1096"/>
      <c r="AO8" s="1197"/>
      <c r="AP8" s="1200" t="s">
        <v>
597</v>
      </c>
      <c r="AQ8" s="1096"/>
      <c r="AR8" s="1096"/>
      <c r="AS8" s="1096"/>
      <c r="AT8" s="1197"/>
      <c r="AU8" s="1195"/>
      <c r="AV8" s="1195"/>
      <c r="AW8" s="1195"/>
      <c r="AX8" s="1195"/>
      <c r="AY8" s="1196"/>
      <c r="AZ8" s="253"/>
      <c r="BA8" s="253"/>
      <c r="BB8" s="253"/>
      <c r="BC8" s="253"/>
      <c r="BD8" s="253"/>
      <c r="BE8" s="254"/>
      <c r="BF8" s="254"/>
      <c r="BG8" s="254"/>
      <c r="BH8" s="254"/>
      <c r="BI8" s="254"/>
      <c r="BJ8" s="254"/>
      <c r="BK8" s="254"/>
      <c r="BL8" s="254"/>
      <c r="BM8" s="254"/>
      <c r="BN8" s="254"/>
      <c r="BO8" s="254"/>
      <c r="BP8" s="254"/>
      <c r="BQ8" s="263">
        <v>
2</v>
      </c>
      <c r="BR8" s="264"/>
      <c r="BS8" s="1120"/>
      <c r="BT8" s="1121"/>
      <c r="BU8" s="1121"/>
      <c r="BV8" s="1121"/>
      <c r="BW8" s="1121"/>
      <c r="BX8" s="1121"/>
      <c r="BY8" s="1121"/>
      <c r="BZ8" s="1121"/>
      <c r="CA8" s="1121"/>
      <c r="CB8" s="1121"/>
      <c r="CC8" s="1121"/>
      <c r="CD8" s="1121"/>
      <c r="CE8" s="1121"/>
      <c r="CF8" s="1121"/>
      <c r="CG8" s="1122"/>
      <c r="CH8" s="1095"/>
      <c r="CI8" s="1096"/>
      <c r="CJ8" s="1096"/>
      <c r="CK8" s="1096"/>
      <c r="CL8" s="1097"/>
      <c r="CM8" s="1095"/>
      <c r="CN8" s="1096"/>
      <c r="CO8" s="1096"/>
      <c r="CP8" s="1096"/>
      <c r="CQ8" s="1097"/>
      <c r="CR8" s="1095"/>
      <c r="CS8" s="1096"/>
      <c r="CT8" s="1096"/>
      <c r="CU8" s="1096"/>
      <c r="CV8" s="1097"/>
      <c r="CW8" s="1095"/>
      <c r="CX8" s="1096"/>
      <c r="CY8" s="1096"/>
      <c r="CZ8" s="1096"/>
      <c r="DA8" s="1097"/>
      <c r="DB8" s="1095"/>
      <c r="DC8" s="1096"/>
      <c r="DD8" s="1096"/>
      <c r="DE8" s="1096"/>
      <c r="DF8" s="1097"/>
      <c r="DG8" s="1095"/>
      <c r="DH8" s="1096"/>
      <c r="DI8" s="1096"/>
      <c r="DJ8" s="1096"/>
      <c r="DK8" s="1097"/>
      <c r="DL8" s="1095"/>
      <c r="DM8" s="1096"/>
      <c r="DN8" s="1096"/>
      <c r="DO8" s="1096"/>
      <c r="DP8" s="1097"/>
      <c r="DQ8" s="1095"/>
      <c r="DR8" s="1096"/>
      <c r="DS8" s="1096"/>
      <c r="DT8" s="1096"/>
      <c r="DU8" s="1097"/>
      <c r="DV8" s="1098"/>
      <c r="DW8" s="1099"/>
      <c r="DX8" s="1099"/>
      <c r="DY8" s="1099"/>
      <c r="DZ8" s="1100"/>
      <c r="EA8" s="255"/>
    </row>
    <row r="9" spans="1:131" s="256" customFormat="1" ht="26.25" customHeight="1" x14ac:dyDescent="0.15">
      <c r="A9" s="262">
        <v>
3</v>
      </c>
      <c r="B9" s="1137"/>
      <c r="C9" s="1138"/>
      <c r="D9" s="1138"/>
      <c r="E9" s="1138"/>
      <c r="F9" s="1138"/>
      <c r="G9" s="1138"/>
      <c r="H9" s="1138"/>
      <c r="I9" s="1138"/>
      <c r="J9" s="1138"/>
      <c r="K9" s="1138"/>
      <c r="L9" s="1138"/>
      <c r="M9" s="1138"/>
      <c r="N9" s="1138"/>
      <c r="O9" s="1138"/>
      <c r="P9" s="1139"/>
      <c r="Q9" s="1149"/>
      <c r="R9" s="1150"/>
      <c r="S9" s="1150"/>
      <c r="T9" s="1150"/>
      <c r="U9" s="1150"/>
      <c r="V9" s="1150"/>
      <c r="W9" s="1150"/>
      <c r="X9" s="1150"/>
      <c r="Y9" s="1150"/>
      <c r="Z9" s="1150"/>
      <c r="AA9" s="1150"/>
      <c r="AB9" s="1150"/>
      <c r="AC9" s="1150"/>
      <c r="AD9" s="1150"/>
      <c r="AE9" s="1151"/>
      <c r="AF9" s="1143"/>
      <c r="AG9" s="1144"/>
      <c r="AH9" s="1144"/>
      <c r="AI9" s="1144"/>
      <c r="AJ9" s="1145"/>
      <c r="AK9" s="1197"/>
      <c r="AL9" s="1198"/>
      <c r="AM9" s="1198"/>
      <c r="AN9" s="1198"/>
      <c r="AO9" s="1198"/>
      <c r="AP9" s="1198"/>
      <c r="AQ9" s="1198"/>
      <c r="AR9" s="1198"/>
      <c r="AS9" s="1198"/>
      <c r="AT9" s="1198"/>
      <c r="AU9" s="1195"/>
      <c r="AV9" s="1195"/>
      <c r="AW9" s="1195"/>
      <c r="AX9" s="1195"/>
      <c r="AY9" s="1196"/>
      <c r="AZ9" s="253"/>
      <c r="BA9" s="253"/>
      <c r="BB9" s="253"/>
      <c r="BC9" s="253"/>
      <c r="BD9" s="253"/>
      <c r="BE9" s="254"/>
      <c r="BF9" s="254"/>
      <c r="BG9" s="254"/>
      <c r="BH9" s="254"/>
      <c r="BI9" s="254"/>
      <c r="BJ9" s="254"/>
      <c r="BK9" s="254"/>
      <c r="BL9" s="254"/>
      <c r="BM9" s="254"/>
      <c r="BN9" s="254"/>
      <c r="BO9" s="254"/>
      <c r="BP9" s="254"/>
      <c r="BQ9" s="263">
        <v>
3</v>
      </c>
      <c r="BR9" s="264"/>
      <c r="BS9" s="1120"/>
      <c r="BT9" s="1121"/>
      <c r="BU9" s="1121"/>
      <c r="BV9" s="1121"/>
      <c r="BW9" s="1121"/>
      <c r="BX9" s="1121"/>
      <c r="BY9" s="1121"/>
      <c r="BZ9" s="1121"/>
      <c r="CA9" s="1121"/>
      <c r="CB9" s="1121"/>
      <c r="CC9" s="1121"/>
      <c r="CD9" s="1121"/>
      <c r="CE9" s="1121"/>
      <c r="CF9" s="1121"/>
      <c r="CG9" s="1122"/>
      <c r="CH9" s="1095"/>
      <c r="CI9" s="1096"/>
      <c r="CJ9" s="1096"/>
      <c r="CK9" s="1096"/>
      <c r="CL9" s="1097"/>
      <c r="CM9" s="1095"/>
      <c r="CN9" s="1096"/>
      <c r="CO9" s="1096"/>
      <c r="CP9" s="1096"/>
      <c r="CQ9" s="1097"/>
      <c r="CR9" s="1095"/>
      <c r="CS9" s="1096"/>
      <c r="CT9" s="1096"/>
      <c r="CU9" s="1096"/>
      <c r="CV9" s="1097"/>
      <c r="CW9" s="1095"/>
      <c r="CX9" s="1096"/>
      <c r="CY9" s="1096"/>
      <c r="CZ9" s="1096"/>
      <c r="DA9" s="1097"/>
      <c r="DB9" s="1095"/>
      <c r="DC9" s="1096"/>
      <c r="DD9" s="1096"/>
      <c r="DE9" s="1096"/>
      <c r="DF9" s="1097"/>
      <c r="DG9" s="1095"/>
      <c r="DH9" s="1096"/>
      <c r="DI9" s="1096"/>
      <c r="DJ9" s="1096"/>
      <c r="DK9" s="1097"/>
      <c r="DL9" s="1095"/>
      <c r="DM9" s="1096"/>
      <c r="DN9" s="1096"/>
      <c r="DO9" s="1096"/>
      <c r="DP9" s="1097"/>
      <c r="DQ9" s="1095"/>
      <c r="DR9" s="1096"/>
      <c r="DS9" s="1096"/>
      <c r="DT9" s="1096"/>
      <c r="DU9" s="1097"/>
      <c r="DV9" s="1098"/>
      <c r="DW9" s="1099"/>
      <c r="DX9" s="1099"/>
      <c r="DY9" s="1099"/>
      <c r="DZ9" s="1100"/>
      <c r="EA9" s="255"/>
    </row>
    <row r="10" spans="1:131" s="256" customFormat="1" ht="26.25" customHeight="1" x14ac:dyDescent="0.15">
      <c r="A10" s="262">
        <v>
4</v>
      </c>
      <c r="B10" s="1137"/>
      <c r="C10" s="1138"/>
      <c r="D10" s="1138"/>
      <c r="E10" s="1138"/>
      <c r="F10" s="1138"/>
      <c r="G10" s="1138"/>
      <c r="H10" s="1138"/>
      <c r="I10" s="1138"/>
      <c r="J10" s="1138"/>
      <c r="K10" s="1138"/>
      <c r="L10" s="1138"/>
      <c r="M10" s="1138"/>
      <c r="N10" s="1138"/>
      <c r="O10" s="1138"/>
      <c r="P10" s="1139"/>
      <c r="Q10" s="1149"/>
      <c r="R10" s="1150"/>
      <c r="S10" s="1150"/>
      <c r="T10" s="1150"/>
      <c r="U10" s="1150"/>
      <c r="V10" s="1150"/>
      <c r="W10" s="1150"/>
      <c r="X10" s="1150"/>
      <c r="Y10" s="1150"/>
      <c r="Z10" s="1150"/>
      <c r="AA10" s="1150"/>
      <c r="AB10" s="1150"/>
      <c r="AC10" s="1150"/>
      <c r="AD10" s="1150"/>
      <c r="AE10" s="1151"/>
      <c r="AF10" s="1143"/>
      <c r="AG10" s="1144"/>
      <c r="AH10" s="1144"/>
      <c r="AI10" s="1144"/>
      <c r="AJ10" s="1145"/>
      <c r="AK10" s="1197"/>
      <c r="AL10" s="1198"/>
      <c r="AM10" s="1198"/>
      <c r="AN10" s="1198"/>
      <c r="AO10" s="1198"/>
      <c r="AP10" s="1198"/>
      <c r="AQ10" s="1198"/>
      <c r="AR10" s="1198"/>
      <c r="AS10" s="1198"/>
      <c r="AT10" s="1198"/>
      <c r="AU10" s="1195"/>
      <c r="AV10" s="1195"/>
      <c r="AW10" s="1195"/>
      <c r="AX10" s="1195"/>
      <c r="AY10" s="1196"/>
      <c r="AZ10" s="253"/>
      <c r="BA10" s="253"/>
      <c r="BB10" s="253"/>
      <c r="BC10" s="253"/>
      <c r="BD10" s="253"/>
      <c r="BE10" s="254"/>
      <c r="BF10" s="254"/>
      <c r="BG10" s="254"/>
      <c r="BH10" s="254"/>
      <c r="BI10" s="254"/>
      <c r="BJ10" s="254"/>
      <c r="BK10" s="254"/>
      <c r="BL10" s="254"/>
      <c r="BM10" s="254"/>
      <c r="BN10" s="254"/>
      <c r="BO10" s="254"/>
      <c r="BP10" s="254"/>
      <c r="BQ10" s="263">
        <v>
4</v>
      </c>
      <c r="BR10" s="264"/>
      <c r="BS10" s="1120"/>
      <c r="BT10" s="1121"/>
      <c r="BU10" s="1121"/>
      <c r="BV10" s="1121"/>
      <c r="BW10" s="1121"/>
      <c r="BX10" s="1121"/>
      <c r="BY10" s="1121"/>
      <c r="BZ10" s="1121"/>
      <c r="CA10" s="1121"/>
      <c r="CB10" s="1121"/>
      <c r="CC10" s="1121"/>
      <c r="CD10" s="1121"/>
      <c r="CE10" s="1121"/>
      <c r="CF10" s="1121"/>
      <c r="CG10" s="1122"/>
      <c r="CH10" s="1095"/>
      <c r="CI10" s="1096"/>
      <c r="CJ10" s="1096"/>
      <c r="CK10" s="1096"/>
      <c r="CL10" s="1097"/>
      <c r="CM10" s="1095"/>
      <c r="CN10" s="1096"/>
      <c r="CO10" s="1096"/>
      <c r="CP10" s="1096"/>
      <c r="CQ10" s="1097"/>
      <c r="CR10" s="1095"/>
      <c r="CS10" s="1096"/>
      <c r="CT10" s="1096"/>
      <c r="CU10" s="1096"/>
      <c r="CV10" s="1097"/>
      <c r="CW10" s="1095"/>
      <c r="CX10" s="1096"/>
      <c r="CY10" s="1096"/>
      <c r="CZ10" s="1096"/>
      <c r="DA10" s="1097"/>
      <c r="DB10" s="1095"/>
      <c r="DC10" s="1096"/>
      <c r="DD10" s="1096"/>
      <c r="DE10" s="1096"/>
      <c r="DF10" s="1097"/>
      <c r="DG10" s="1095"/>
      <c r="DH10" s="1096"/>
      <c r="DI10" s="1096"/>
      <c r="DJ10" s="1096"/>
      <c r="DK10" s="1097"/>
      <c r="DL10" s="1095"/>
      <c r="DM10" s="1096"/>
      <c r="DN10" s="1096"/>
      <c r="DO10" s="1096"/>
      <c r="DP10" s="1097"/>
      <c r="DQ10" s="1095"/>
      <c r="DR10" s="1096"/>
      <c r="DS10" s="1096"/>
      <c r="DT10" s="1096"/>
      <c r="DU10" s="1097"/>
      <c r="DV10" s="1098"/>
      <c r="DW10" s="1099"/>
      <c r="DX10" s="1099"/>
      <c r="DY10" s="1099"/>
      <c r="DZ10" s="1100"/>
      <c r="EA10" s="255"/>
    </row>
    <row r="11" spans="1:131" s="256" customFormat="1" ht="26.25" customHeight="1" x14ac:dyDescent="0.15">
      <c r="A11" s="262">
        <v>
5</v>
      </c>
      <c r="B11" s="1137"/>
      <c r="C11" s="1138"/>
      <c r="D11" s="1138"/>
      <c r="E11" s="1138"/>
      <c r="F11" s="1138"/>
      <c r="G11" s="1138"/>
      <c r="H11" s="1138"/>
      <c r="I11" s="1138"/>
      <c r="J11" s="1138"/>
      <c r="K11" s="1138"/>
      <c r="L11" s="1138"/>
      <c r="M11" s="1138"/>
      <c r="N11" s="1138"/>
      <c r="O11" s="1138"/>
      <c r="P11" s="1139"/>
      <c r="Q11" s="1149"/>
      <c r="R11" s="1150"/>
      <c r="S11" s="1150"/>
      <c r="T11" s="1150"/>
      <c r="U11" s="1150"/>
      <c r="V11" s="1150"/>
      <c r="W11" s="1150"/>
      <c r="X11" s="1150"/>
      <c r="Y11" s="1150"/>
      <c r="Z11" s="1150"/>
      <c r="AA11" s="1150"/>
      <c r="AB11" s="1150"/>
      <c r="AC11" s="1150"/>
      <c r="AD11" s="1150"/>
      <c r="AE11" s="1151"/>
      <c r="AF11" s="1143"/>
      <c r="AG11" s="1144"/>
      <c r="AH11" s="1144"/>
      <c r="AI11" s="1144"/>
      <c r="AJ11" s="1145"/>
      <c r="AK11" s="1197"/>
      <c r="AL11" s="1198"/>
      <c r="AM11" s="1198"/>
      <c r="AN11" s="1198"/>
      <c r="AO11" s="1198"/>
      <c r="AP11" s="1198"/>
      <c r="AQ11" s="1198"/>
      <c r="AR11" s="1198"/>
      <c r="AS11" s="1198"/>
      <c r="AT11" s="1198"/>
      <c r="AU11" s="1195"/>
      <c r="AV11" s="1195"/>
      <c r="AW11" s="1195"/>
      <c r="AX11" s="1195"/>
      <c r="AY11" s="1196"/>
      <c r="AZ11" s="253"/>
      <c r="BA11" s="253"/>
      <c r="BB11" s="253"/>
      <c r="BC11" s="253"/>
      <c r="BD11" s="253"/>
      <c r="BE11" s="254"/>
      <c r="BF11" s="254"/>
      <c r="BG11" s="254"/>
      <c r="BH11" s="254"/>
      <c r="BI11" s="254"/>
      <c r="BJ11" s="254"/>
      <c r="BK11" s="254"/>
      <c r="BL11" s="254"/>
      <c r="BM11" s="254"/>
      <c r="BN11" s="254"/>
      <c r="BO11" s="254"/>
      <c r="BP11" s="254"/>
      <c r="BQ11" s="263">
        <v>
5</v>
      </c>
      <c r="BR11" s="264"/>
      <c r="BS11" s="1120"/>
      <c r="BT11" s="1121"/>
      <c r="BU11" s="1121"/>
      <c r="BV11" s="1121"/>
      <c r="BW11" s="1121"/>
      <c r="BX11" s="1121"/>
      <c r="BY11" s="1121"/>
      <c r="BZ11" s="1121"/>
      <c r="CA11" s="1121"/>
      <c r="CB11" s="1121"/>
      <c r="CC11" s="1121"/>
      <c r="CD11" s="1121"/>
      <c r="CE11" s="1121"/>
      <c r="CF11" s="1121"/>
      <c r="CG11" s="1122"/>
      <c r="CH11" s="1095"/>
      <c r="CI11" s="1096"/>
      <c r="CJ11" s="1096"/>
      <c r="CK11" s="1096"/>
      <c r="CL11" s="1097"/>
      <c r="CM11" s="1095"/>
      <c r="CN11" s="1096"/>
      <c r="CO11" s="1096"/>
      <c r="CP11" s="1096"/>
      <c r="CQ11" s="1097"/>
      <c r="CR11" s="1095"/>
      <c r="CS11" s="1096"/>
      <c r="CT11" s="1096"/>
      <c r="CU11" s="1096"/>
      <c r="CV11" s="1097"/>
      <c r="CW11" s="1095"/>
      <c r="CX11" s="1096"/>
      <c r="CY11" s="1096"/>
      <c r="CZ11" s="1096"/>
      <c r="DA11" s="1097"/>
      <c r="DB11" s="1095"/>
      <c r="DC11" s="1096"/>
      <c r="DD11" s="1096"/>
      <c r="DE11" s="1096"/>
      <c r="DF11" s="1097"/>
      <c r="DG11" s="1095"/>
      <c r="DH11" s="1096"/>
      <c r="DI11" s="1096"/>
      <c r="DJ11" s="1096"/>
      <c r="DK11" s="1097"/>
      <c r="DL11" s="1095"/>
      <c r="DM11" s="1096"/>
      <c r="DN11" s="1096"/>
      <c r="DO11" s="1096"/>
      <c r="DP11" s="1097"/>
      <c r="DQ11" s="1095"/>
      <c r="DR11" s="1096"/>
      <c r="DS11" s="1096"/>
      <c r="DT11" s="1096"/>
      <c r="DU11" s="1097"/>
      <c r="DV11" s="1098"/>
      <c r="DW11" s="1099"/>
      <c r="DX11" s="1099"/>
      <c r="DY11" s="1099"/>
      <c r="DZ11" s="1100"/>
      <c r="EA11" s="255"/>
    </row>
    <row r="12" spans="1:131" s="256" customFormat="1" ht="26.25" customHeight="1" x14ac:dyDescent="0.15">
      <c r="A12" s="262">
        <v>
6</v>
      </c>
      <c r="B12" s="1137"/>
      <c r="C12" s="1138"/>
      <c r="D12" s="1138"/>
      <c r="E12" s="1138"/>
      <c r="F12" s="1138"/>
      <c r="G12" s="1138"/>
      <c r="H12" s="1138"/>
      <c r="I12" s="1138"/>
      <c r="J12" s="1138"/>
      <c r="K12" s="1138"/>
      <c r="L12" s="1138"/>
      <c r="M12" s="1138"/>
      <c r="N12" s="1138"/>
      <c r="O12" s="1138"/>
      <c r="P12" s="1139"/>
      <c r="Q12" s="1149"/>
      <c r="R12" s="1150"/>
      <c r="S12" s="1150"/>
      <c r="T12" s="1150"/>
      <c r="U12" s="1150"/>
      <c r="V12" s="1150"/>
      <c r="W12" s="1150"/>
      <c r="X12" s="1150"/>
      <c r="Y12" s="1150"/>
      <c r="Z12" s="1150"/>
      <c r="AA12" s="1150"/>
      <c r="AB12" s="1150"/>
      <c r="AC12" s="1150"/>
      <c r="AD12" s="1150"/>
      <c r="AE12" s="1151"/>
      <c r="AF12" s="1143"/>
      <c r="AG12" s="1144"/>
      <c r="AH12" s="1144"/>
      <c r="AI12" s="1144"/>
      <c r="AJ12" s="1145"/>
      <c r="AK12" s="1197"/>
      <c r="AL12" s="1198"/>
      <c r="AM12" s="1198"/>
      <c r="AN12" s="1198"/>
      <c r="AO12" s="1198"/>
      <c r="AP12" s="1198"/>
      <c r="AQ12" s="1198"/>
      <c r="AR12" s="1198"/>
      <c r="AS12" s="1198"/>
      <c r="AT12" s="1198"/>
      <c r="AU12" s="1195"/>
      <c r="AV12" s="1195"/>
      <c r="AW12" s="1195"/>
      <c r="AX12" s="1195"/>
      <c r="AY12" s="1196"/>
      <c r="AZ12" s="253"/>
      <c r="BA12" s="253"/>
      <c r="BB12" s="253"/>
      <c r="BC12" s="253"/>
      <c r="BD12" s="253"/>
      <c r="BE12" s="254"/>
      <c r="BF12" s="254"/>
      <c r="BG12" s="254"/>
      <c r="BH12" s="254"/>
      <c r="BI12" s="254"/>
      <c r="BJ12" s="254"/>
      <c r="BK12" s="254"/>
      <c r="BL12" s="254"/>
      <c r="BM12" s="254"/>
      <c r="BN12" s="254"/>
      <c r="BO12" s="254"/>
      <c r="BP12" s="254"/>
      <c r="BQ12" s="263">
        <v>
6</v>
      </c>
      <c r="BR12" s="264"/>
      <c r="BS12" s="1120"/>
      <c r="BT12" s="1121"/>
      <c r="BU12" s="1121"/>
      <c r="BV12" s="1121"/>
      <c r="BW12" s="1121"/>
      <c r="BX12" s="1121"/>
      <c r="BY12" s="1121"/>
      <c r="BZ12" s="1121"/>
      <c r="CA12" s="1121"/>
      <c r="CB12" s="1121"/>
      <c r="CC12" s="1121"/>
      <c r="CD12" s="1121"/>
      <c r="CE12" s="1121"/>
      <c r="CF12" s="1121"/>
      <c r="CG12" s="1122"/>
      <c r="CH12" s="1095"/>
      <c r="CI12" s="1096"/>
      <c r="CJ12" s="1096"/>
      <c r="CK12" s="1096"/>
      <c r="CL12" s="1097"/>
      <c r="CM12" s="1095"/>
      <c r="CN12" s="1096"/>
      <c r="CO12" s="1096"/>
      <c r="CP12" s="1096"/>
      <c r="CQ12" s="1097"/>
      <c r="CR12" s="1095"/>
      <c r="CS12" s="1096"/>
      <c r="CT12" s="1096"/>
      <c r="CU12" s="1096"/>
      <c r="CV12" s="1097"/>
      <c r="CW12" s="1095"/>
      <c r="CX12" s="1096"/>
      <c r="CY12" s="1096"/>
      <c r="CZ12" s="1096"/>
      <c r="DA12" s="1097"/>
      <c r="DB12" s="1095"/>
      <c r="DC12" s="1096"/>
      <c r="DD12" s="1096"/>
      <c r="DE12" s="1096"/>
      <c r="DF12" s="1097"/>
      <c r="DG12" s="1095"/>
      <c r="DH12" s="1096"/>
      <c r="DI12" s="1096"/>
      <c r="DJ12" s="1096"/>
      <c r="DK12" s="1097"/>
      <c r="DL12" s="1095"/>
      <c r="DM12" s="1096"/>
      <c r="DN12" s="1096"/>
      <c r="DO12" s="1096"/>
      <c r="DP12" s="1097"/>
      <c r="DQ12" s="1095"/>
      <c r="DR12" s="1096"/>
      <c r="DS12" s="1096"/>
      <c r="DT12" s="1096"/>
      <c r="DU12" s="1097"/>
      <c r="DV12" s="1098"/>
      <c r="DW12" s="1099"/>
      <c r="DX12" s="1099"/>
      <c r="DY12" s="1099"/>
      <c r="DZ12" s="1100"/>
      <c r="EA12" s="255"/>
    </row>
    <row r="13" spans="1:131" s="256" customFormat="1" ht="26.25" customHeight="1" x14ac:dyDescent="0.15">
      <c r="A13" s="262">
        <v>
7</v>
      </c>
      <c r="B13" s="1137"/>
      <c r="C13" s="1138"/>
      <c r="D13" s="1138"/>
      <c r="E13" s="1138"/>
      <c r="F13" s="1138"/>
      <c r="G13" s="1138"/>
      <c r="H13" s="1138"/>
      <c r="I13" s="1138"/>
      <c r="J13" s="1138"/>
      <c r="K13" s="1138"/>
      <c r="L13" s="1138"/>
      <c r="M13" s="1138"/>
      <c r="N13" s="1138"/>
      <c r="O13" s="1138"/>
      <c r="P13" s="1139"/>
      <c r="Q13" s="1149"/>
      <c r="R13" s="1150"/>
      <c r="S13" s="1150"/>
      <c r="T13" s="1150"/>
      <c r="U13" s="1150"/>
      <c r="V13" s="1150"/>
      <c r="W13" s="1150"/>
      <c r="X13" s="1150"/>
      <c r="Y13" s="1150"/>
      <c r="Z13" s="1150"/>
      <c r="AA13" s="1150"/>
      <c r="AB13" s="1150"/>
      <c r="AC13" s="1150"/>
      <c r="AD13" s="1150"/>
      <c r="AE13" s="1151"/>
      <c r="AF13" s="1143"/>
      <c r="AG13" s="1144"/>
      <c r="AH13" s="1144"/>
      <c r="AI13" s="1144"/>
      <c r="AJ13" s="1145"/>
      <c r="AK13" s="1197"/>
      <c r="AL13" s="1198"/>
      <c r="AM13" s="1198"/>
      <c r="AN13" s="1198"/>
      <c r="AO13" s="1198"/>
      <c r="AP13" s="1198"/>
      <c r="AQ13" s="1198"/>
      <c r="AR13" s="1198"/>
      <c r="AS13" s="1198"/>
      <c r="AT13" s="1198"/>
      <c r="AU13" s="1195"/>
      <c r="AV13" s="1195"/>
      <c r="AW13" s="1195"/>
      <c r="AX13" s="1195"/>
      <c r="AY13" s="1196"/>
      <c r="AZ13" s="253"/>
      <c r="BA13" s="253"/>
      <c r="BB13" s="253"/>
      <c r="BC13" s="253"/>
      <c r="BD13" s="253"/>
      <c r="BE13" s="254"/>
      <c r="BF13" s="254"/>
      <c r="BG13" s="254"/>
      <c r="BH13" s="254"/>
      <c r="BI13" s="254"/>
      <c r="BJ13" s="254"/>
      <c r="BK13" s="254"/>
      <c r="BL13" s="254"/>
      <c r="BM13" s="254"/>
      <c r="BN13" s="254"/>
      <c r="BO13" s="254"/>
      <c r="BP13" s="254"/>
      <c r="BQ13" s="263">
        <v>
7</v>
      </c>
      <c r="BR13" s="264"/>
      <c r="BS13" s="1120"/>
      <c r="BT13" s="1121"/>
      <c r="BU13" s="1121"/>
      <c r="BV13" s="1121"/>
      <c r="BW13" s="1121"/>
      <c r="BX13" s="1121"/>
      <c r="BY13" s="1121"/>
      <c r="BZ13" s="1121"/>
      <c r="CA13" s="1121"/>
      <c r="CB13" s="1121"/>
      <c r="CC13" s="1121"/>
      <c r="CD13" s="1121"/>
      <c r="CE13" s="1121"/>
      <c r="CF13" s="1121"/>
      <c r="CG13" s="1122"/>
      <c r="CH13" s="1095"/>
      <c r="CI13" s="1096"/>
      <c r="CJ13" s="1096"/>
      <c r="CK13" s="1096"/>
      <c r="CL13" s="1097"/>
      <c r="CM13" s="1095"/>
      <c r="CN13" s="1096"/>
      <c r="CO13" s="1096"/>
      <c r="CP13" s="1096"/>
      <c r="CQ13" s="1097"/>
      <c r="CR13" s="1095"/>
      <c r="CS13" s="1096"/>
      <c r="CT13" s="1096"/>
      <c r="CU13" s="1096"/>
      <c r="CV13" s="1097"/>
      <c r="CW13" s="1095"/>
      <c r="CX13" s="1096"/>
      <c r="CY13" s="1096"/>
      <c r="CZ13" s="1096"/>
      <c r="DA13" s="1097"/>
      <c r="DB13" s="1095"/>
      <c r="DC13" s="1096"/>
      <c r="DD13" s="1096"/>
      <c r="DE13" s="1096"/>
      <c r="DF13" s="1097"/>
      <c r="DG13" s="1095"/>
      <c r="DH13" s="1096"/>
      <c r="DI13" s="1096"/>
      <c r="DJ13" s="1096"/>
      <c r="DK13" s="1097"/>
      <c r="DL13" s="1095"/>
      <c r="DM13" s="1096"/>
      <c r="DN13" s="1096"/>
      <c r="DO13" s="1096"/>
      <c r="DP13" s="1097"/>
      <c r="DQ13" s="1095"/>
      <c r="DR13" s="1096"/>
      <c r="DS13" s="1096"/>
      <c r="DT13" s="1096"/>
      <c r="DU13" s="1097"/>
      <c r="DV13" s="1098"/>
      <c r="DW13" s="1099"/>
      <c r="DX13" s="1099"/>
      <c r="DY13" s="1099"/>
      <c r="DZ13" s="1100"/>
      <c r="EA13" s="255"/>
    </row>
    <row r="14" spans="1:131" s="256" customFormat="1" ht="26.25" customHeight="1" x14ac:dyDescent="0.15">
      <c r="A14" s="262">
        <v>
8</v>
      </c>
      <c r="B14" s="1137"/>
      <c r="C14" s="1138"/>
      <c r="D14" s="1138"/>
      <c r="E14" s="1138"/>
      <c r="F14" s="1138"/>
      <c r="G14" s="1138"/>
      <c r="H14" s="1138"/>
      <c r="I14" s="1138"/>
      <c r="J14" s="1138"/>
      <c r="K14" s="1138"/>
      <c r="L14" s="1138"/>
      <c r="M14" s="1138"/>
      <c r="N14" s="1138"/>
      <c r="O14" s="1138"/>
      <c r="P14" s="1139"/>
      <c r="Q14" s="1149"/>
      <c r="R14" s="1150"/>
      <c r="S14" s="1150"/>
      <c r="T14" s="1150"/>
      <c r="U14" s="1150"/>
      <c r="V14" s="1150"/>
      <c r="W14" s="1150"/>
      <c r="X14" s="1150"/>
      <c r="Y14" s="1150"/>
      <c r="Z14" s="1150"/>
      <c r="AA14" s="1150"/>
      <c r="AB14" s="1150"/>
      <c r="AC14" s="1150"/>
      <c r="AD14" s="1150"/>
      <c r="AE14" s="1151"/>
      <c r="AF14" s="1143"/>
      <c r="AG14" s="1144"/>
      <c r="AH14" s="1144"/>
      <c r="AI14" s="1144"/>
      <c r="AJ14" s="1145"/>
      <c r="AK14" s="1197"/>
      <c r="AL14" s="1198"/>
      <c r="AM14" s="1198"/>
      <c r="AN14" s="1198"/>
      <c r="AO14" s="1198"/>
      <c r="AP14" s="1198"/>
      <c r="AQ14" s="1198"/>
      <c r="AR14" s="1198"/>
      <c r="AS14" s="1198"/>
      <c r="AT14" s="1198"/>
      <c r="AU14" s="1195"/>
      <c r="AV14" s="1195"/>
      <c r="AW14" s="1195"/>
      <c r="AX14" s="1195"/>
      <c r="AY14" s="1196"/>
      <c r="AZ14" s="253"/>
      <c r="BA14" s="253"/>
      <c r="BB14" s="253"/>
      <c r="BC14" s="253"/>
      <c r="BD14" s="253"/>
      <c r="BE14" s="254"/>
      <c r="BF14" s="254"/>
      <c r="BG14" s="254"/>
      <c r="BH14" s="254"/>
      <c r="BI14" s="254"/>
      <c r="BJ14" s="254"/>
      <c r="BK14" s="254"/>
      <c r="BL14" s="254"/>
      <c r="BM14" s="254"/>
      <c r="BN14" s="254"/>
      <c r="BO14" s="254"/>
      <c r="BP14" s="254"/>
      <c r="BQ14" s="263">
        <v>
8</v>
      </c>
      <c r="BR14" s="264"/>
      <c r="BS14" s="1120"/>
      <c r="BT14" s="1121"/>
      <c r="BU14" s="1121"/>
      <c r="BV14" s="1121"/>
      <c r="BW14" s="1121"/>
      <c r="BX14" s="1121"/>
      <c r="BY14" s="1121"/>
      <c r="BZ14" s="1121"/>
      <c r="CA14" s="1121"/>
      <c r="CB14" s="1121"/>
      <c r="CC14" s="1121"/>
      <c r="CD14" s="1121"/>
      <c r="CE14" s="1121"/>
      <c r="CF14" s="1121"/>
      <c r="CG14" s="1122"/>
      <c r="CH14" s="1095"/>
      <c r="CI14" s="1096"/>
      <c r="CJ14" s="1096"/>
      <c r="CK14" s="1096"/>
      <c r="CL14" s="1097"/>
      <c r="CM14" s="1095"/>
      <c r="CN14" s="1096"/>
      <c r="CO14" s="1096"/>
      <c r="CP14" s="1096"/>
      <c r="CQ14" s="1097"/>
      <c r="CR14" s="1095"/>
      <c r="CS14" s="1096"/>
      <c r="CT14" s="1096"/>
      <c r="CU14" s="1096"/>
      <c r="CV14" s="1097"/>
      <c r="CW14" s="1095"/>
      <c r="CX14" s="1096"/>
      <c r="CY14" s="1096"/>
      <c r="CZ14" s="1096"/>
      <c r="DA14" s="1097"/>
      <c r="DB14" s="1095"/>
      <c r="DC14" s="1096"/>
      <c r="DD14" s="1096"/>
      <c r="DE14" s="1096"/>
      <c r="DF14" s="1097"/>
      <c r="DG14" s="1095"/>
      <c r="DH14" s="1096"/>
      <c r="DI14" s="1096"/>
      <c r="DJ14" s="1096"/>
      <c r="DK14" s="1097"/>
      <c r="DL14" s="1095"/>
      <c r="DM14" s="1096"/>
      <c r="DN14" s="1096"/>
      <c r="DO14" s="1096"/>
      <c r="DP14" s="1097"/>
      <c r="DQ14" s="1095"/>
      <c r="DR14" s="1096"/>
      <c r="DS14" s="1096"/>
      <c r="DT14" s="1096"/>
      <c r="DU14" s="1097"/>
      <c r="DV14" s="1098"/>
      <c r="DW14" s="1099"/>
      <c r="DX14" s="1099"/>
      <c r="DY14" s="1099"/>
      <c r="DZ14" s="1100"/>
      <c r="EA14" s="255"/>
    </row>
    <row r="15" spans="1:131" s="256" customFormat="1" ht="26.25" customHeight="1" x14ac:dyDescent="0.15">
      <c r="A15" s="262">
        <v>
9</v>
      </c>
      <c r="B15" s="1137"/>
      <c r="C15" s="1138"/>
      <c r="D15" s="1138"/>
      <c r="E15" s="1138"/>
      <c r="F15" s="1138"/>
      <c r="G15" s="1138"/>
      <c r="H15" s="1138"/>
      <c r="I15" s="1138"/>
      <c r="J15" s="1138"/>
      <c r="K15" s="1138"/>
      <c r="L15" s="1138"/>
      <c r="M15" s="1138"/>
      <c r="N15" s="1138"/>
      <c r="O15" s="1138"/>
      <c r="P15" s="1139"/>
      <c r="Q15" s="1149"/>
      <c r="R15" s="1150"/>
      <c r="S15" s="1150"/>
      <c r="T15" s="1150"/>
      <c r="U15" s="1150"/>
      <c r="V15" s="1150"/>
      <c r="W15" s="1150"/>
      <c r="X15" s="1150"/>
      <c r="Y15" s="1150"/>
      <c r="Z15" s="1150"/>
      <c r="AA15" s="1150"/>
      <c r="AB15" s="1150"/>
      <c r="AC15" s="1150"/>
      <c r="AD15" s="1150"/>
      <c r="AE15" s="1151"/>
      <c r="AF15" s="1143"/>
      <c r="AG15" s="1144"/>
      <c r="AH15" s="1144"/>
      <c r="AI15" s="1144"/>
      <c r="AJ15" s="1145"/>
      <c r="AK15" s="1197"/>
      <c r="AL15" s="1198"/>
      <c r="AM15" s="1198"/>
      <c r="AN15" s="1198"/>
      <c r="AO15" s="1198"/>
      <c r="AP15" s="1198"/>
      <c r="AQ15" s="1198"/>
      <c r="AR15" s="1198"/>
      <c r="AS15" s="1198"/>
      <c r="AT15" s="1198"/>
      <c r="AU15" s="1195"/>
      <c r="AV15" s="1195"/>
      <c r="AW15" s="1195"/>
      <c r="AX15" s="1195"/>
      <c r="AY15" s="1196"/>
      <c r="AZ15" s="253"/>
      <c r="BA15" s="253"/>
      <c r="BB15" s="253"/>
      <c r="BC15" s="253"/>
      <c r="BD15" s="253"/>
      <c r="BE15" s="254"/>
      <c r="BF15" s="254"/>
      <c r="BG15" s="254"/>
      <c r="BH15" s="254"/>
      <c r="BI15" s="254"/>
      <c r="BJ15" s="254"/>
      <c r="BK15" s="254"/>
      <c r="BL15" s="254"/>
      <c r="BM15" s="254"/>
      <c r="BN15" s="254"/>
      <c r="BO15" s="254"/>
      <c r="BP15" s="254"/>
      <c r="BQ15" s="263">
        <v>
9</v>
      </c>
      <c r="BR15" s="264"/>
      <c r="BS15" s="1120"/>
      <c r="BT15" s="1121"/>
      <c r="BU15" s="1121"/>
      <c r="BV15" s="1121"/>
      <c r="BW15" s="1121"/>
      <c r="BX15" s="1121"/>
      <c r="BY15" s="1121"/>
      <c r="BZ15" s="1121"/>
      <c r="CA15" s="1121"/>
      <c r="CB15" s="1121"/>
      <c r="CC15" s="1121"/>
      <c r="CD15" s="1121"/>
      <c r="CE15" s="1121"/>
      <c r="CF15" s="1121"/>
      <c r="CG15" s="1122"/>
      <c r="CH15" s="1095"/>
      <c r="CI15" s="1096"/>
      <c r="CJ15" s="1096"/>
      <c r="CK15" s="1096"/>
      <c r="CL15" s="1097"/>
      <c r="CM15" s="1095"/>
      <c r="CN15" s="1096"/>
      <c r="CO15" s="1096"/>
      <c r="CP15" s="1096"/>
      <c r="CQ15" s="1097"/>
      <c r="CR15" s="1095"/>
      <c r="CS15" s="1096"/>
      <c r="CT15" s="1096"/>
      <c r="CU15" s="1096"/>
      <c r="CV15" s="1097"/>
      <c r="CW15" s="1095"/>
      <c r="CX15" s="1096"/>
      <c r="CY15" s="1096"/>
      <c r="CZ15" s="1096"/>
      <c r="DA15" s="1097"/>
      <c r="DB15" s="1095"/>
      <c r="DC15" s="1096"/>
      <c r="DD15" s="1096"/>
      <c r="DE15" s="1096"/>
      <c r="DF15" s="1097"/>
      <c r="DG15" s="1095"/>
      <c r="DH15" s="1096"/>
      <c r="DI15" s="1096"/>
      <c r="DJ15" s="1096"/>
      <c r="DK15" s="1097"/>
      <c r="DL15" s="1095"/>
      <c r="DM15" s="1096"/>
      <c r="DN15" s="1096"/>
      <c r="DO15" s="1096"/>
      <c r="DP15" s="1097"/>
      <c r="DQ15" s="1095"/>
      <c r="DR15" s="1096"/>
      <c r="DS15" s="1096"/>
      <c r="DT15" s="1096"/>
      <c r="DU15" s="1097"/>
      <c r="DV15" s="1098"/>
      <c r="DW15" s="1099"/>
      <c r="DX15" s="1099"/>
      <c r="DY15" s="1099"/>
      <c r="DZ15" s="1100"/>
      <c r="EA15" s="255"/>
    </row>
    <row r="16" spans="1:131" s="256" customFormat="1" ht="26.25" customHeight="1" x14ac:dyDescent="0.15">
      <c r="A16" s="262">
        <v>
10</v>
      </c>
      <c r="B16" s="1137"/>
      <c r="C16" s="1138"/>
      <c r="D16" s="1138"/>
      <c r="E16" s="1138"/>
      <c r="F16" s="1138"/>
      <c r="G16" s="1138"/>
      <c r="H16" s="1138"/>
      <c r="I16" s="1138"/>
      <c r="J16" s="1138"/>
      <c r="K16" s="1138"/>
      <c r="L16" s="1138"/>
      <c r="M16" s="1138"/>
      <c r="N16" s="1138"/>
      <c r="O16" s="1138"/>
      <c r="P16" s="1139"/>
      <c r="Q16" s="1149"/>
      <c r="R16" s="1150"/>
      <c r="S16" s="1150"/>
      <c r="T16" s="1150"/>
      <c r="U16" s="1150"/>
      <c r="V16" s="1150"/>
      <c r="W16" s="1150"/>
      <c r="X16" s="1150"/>
      <c r="Y16" s="1150"/>
      <c r="Z16" s="1150"/>
      <c r="AA16" s="1150"/>
      <c r="AB16" s="1150"/>
      <c r="AC16" s="1150"/>
      <c r="AD16" s="1150"/>
      <c r="AE16" s="1151"/>
      <c r="AF16" s="1143"/>
      <c r="AG16" s="1144"/>
      <c r="AH16" s="1144"/>
      <c r="AI16" s="1144"/>
      <c r="AJ16" s="1145"/>
      <c r="AK16" s="1197"/>
      <c r="AL16" s="1198"/>
      <c r="AM16" s="1198"/>
      <c r="AN16" s="1198"/>
      <c r="AO16" s="1198"/>
      <c r="AP16" s="1198"/>
      <c r="AQ16" s="1198"/>
      <c r="AR16" s="1198"/>
      <c r="AS16" s="1198"/>
      <c r="AT16" s="1198"/>
      <c r="AU16" s="1195"/>
      <c r="AV16" s="1195"/>
      <c r="AW16" s="1195"/>
      <c r="AX16" s="1195"/>
      <c r="AY16" s="1196"/>
      <c r="AZ16" s="253"/>
      <c r="BA16" s="253"/>
      <c r="BB16" s="253"/>
      <c r="BC16" s="253"/>
      <c r="BD16" s="253"/>
      <c r="BE16" s="254"/>
      <c r="BF16" s="254"/>
      <c r="BG16" s="254"/>
      <c r="BH16" s="254"/>
      <c r="BI16" s="254"/>
      <c r="BJ16" s="254"/>
      <c r="BK16" s="254"/>
      <c r="BL16" s="254"/>
      <c r="BM16" s="254"/>
      <c r="BN16" s="254"/>
      <c r="BO16" s="254"/>
      <c r="BP16" s="254"/>
      <c r="BQ16" s="263">
        <v>
10</v>
      </c>
      <c r="BR16" s="264"/>
      <c r="BS16" s="1120"/>
      <c r="BT16" s="1121"/>
      <c r="BU16" s="1121"/>
      <c r="BV16" s="1121"/>
      <c r="BW16" s="1121"/>
      <c r="BX16" s="1121"/>
      <c r="BY16" s="1121"/>
      <c r="BZ16" s="1121"/>
      <c r="CA16" s="1121"/>
      <c r="CB16" s="1121"/>
      <c r="CC16" s="1121"/>
      <c r="CD16" s="1121"/>
      <c r="CE16" s="1121"/>
      <c r="CF16" s="1121"/>
      <c r="CG16" s="1122"/>
      <c r="CH16" s="1095"/>
      <c r="CI16" s="1096"/>
      <c r="CJ16" s="1096"/>
      <c r="CK16" s="1096"/>
      <c r="CL16" s="1097"/>
      <c r="CM16" s="1095"/>
      <c r="CN16" s="1096"/>
      <c r="CO16" s="1096"/>
      <c r="CP16" s="1096"/>
      <c r="CQ16" s="1097"/>
      <c r="CR16" s="1095"/>
      <c r="CS16" s="1096"/>
      <c r="CT16" s="1096"/>
      <c r="CU16" s="1096"/>
      <c r="CV16" s="1097"/>
      <c r="CW16" s="1095"/>
      <c r="CX16" s="1096"/>
      <c r="CY16" s="1096"/>
      <c r="CZ16" s="1096"/>
      <c r="DA16" s="1097"/>
      <c r="DB16" s="1095"/>
      <c r="DC16" s="1096"/>
      <c r="DD16" s="1096"/>
      <c r="DE16" s="1096"/>
      <c r="DF16" s="1097"/>
      <c r="DG16" s="1095"/>
      <c r="DH16" s="1096"/>
      <c r="DI16" s="1096"/>
      <c r="DJ16" s="1096"/>
      <c r="DK16" s="1097"/>
      <c r="DL16" s="1095"/>
      <c r="DM16" s="1096"/>
      <c r="DN16" s="1096"/>
      <c r="DO16" s="1096"/>
      <c r="DP16" s="1097"/>
      <c r="DQ16" s="1095"/>
      <c r="DR16" s="1096"/>
      <c r="DS16" s="1096"/>
      <c r="DT16" s="1096"/>
      <c r="DU16" s="1097"/>
      <c r="DV16" s="1098"/>
      <c r="DW16" s="1099"/>
      <c r="DX16" s="1099"/>
      <c r="DY16" s="1099"/>
      <c r="DZ16" s="1100"/>
      <c r="EA16" s="255"/>
    </row>
    <row r="17" spans="1:131" s="256" customFormat="1" ht="26.25" customHeight="1" x14ac:dyDescent="0.15">
      <c r="A17" s="262">
        <v>
11</v>
      </c>
      <c r="B17" s="1137"/>
      <c r="C17" s="1138"/>
      <c r="D17" s="1138"/>
      <c r="E17" s="1138"/>
      <c r="F17" s="1138"/>
      <c r="G17" s="1138"/>
      <c r="H17" s="1138"/>
      <c r="I17" s="1138"/>
      <c r="J17" s="1138"/>
      <c r="K17" s="1138"/>
      <c r="L17" s="1138"/>
      <c r="M17" s="1138"/>
      <c r="N17" s="1138"/>
      <c r="O17" s="1138"/>
      <c r="P17" s="1139"/>
      <c r="Q17" s="1149"/>
      <c r="R17" s="1150"/>
      <c r="S17" s="1150"/>
      <c r="T17" s="1150"/>
      <c r="U17" s="1150"/>
      <c r="V17" s="1150"/>
      <c r="W17" s="1150"/>
      <c r="X17" s="1150"/>
      <c r="Y17" s="1150"/>
      <c r="Z17" s="1150"/>
      <c r="AA17" s="1150"/>
      <c r="AB17" s="1150"/>
      <c r="AC17" s="1150"/>
      <c r="AD17" s="1150"/>
      <c r="AE17" s="1151"/>
      <c r="AF17" s="1143"/>
      <c r="AG17" s="1144"/>
      <c r="AH17" s="1144"/>
      <c r="AI17" s="1144"/>
      <c r="AJ17" s="1145"/>
      <c r="AK17" s="1197"/>
      <c r="AL17" s="1198"/>
      <c r="AM17" s="1198"/>
      <c r="AN17" s="1198"/>
      <c r="AO17" s="1198"/>
      <c r="AP17" s="1198"/>
      <c r="AQ17" s="1198"/>
      <c r="AR17" s="1198"/>
      <c r="AS17" s="1198"/>
      <c r="AT17" s="1198"/>
      <c r="AU17" s="1195"/>
      <c r="AV17" s="1195"/>
      <c r="AW17" s="1195"/>
      <c r="AX17" s="1195"/>
      <c r="AY17" s="1196"/>
      <c r="AZ17" s="253"/>
      <c r="BA17" s="253"/>
      <c r="BB17" s="253"/>
      <c r="BC17" s="253"/>
      <c r="BD17" s="253"/>
      <c r="BE17" s="254"/>
      <c r="BF17" s="254"/>
      <c r="BG17" s="254"/>
      <c r="BH17" s="254"/>
      <c r="BI17" s="254"/>
      <c r="BJ17" s="254"/>
      <c r="BK17" s="254"/>
      <c r="BL17" s="254"/>
      <c r="BM17" s="254"/>
      <c r="BN17" s="254"/>
      <c r="BO17" s="254"/>
      <c r="BP17" s="254"/>
      <c r="BQ17" s="263">
        <v>
11</v>
      </c>
      <c r="BR17" s="264"/>
      <c r="BS17" s="1120"/>
      <c r="BT17" s="1121"/>
      <c r="BU17" s="1121"/>
      <c r="BV17" s="1121"/>
      <c r="BW17" s="1121"/>
      <c r="BX17" s="1121"/>
      <c r="BY17" s="1121"/>
      <c r="BZ17" s="1121"/>
      <c r="CA17" s="1121"/>
      <c r="CB17" s="1121"/>
      <c r="CC17" s="1121"/>
      <c r="CD17" s="1121"/>
      <c r="CE17" s="1121"/>
      <c r="CF17" s="1121"/>
      <c r="CG17" s="1122"/>
      <c r="CH17" s="1095"/>
      <c r="CI17" s="1096"/>
      <c r="CJ17" s="1096"/>
      <c r="CK17" s="1096"/>
      <c r="CL17" s="1097"/>
      <c r="CM17" s="1095"/>
      <c r="CN17" s="1096"/>
      <c r="CO17" s="1096"/>
      <c r="CP17" s="1096"/>
      <c r="CQ17" s="1097"/>
      <c r="CR17" s="1095"/>
      <c r="CS17" s="1096"/>
      <c r="CT17" s="1096"/>
      <c r="CU17" s="1096"/>
      <c r="CV17" s="1097"/>
      <c r="CW17" s="1095"/>
      <c r="CX17" s="1096"/>
      <c r="CY17" s="1096"/>
      <c r="CZ17" s="1096"/>
      <c r="DA17" s="1097"/>
      <c r="DB17" s="1095"/>
      <c r="DC17" s="1096"/>
      <c r="DD17" s="1096"/>
      <c r="DE17" s="1096"/>
      <c r="DF17" s="1097"/>
      <c r="DG17" s="1095"/>
      <c r="DH17" s="1096"/>
      <c r="DI17" s="1096"/>
      <c r="DJ17" s="1096"/>
      <c r="DK17" s="1097"/>
      <c r="DL17" s="1095"/>
      <c r="DM17" s="1096"/>
      <c r="DN17" s="1096"/>
      <c r="DO17" s="1096"/>
      <c r="DP17" s="1097"/>
      <c r="DQ17" s="1095"/>
      <c r="DR17" s="1096"/>
      <c r="DS17" s="1096"/>
      <c r="DT17" s="1096"/>
      <c r="DU17" s="1097"/>
      <c r="DV17" s="1098"/>
      <c r="DW17" s="1099"/>
      <c r="DX17" s="1099"/>
      <c r="DY17" s="1099"/>
      <c r="DZ17" s="1100"/>
      <c r="EA17" s="255"/>
    </row>
    <row r="18" spans="1:131" s="256" customFormat="1" ht="26.25" customHeight="1" x14ac:dyDescent="0.15">
      <c r="A18" s="262">
        <v>
12</v>
      </c>
      <c r="B18" s="1137"/>
      <c r="C18" s="1138"/>
      <c r="D18" s="1138"/>
      <c r="E18" s="1138"/>
      <c r="F18" s="1138"/>
      <c r="G18" s="1138"/>
      <c r="H18" s="1138"/>
      <c r="I18" s="1138"/>
      <c r="J18" s="1138"/>
      <c r="K18" s="1138"/>
      <c r="L18" s="1138"/>
      <c r="M18" s="1138"/>
      <c r="N18" s="1138"/>
      <c r="O18" s="1138"/>
      <c r="P18" s="1139"/>
      <c r="Q18" s="1149"/>
      <c r="R18" s="1150"/>
      <c r="S18" s="1150"/>
      <c r="T18" s="1150"/>
      <c r="U18" s="1150"/>
      <c r="V18" s="1150"/>
      <c r="W18" s="1150"/>
      <c r="X18" s="1150"/>
      <c r="Y18" s="1150"/>
      <c r="Z18" s="1150"/>
      <c r="AA18" s="1150"/>
      <c r="AB18" s="1150"/>
      <c r="AC18" s="1150"/>
      <c r="AD18" s="1150"/>
      <c r="AE18" s="1151"/>
      <c r="AF18" s="1143"/>
      <c r="AG18" s="1144"/>
      <c r="AH18" s="1144"/>
      <c r="AI18" s="1144"/>
      <c r="AJ18" s="1145"/>
      <c r="AK18" s="1197"/>
      <c r="AL18" s="1198"/>
      <c r="AM18" s="1198"/>
      <c r="AN18" s="1198"/>
      <c r="AO18" s="1198"/>
      <c r="AP18" s="1198"/>
      <c r="AQ18" s="1198"/>
      <c r="AR18" s="1198"/>
      <c r="AS18" s="1198"/>
      <c r="AT18" s="1198"/>
      <c r="AU18" s="1195"/>
      <c r="AV18" s="1195"/>
      <c r="AW18" s="1195"/>
      <c r="AX18" s="1195"/>
      <c r="AY18" s="1196"/>
      <c r="AZ18" s="253"/>
      <c r="BA18" s="253"/>
      <c r="BB18" s="253"/>
      <c r="BC18" s="253"/>
      <c r="BD18" s="253"/>
      <c r="BE18" s="254"/>
      <c r="BF18" s="254"/>
      <c r="BG18" s="254"/>
      <c r="BH18" s="254"/>
      <c r="BI18" s="254"/>
      <c r="BJ18" s="254"/>
      <c r="BK18" s="254"/>
      <c r="BL18" s="254"/>
      <c r="BM18" s="254"/>
      <c r="BN18" s="254"/>
      <c r="BO18" s="254"/>
      <c r="BP18" s="254"/>
      <c r="BQ18" s="263">
        <v>
12</v>
      </c>
      <c r="BR18" s="264"/>
      <c r="BS18" s="1120"/>
      <c r="BT18" s="1121"/>
      <c r="BU18" s="1121"/>
      <c r="BV18" s="1121"/>
      <c r="BW18" s="1121"/>
      <c r="BX18" s="1121"/>
      <c r="BY18" s="1121"/>
      <c r="BZ18" s="1121"/>
      <c r="CA18" s="1121"/>
      <c r="CB18" s="1121"/>
      <c r="CC18" s="1121"/>
      <c r="CD18" s="1121"/>
      <c r="CE18" s="1121"/>
      <c r="CF18" s="1121"/>
      <c r="CG18" s="1122"/>
      <c r="CH18" s="1095"/>
      <c r="CI18" s="1096"/>
      <c r="CJ18" s="1096"/>
      <c r="CK18" s="1096"/>
      <c r="CL18" s="1097"/>
      <c r="CM18" s="1095"/>
      <c r="CN18" s="1096"/>
      <c r="CO18" s="1096"/>
      <c r="CP18" s="1096"/>
      <c r="CQ18" s="1097"/>
      <c r="CR18" s="1095"/>
      <c r="CS18" s="1096"/>
      <c r="CT18" s="1096"/>
      <c r="CU18" s="1096"/>
      <c r="CV18" s="1097"/>
      <c r="CW18" s="1095"/>
      <c r="CX18" s="1096"/>
      <c r="CY18" s="1096"/>
      <c r="CZ18" s="1096"/>
      <c r="DA18" s="1097"/>
      <c r="DB18" s="1095"/>
      <c r="DC18" s="1096"/>
      <c r="DD18" s="1096"/>
      <c r="DE18" s="1096"/>
      <c r="DF18" s="1097"/>
      <c r="DG18" s="1095"/>
      <c r="DH18" s="1096"/>
      <c r="DI18" s="1096"/>
      <c r="DJ18" s="1096"/>
      <c r="DK18" s="1097"/>
      <c r="DL18" s="1095"/>
      <c r="DM18" s="1096"/>
      <c r="DN18" s="1096"/>
      <c r="DO18" s="1096"/>
      <c r="DP18" s="1097"/>
      <c r="DQ18" s="1095"/>
      <c r="DR18" s="1096"/>
      <c r="DS18" s="1096"/>
      <c r="DT18" s="1096"/>
      <c r="DU18" s="1097"/>
      <c r="DV18" s="1098"/>
      <c r="DW18" s="1099"/>
      <c r="DX18" s="1099"/>
      <c r="DY18" s="1099"/>
      <c r="DZ18" s="1100"/>
      <c r="EA18" s="255"/>
    </row>
    <row r="19" spans="1:131" s="256" customFormat="1" ht="26.25" customHeight="1" x14ac:dyDescent="0.15">
      <c r="A19" s="262">
        <v>
13</v>
      </c>
      <c r="B19" s="1137"/>
      <c r="C19" s="1138"/>
      <c r="D19" s="1138"/>
      <c r="E19" s="1138"/>
      <c r="F19" s="1138"/>
      <c r="G19" s="1138"/>
      <c r="H19" s="1138"/>
      <c r="I19" s="1138"/>
      <c r="J19" s="1138"/>
      <c r="K19" s="1138"/>
      <c r="L19" s="1138"/>
      <c r="M19" s="1138"/>
      <c r="N19" s="1138"/>
      <c r="O19" s="1138"/>
      <c r="P19" s="1139"/>
      <c r="Q19" s="1149"/>
      <c r="R19" s="1150"/>
      <c r="S19" s="1150"/>
      <c r="T19" s="1150"/>
      <c r="U19" s="1150"/>
      <c r="V19" s="1150"/>
      <c r="W19" s="1150"/>
      <c r="X19" s="1150"/>
      <c r="Y19" s="1150"/>
      <c r="Z19" s="1150"/>
      <c r="AA19" s="1150"/>
      <c r="AB19" s="1150"/>
      <c r="AC19" s="1150"/>
      <c r="AD19" s="1150"/>
      <c r="AE19" s="1151"/>
      <c r="AF19" s="1143"/>
      <c r="AG19" s="1144"/>
      <c r="AH19" s="1144"/>
      <c r="AI19" s="1144"/>
      <c r="AJ19" s="1145"/>
      <c r="AK19" s="1197"/>
      <c r="AL19" s="1198"/>
      <c r="AM19" s="1198"/>
      <c r="AN19" s="1198"/>
      <c r="AO19" s="1198"/>
      <c r="AP19" s="1198"/>
      <c r="AQ19" s="1198"/>
      <c r="AR19" s="1198"/>
      <c r="AS19" s="1198"/>
      <c r="AT19" s="1198"/>
      <c r="AU19" s="1195"/>
      <c r="AV19" s="1195"/>
      <c r="AW19" s="1195"/>
      <c r="AX19" s="1195"/>
      <c r="AY19" s="1196"/>
      <c r="AZ19" s="253"/>
      <c r="BA19" s="253"/>
      <c r="BB19" s="253"/>
      <c r="BC19" s="253"/>
      <c r="BD19" s="253"/>
      <c r="BE19" s="254"/>
      <c r="BF19" s="254"/>
      <c r="BG19" s="254"/>
      <c r="BH19" s="254"/>
      <c r="BI19" s="254"/>
      <c r="BJ19" s="254"/>
      <c r="BK19" s="254"/>
      <c r="BL19" s="254"/>
      <c r="BM19" s="254"/>
      <c r="BN19" s="254"/>
      <c r="BO19" s="254"/>
      <c r="BP19" s="254"/>
      <c r="BQ19" s="263">
        <v>
13</v>
      </c>
      <c r="BR19" s="264"/>
      <c r="BS19" s="1120"/>
      <c r="BT19" s="1121"/>
      <c r="BU19" s="1121"/>
      <c r="BV19" s="1121"/>
      <c r="BW19" s="1121"/>
      <c r="BX19" s="1121"/>
      <c r="BY19" s="1121"/>
      <c r="BZ19" s="1121"/>
      <c r="CA19" s="1121"/>
      <c r="CB19" s="1121"/>
      <c r="CC19" s="1121"/>
      <c r="CD19" s="1121"/>
      <c r="CE19" s="1121"/>
      <c r="CF19" s="1121"/>
      <c r="CG19" s="1122"/>
      <c r="CH19" s="1095"/>
      <c r="CI19" s="1096"/>
      <c r="CJ19" s="1096"/>
      <c r="CK19" s="1096"/>
      <c r="CL19" s="1097"/>
      <c r="CM19" s="1095"/>
      <c r="CN19" s="1096"/>
      <c r="CO19" s="1096"/>
      <c r="CP19" s="1096"/>
      <c r="CQ19" s="1097"/>
      <c r="CR19" s="1095"/>
      <c r="CS19" s="1096"/>
      <c r="CT19" s="1096"/>
      <c r="CU19" s="1096"/>
      <c r="CV19" s="1097"/>
      <c r="CW19" s="1095"/>
      <c r="CX19" s="1096"/>
      <c r="CY19" s="1096"/>
      <c r="CZ19" s="1096"/>
      <c r="DA19" s="1097"/>
      <c r="DB19" s="1095"/>
      <c r="DC19" s="1096"/>
      <c r="DD19" s="1096"/>
      <c r="DE19" s="1096"/>
      <c r="DF19" s="1097"/>
      <c r="DG19" s="1095"/>
      <c r="DH19" s="1096"/>
      <c r="DI19" s="1096"/>
      <c r="DJ19" s="1096"/>
      <c r="DK19" s="1097"/>
      <c r="DL19" s="1095"/>
      <c r="DM19" s="1096"/>
      <c r="DN19" s="1096"/>
      <c r="DO19" s="1096"/>
      <c r="DP19" s="1097"/>
      <c r="DQ19" s="1095"/>
      <c r="DR19" s="1096"/>
      <c r="DS19" s="1096"/>
      <c r="DT19" s="1096"/>
      <c r="DU19" s="1097"/>
      <c r="DV19" s="1098"/>
      <c r="DW19" s="1099"/>
      <c r="DX19" s="1099"/>
      <c r="DY19" s="1099"/>
      <c r="DZ19" s="1100"/>
      <c r="EA19" s="255"/>
    </row>
    <row r="20" spans="1:131" s="256" customFormat="1" ht="26.25" customHeight="1" x14ac:dyDescent="0.15">
      <c r="A20" s="262">
        <v>
14</v>
      </c>
      <c r="B20" s="1137"/>
      <c r="C20" s="1138"/>
      <c r="D20" s="1138"/>
      <c r="E20" s="1138"/>
      <c r="F20" s="1138"/>
      <c r="G20" s="1138"/>
      <c r="H20" s="1138"/>
      <c r="I20" s="1138"/>
      <c r="J20" s="1138"/>
      <c r="K20" s="1138"/>
      <c r="L20" s="1138"/>
      <c r="M20" s="1138"/>
      <c r="N20" s="1138"/>
      <c r="O20" s="1138"/>
      <c r="P20" s="1139"/>
      <c r="Q20" s="1149"/>
      <c r="R20" s="1150"/>
      <c r="S20" s="1150"/>
      <c r="T20" s="1150"/>
      <c r="U20" s="1150"/>
      <c r="V20" s="1150"/>
      <c r="W20" s="1150"/>
      <c r="X20" s="1150"/>
      <c r="Y20" s="1150"/>
      <c r="Z20" s="1150"/>
      <c r="AA20" s="1150"/>
      <c r="AB20" s="1150"/>
      <c r="AC20" s="1150"/>
      <c r="AD20" s="1150"/>
      <c r="AE20" s="1151"/>
      <c r="AF20" s="1143"/>
      <c r="AG20" s="1144"/>
      <c r="AH20" s="1144"/>
      <c r="AI20" s="1144"/>
      <c r="AJ20" s="1145"/>
      <c r="AK20" s="1197"/>
      <c r="AL20" s="1198"/>
      <c r="AM20" s="1198"/>
      <c r="AN20" s="1198"/>
      <c r="AO20" s="1198"/>
      <c r="AP20" s="1198"/>
      <c r="AQ20" s="1198"/>
      <c r="AR20" s="1198"/>
      <c r="AS20" s="1198"/>
      <c r="AT20" s="1198"/>
      <c r="AU20" s="1195"/>
      <c r="AV20" s="1195"/>
      <c r="AW20" s="1195"/>
      <c r="AX20" s="1195"/>
      <c r="AY20" s="1196"/>
      <c r="AZ20" s="253"/>
      <c r="BA20" s="253"/>
      <c r="BB20" s="253"/>
      <c r="BC20" s="253"/>
      <c r="BD20" s="253"/>
      <c r="BE20" s="254"/>
      <c r="BF20" s="254"/>
      <c r="BG20" s="254"/>
      <c r="BH20" s="254"/>
      <c r="BI20" s="254"/>
      <c r="BJ20" s="254"/>
      <c r="BK20" s="254"/>
      <c r="BL20" s="254"/>
      <c r="BM20" s="254"/>
      <c r="BN20" s="254"/>
      <c r="BO20" s="254"/>
      <c r="BP20" s="254"/>
      <c r="BQ20" s="263">
        <v>
14</v>
      </c>
      <c r="BR20" s="264"/>
      <c r="BS20" s="1120"/>
      <c r="BT20" s="1121"/>
      <c r="BU20" s="1121"/>
      <c r="BV20" s="1121"/>
      <c r="BW20" s="1121"/>
      <c r="BX20" s="1121"/>
      <c r="BY20" s="1121"/>
      <c r="BZ20" s="1121"/>
      <c r="CA20" s="1121"/>
      <c r="CB20" s="1121"/>
      <c r="CC20" s="1121"/>
      <c r="CD20" s="1121"/>
      <c r="CE20" s="1121"/>
      <c r="CF20" s="1121"/>
      <c r="CG20" s="1122"/>
      <c r="CH20" s="1095"/>
      <c r="CI20" s="1096"/>
      <c r="CJ20" s="1096"/>
      <c r="CK20" s="1096"/>
      <c r="CL20" s="1097"/>
      <c r="CM20" s="1095"/>
      <c r="CN20" s="1096"/>
      <c r="CO20" s="1096"/>
      <c r="CP20" s="1096"/>
      <c r="CQ20" s="1097"/>
      <c r="CR20" s="1095"/>
      <c r="CS20" s="1096"/>
      <c r="CT20" s="1096"/>
      <c r="CU20" s="1096"/>
      <c r="CV20" s="1097"/>
      <c r="CW20" s="1095"/>
      <c r="CX20" s="1096"/>
      <c r="CY20" s="1096"/>
      <c r="CZ20" s="1096"/>
      <c r="DA20" s="1097"/>
      <c r="DB20" s="1095"/>
      <c r="DC20" s="1096"/>
      <c r="DD20" s="1096"/>
      <c r="DE20" s="1096"/>
      <c r="DF20" s="1097"/>
      <c r="DG20" s="1095"/>
      <c r="DH20" s="1096"/>
      <c r="DI20" s="1096"/>
      <c r="DJ20" s="1096"/>
      <c r="DK20" s="1097"/>
      <c r="DL20" s="1095"/>
      <c r="DM20" s="1096"/>
      <c r="DN20" s="1096"/>
      <c r="DO20" s="1096"/>
      <c r="DP20" s="1097"/>
      <c r="DQ20" s="1095"/>
      <c r="DR20" s="1096"/>
      <c r="DS20" s="1096"/>
      <c r="DT20" s="1096"/>
      <c r="DU20" s="1097"/>
      <c r="DV20" s="1098"/>
      <c r="DW20" s="1099"/>
      <c r="DX20" s="1099"/>
      <c r="DY20" s="1099"/>
      <c r="DZ20" s="1100"/>
      <c r="EA20" s="255"/>
    </row>
    <row r="21" spans="1:131" s="256" customFormat="1" ht="26.25" customHeight="1" thickBot="1" x14ac:dyDescent="0.2">
      <c r="A21" s="262">
        <v>
15</v>
      </c>
      <c r="B21" s="1137"/>
      <c r="C21" s="1138"/>
      <c r="D21" s="1138"/>
      <c r="E21" s="1138"/>
      <c r="F21" s="1138"/>
      <c r="G21" s="1138"/>
      <c r="H21" s="1138"/>
      <c r="I21" s="1138"/>
      <c r="J21" s="1138"/>
      <c r="K21" s="1138"/>
      <c r="L21" s="1138"/>
      <c r="M21" s="1138"/>
      <c r="N21" s="1138"/>
      <c r="O21" s="1138"/>
      <c r="P21" s="1139"/>
      <c r="Q21" s="1149"/>
      <c r="R21" s="1150"/>
      <c r="S21" s="1150"/>
      <c r="T21" s="1150"/>
      <c r="U21" s="1150"/>
      <c r="V21" s="1150"/>
      <c r="W21" s="1150"/>
      <c r="X21" s="1150"/>
      <c r="Y21" s="1150"/>
      <c r="Z21" s="1150"/>
      <c r="AA21" s="1150"/>
      <c r="AB21" s="1150"/>
      <c r="AC21" s="1150"/>
      <c r="AD21" s="1150"/>
      <c r="AE21" s="1151"/>
      <c r="AF21" s="1143"/>
      <c r="AG21" s="1144"/>
      <c r="AH21" s="1144"/>
      <c r="AI21" s="1144"/>
      <c r="AJ21" s="1145"/>
      <c r="AK21" s="1197"/>
      <c r="AL21" s="1198"/>
      <c r="AM21" s="1198"/>
      <c r="AN21" s="1198"/>
      <c r="AO21" s="1198"/>
      <c r="AP21" s="1198"/>
      <c r="AQ21" s="1198"/>
      <c r="AR21" s="1198"/>
      <c r="AS21" s="1198"/>
      <c r="AT21" s="1198"/>
      <c r="AU21" s="1195"/>
      <c r="AV21" s="1195"/>
      <c r="AW21" s="1195"/>
      <c r="AX21" s="1195"/>
      <c r="AY21" s="1196"/>
      <c r="AZ21" s="253"/>
      <c r="BA21" s="253"/>
      <c r="BB21" s="253"/>
      <c r="BC21" s="253"/>
      <c r="BD21" s="253"/>
      <c r="BE21" s="254"/>
      <c r="BF21" s="254"/>
      <c r="BG21" s="254"/>
      <c r="BH21" s="254"/>
      <c r="BI21" s="254"/>
      <c r="BJ21" s="254"/>
      <c r="BK21" s="254"/>
      <c r="BL21" s="254"/>
      <c r="BM21" s="254"/>
      <c r="BN21" s="254"/>
      <c r="BO21" s="254"/>
      <c r="BP21" s="254"/>
      <c r="BQ21" s="263">
        <v>
15</v>
      </c>
      <c r="BR21" s="264"/>
      <c r="BS21" s="1120"/>
      <c r="BT21" s="1121"/>
      <c r="BU21" s="1121"/>
      <c r="BV21" s="1121"/>
      <c r="BW21" s="1121"/>
      <c r="BX21" s="1121"/>
      <c r="BY21" s="1121"/>
      <c r="BZ21" s="1121"/>
      <c r="CA21" s="1121"/>
      <c r="CB21" s="1121"/>
      <c r="CC21" s="1121"/>
      <c r="CD21" s="1121"/>
      <c r="CE21" s="1121"/>
      <c r="CF21" s="1121"/>
      <c r="CG21" s="1122"/>
      <c r="CH21" s="1095"/>
      <c r="CI21" s="1096"/>
      <c r="CJ21" s="1096"/>
      <c r="CK21" s="1096"/>
      <c r="CL21" s="1097"/>
      <c r="CM21" s="1095"/>
      <c r="CN21" s="1096"/>
      <c r="CO21" s="1096"/>
      <c r="CP21" s="1096"/>
      <c r="CQ21" s="1097"/>
      <c r="CR21" s="1095"/>
      <c r="CS21" s="1096"/>
      <c r="CT21" s="1096"/>
      <c r="CU21" s="1096"/>
      <c r="CV21" s="1097"/>
      <c r="CW21" s="1095"/>
      <c r="CX21" s="1096"/>
      <c r="CY21" s="1096"/>
      <c r="CZ21" s="1096"/>
      <c r="DA21" s="1097"/>
      <c r="DB21" s="1095"/>
      <c r="DC21" s="1096"/>
      <c r="DD21" s="1096"/>
      <c r="DE21" s="1096"/>
      <c r="DF21" s="1097"/>
      <c r="DG21" s="1095"/>
      <c r="DH21" s="1096"/>
      <c r="DI21" s="1096"/>
      <c r="DJ21" s="1096"/>
      <c r="DK21" s="1097"/>
      <c r="DL21" s="1095"/>
      <c r="DM21" s="1096"/>
      <c r="DN21" s="1096"/>
      <c r="DO21" s="1096"/>
      <c r="DP21" s="1097"/>
      <c r="DQ21" s="1095"/>
      <c r="DR21" s="1096"/>
      <c r="DS21" s="1096"/>
      <c r="DT21" s="1096"/>
      <c r="DU21" s="1097"/>
      <c r="DV21" s="1098"/>
      <c r="DW21" s="1099"/>
      <c r="DX21" s="1099"/>
      <c r="DY21" s="1099"/>
      <c r="DZ21" s="1100"/>
      <c r="EA21" s="255"/>
    </row>
    <row r="22" spans="1:131" s="256" customFormat="1" ht="26.25" customHeight="1" x14ac:dyDescent="0.15">
      <c r="A22" s="262">
        <v>
16</v>
      </c>
      <c r="B22" s="1137"/>
      <c r="C22" s="1138"/>
      <c r="D22" s="1138"/>
      <c r="E22" s="1138"/>
      <c r="F22" s="1138"/>
      <c r="G22" s="1138"/>
      <c r="H22" s="1138"/>
      <c r="I22" s="1138"/>
      <c r="J22" s="1138"/>
      <c r="K22" s="1138"/>
      <c r="L22" s="1138"/>
      <c r="M22" s="1138"/>
      <c r="N22" s="1138"/>
      <c r="O22" s="1138"/>
      <c r="P22" s="1139"/>
      <c r="Q22" s="1192"/>
      <c r="R22" s="1193"/>
      <c r="S22" s="1193"/>
      <c r="T22" s="1193"/>
      <c r="U22" s="1193"/>
      <c r="V22" s="1193"/>
      <c r="W22" s="1193"/>
      <c r="X22" s="1193"/>
      <c r="Y22" s="1193"/>
      <c r="Z22" s="1193"/>
      <c r="AA22" s="1193"/>
      <c r="AB22" s="1193"/>
      <c r="AC22" s="1193"/>
      <c r="AD22" s="1193"/>
      <c r="AE22" s="1194"/>
      <c r="AF22" s="1143"/>
      <c r="AG22" s="1144"/>
      <c r="AH22" s="1144"/>
      <c r="AI22" s="1144"/>
      <c r="AJ22" s="1145"/>
      <c r="AK22" s="1188"/>
      <c r="AL22" s="1189"/>
      <c r="AM22" s="1189"/>
      <c r="AN22" s="1189"/>
      <c r="AO22" s="1189"/>
      <c r="AP22" s="1189"/>
      <c r="AQ22" s="1189"/>
      <c r="AR22" s="1189"/>
      <c r="AS22" s="1189"/>
      <c r="AT22" s="1189"/>
      <c r="AU22" s="1190"/>
      <c r="AV22" s="1190"/>
      <c r="AW22" s="1190"/>
      <c r="AX22" s="1190"/>
      <c r="AY22" s="1191"/>
      <c r="AZ22" s="1135" t="s">
        <v>
390</v>
      </c>
      <c r="BA22" s="1135"/>
      <c r="BB22" s="1135"/>
      <c r="BC22" s="1135"/>
      <c r="BD22" s="1136"/>
      <c r="BE22" s="254"/>
      <c r="BF22" s="254"/>
      <c r="BG22" s="254"/>
      <c r="BH22" s="254"/>
      <c r="BI22" s="254"/>
      <c r="BJ22" s="254"/>
      <c r="BK22" s="254"/>
      <c r="BL22" s="254"/>
      <c r="BM22" s="254"/>
      <c r="BN22" s="254"/>
      <c r="BO22" s="254"/>
      <c r="BP22" s="254"/>
      <c r="BQ22" s="263">
        <v>
16</v>
      </c>
      <c r="BR22" s="264"/>
      <c r="BS22" s="1120"/>
      <c r="BT22" s="1121"/>
      <c r="BU22" s="1121"/>
      <c r="BV22" s="1121"/>
      <c r="BW22" s="1121"/>
      <c r="BX22" s="1121"/>
      <c r="BY22" s="1121"/>
      <c r="BZ22" s="1121"/>
      <c r="CA22" s="1121"/>
      <c r="CB22" s="1121"/>
      <c r="CC22" s="1121"/>
      <c r="CD22" s="1121"/>
      <c r="CE22" s="1121"/>
      <c r="CF22" s="1121"/>
      <c r="CG22" s="1122"/>
      <c r="CH22" s="1095"/>
      <c r="CI22" s="1096"/>
      <c r="CJ22" s="1096"/>
      <c r="CK22" s="1096"/>
      <c r="CL22" s="1097"/>
      <c r="CM22" s="1095"/>
      <c r="CN22" s="1096"/>
      <c r="CO22" s="1096"/>
      <c r="CP22" s="1096"/>
      <c r="CQ22" s="1097"/>
      <c r="CR22" s="1095"/>
      <c r="CS22" s="1096"/>
      <c r="CT22" s="1096"/>
      <c r="CU22" s="1096"/>
      <c r="CV22" s="1097"/>
      <c r="CW22" s="1095"/>
      <c r="CX22" s="1096"/>
      <c r="CY22" s="1096"/>
      <c r="CZ22" s="1096"/>
      <c r="DA22" s="1097"/>
      <c r="DB22" s="1095"/>
      <c r="DC22" s="1096"/>
      <c r="DD22" s="1096"/>
      <c r="DE22" s="1096"/>
      <c r="DF22" s="1097"/>
      <c r="DG22" s="1095"/>
      <c r="DH22" s="1096"/>
      <c r="DI22" s="1096"/>
      <c r="DJ22" s="1096"/>
      <c r="DK22" s="1097"/>
      <c r="DL22" s="1095"/>
      <c r="DM22" s="1096"/>
      <c r="DN22" s="1096"/>
      <c r="DO22" s="1096"/>
      <c r="DP22" s="1097"/>
      <c r="DQ22" s="1095"/>
      <c r="DR22" s="1096"/>
      <c r="DS22" s="1096"/>
      <c r="DT22" s="1096"/>
      <c r="DU22" s="1097"/>
      <c r="DV22" s="1098"/>
      <c r="DW22" s="1099"/>
      <c r="DX22" s="1099"/>
      <c r="DY22" s="1099"/>
      <c r="DZ22" s="1100"/>
      <c r="EA22" s="255"/>
    </row>
    <row r="23" spans="1:131" s="256" customFormat="1" ht="26.25" customHeight="1" thickBot="1" x14ac:dyDescent="0.2">
      <c r="A23" s="265" t="s">
        <v>
391</v>
      </c>
      <c r="B23" s="1037" t="s">
        <v>
392</v>
      </c>
      <c r="C23" s="1038"/>
      <c r="D23" s="1038"/>
      <c r="E23" s="1038"/>
      <c r="F23" s="1038"/>
      <c r="G23" s="1038"/>
      <c r="H23" s="1038"/>
      <c r="I23" s="1038"/>
      <c r="J23" s="1038"/>
      <c r="K23" s="1038"/>
      <c r="L23" s="1038"/>
      <c r="M23" s="1038"/>
      <c r="N23" s="1038"/>
      <c r="O23" s="1038"/>
      <c r="P23" s="1039"/>
      <c r="Q23" s="1179">
        <v>
3859</v>
      </c>
      <c r="R23" s="1180"/>
      <c r="S23" s="1180"/>
      <c r="T23" s="1180"/>
      <c r="U23" s="1180"/>
      <c r="V23" s="1180">
        <v>
3727</v>
      </c>
      <c r="W23" s="1180"/>
      <c r="X23" s="1180"/>
      <c r="Y23" s="1180"/>
      <c r="Z23" s="1180"/>
      <c r="AA23" s="1180">
        <v>
132</v>
      </c>
      <c r="AB23" s="1180"/>
      <c r="AC23" s="1180"/>
      <c r="AD23" s="1180"/>
      <c r="AE23" s="1181"/>
      <c r="AF23" s="1182">
        <v>
110</v>
      </c>
      <c r="AG23" s="1180"/>
      <c r="AH23" s="1180"/>
      <c r="AI23" s="1180"/>
      <c r="AJ23" s="1183"/>
      <c r="AK23" s="1184"/>
      <c r="AL23" s="1185"/>
      <c r="AM23" s="1185"/>
      <c r="AN23" s="1185"/>
      <c r="AO23" s="1185"/>
      <c r="AP23" s="1180">
        <v>
983</v>
      </c>
      <c r="AQ23" s="1180"/>
      <c r="AR23" s="1180"/>
      <c r="AS23" s="1180"/>
      <c r="AT23" s="1180"/>
      <c r="AU23" s="1186"/>
      <c r="AV23" s="1186"/>
      <c r="AW23" s="1186"/>
      <c r="AX23" s="1186"/>
      <c r="AY23" s="1187"/>
      <c r="AZ23" s="1176" t="s">
        <v>
126</v>
      </c>
      <c r="BA23" s="1177"/>
      <c r="BB23" s="1177"/>
      <c r="BC23" s="1177"/>
      <c r="BD23" s="1178"/>
      <c r="BE23" s="254"/>
      <c r="BF23" s="254"/>
      <c r="BG23" s="254"/>
      <c r="BH23" s="254"/>
      <c r="BI23" s="254"/>
      <c r="BJ23" s="254"/>
      <c r="BK23" s="254"/>
      <c r="BL23" s="254"/>
      <c r="BM23" s="254"/>
      <c r="BN23" s="254"/>
      <c r="BO23" s="254"/>
      <c r="BP23" s="254"/>
      <c r="BQ23" s="263">
        <v>
17</v>
      </c>
      <c r="BR23" s="264"/>
      <c r="BS23" s="1120"/>
      <c r="BT23" s="1121"/>
      <c r="BU23" s="1121"/>
      <c r="BV23" s="1121"/>
      <c r="BW23" s="1121"/>
      <c r="BX23" s="1121"/>
      <c r="BY23" s="1121"/>
      <c r="BZ23" s="1121"/>
      <c r="CA23" s="1121"/>
      <c r="CB23" s="1121"/>
      <c r="CC23" s="1121"/>
      <c r="CD23" s="1121"/>
      <c r="CE23" s="1121"/>
      <c r="CF23" s="1121"/>
      <c r="CG23" s="1122"/>
      <c r="CH23" s="1095"/>
      <c r="CI23" s="1096"/>
      <c r="CJ23" s="1096"/>
      <c r="CK23" s="1096"/>
      <c r="CL23" s="1097"/>
      <c r="CM23" s="1095"/>
      <c r="CN23" s="1096"/>
      <c r="CO23" s="1096"/>
      <c r="CP23" s="1096"/>
      <c r="CQ23" s="1097"/>
      <c r="CR23" s="1095"/>
      <c r="CS23" s="1096"/>
      <c r="CT23" s="1096"/>
      <c r="CU23" s="1096"/>
      <c r="CV23" s="1097"/>
      <c r="CW23" s="1095"/>
      <c r="CX23" s="1096"/>
      <c r="CY23" s="1096"/>
      <c r="CZ23" s="1096"/>
      <c r="DA23" s="1097"/>
      <c r="DB23" s="1095"/>
      <c r="DC23" s="1096"/>
      <c r="DD23" s="1096"/>
      <c r="DE23" s="1096"/>
      <c r="DF23" s="1097"/>
      <c r="DG23" s="1095"/>
      <c r="DH23" s="1096"/>
      <c r="DI23" s="1096"/>
      <c r="DJ23" s="1096"/>
      <c r="DK23" s="1097"/>
      <c r="DL23" s="1095"/>
      <c r="DM23" s="1096"/>
      <c r="DN23" s="1096"/>
      <c r="DO23" s="1096"/>
      <c r="DP23" s="1097"/>
      <c r="DQ23" s="1095"/>
      <c r="DR23" s="1096"/>
      <c r="DS23" s="1096"/>
      <c r="DT23" s="1096"/>
      <c r="DU23" s="1097"/>
      <c r="DV23" s="1098"/>
      <c r="DW23" s="1099"/>
      <c r="DX23" s="1099"/>
      <c r="DY23" s="1099"/>
      <c r="DZ23" s="1100"/>
      <c r="EA23" s="255"/>
    </row>
    <row r="24" spans="1:131" s="256" customFormat="1" ht="26.25" customHeight="1" x14ac:dyDescent="0.15">
      <c r="A24" s="1175" t="s">
        <v>
393</v>
      </c>
      <c r="B24" s="1175"/>
      <c r="C24" s="1175"/>
      <c r="D24" s="1175"/>
      <c r="E24" s="1175"/>
      <c r="F24" s="1175"/>
      <c r="G24" s="1175"/>
      <c r="H24" s="1175"/>
      <c r="I24" s="1175"/>
      <c r="J24" s="1175"/>
      <c r="K24" s="1175"/>
      <c r="L24" s="1175"/>
      <c r="M24" s="1175"/>
      <c r="N24" s="1175"/>
      <c r="O24" s="1175"/>
      <c r="P24" s="1175"/>
      <c r="Q24" s="1175"/>
      <c r="R24" s="1175"/>
      <c r="S24" s="1175"/>
      <c r="T24" s="1175"/>
      <c r="U24" s="1175"/>
      <c r="V24" s="1175"/>
      <c r="W24" s="1175"/>
      <c r="X24" s="1175"/>
      <c r="Y24" s="1175"/>
      <c r="Z24" s="1175"/>
      <c r="AA24" s="1175"/>
      <c r="AB24" s="1175"/>
      <c r="AC24" s="1175"/>
      <c r="AD24" s="1175"/>
      <c r="AE24" s="1175"/>
      <c r="AF24" s="1175"/>
      <c r="AG24" s="1175"/>
      <c r="AH24" s="1175"/>
      <c r="AI24" s="1175"/>
      <c r="AJ24" s="1175"/>
      <c r="AK24" s="1175"/>
      <c r="AL24" s="1175"/>
      <c r="AM24" s="1175"/>
      <c r="AN24" s="1175"/>
      <c r="AO24" s="1175"/>
      <c r="AP24" s="1175"/>
      <c r="AQ24" s="1175"/>
      <c r="AR24" s="1175"/>
      <c r="AS24" s="1175"/>
      <c r="AT24" s="1175"/>
      <c r="AU24" s="1175"/>
      <c r="AV24" s="1175"/>
      <c r="AW24" s="1175"/>
      <c r="AX24" s="1175"/>
      <c r="AY24" s="1175"/>
      <c r="AZ24" s="253"/>
      <c r="BA24" s="253"/>
      <c r="BB24" s="253"/>
      <c r="BC24" s="253"/>
      <c r="BD24" s="253"/>
      <c r="BE24" s="254"/>
      <c r="BF24" s="254"/>
      <c r="BG24" s="254"/>
      <c r="BH24" s="254"/>
      <c r="BI24" s="254"/>
      <c r="BJ24" s="254"/>
      <c r="BK24" s="254"/>
      <c r="BL24" s="254"/>
      <c r="BM24" s="254"/>
      <c r="BN24" s="254"/>
      <c r="BO24" s="254"/>
      <c r="BP24" s="254"/>
      <c r="BQ24" s="263">
        <v>
18</v>
      </c>
      <c r="BR24" s="264"/>
      <c r="BS24" s="1120"/>
      <c r="BT24" s="1121"/>
      <c r="BU24" s="1121"/>
      <c r="BV24" s="1121"/>
      <c r="BW24" s="1121"/>
      <c r="BX24" s="1121"/>
      <c r="BY24" s="1121"/>
      <c r="BZ24" s="1121"/>
      <c r="CA24" s="1121"/>
      <c r="CB24" s="1121"/>
      <c r="CC24" s="1121"/>
      <c r="CD24" s="1121"/>
      <c r="CE24" s="1121"/>
      <c r="CF24" s="1121"/>
      <c r="CG24" s="1122"/>
      <c r="CH24" s="1095"/>
      <c r="CI24" s="1096"/>
      <c r="CJ24" s="1096"/>
      <c r="CK24" s="1096"/>
      <c r="CL24" s="1097"/>
      <c r="CM24" s="1095"/>
      <c r="CN24" s="1096"/>
      <c r="CO24" s="1096"/>
      <c r="CP24" s="1096"/>
      <c r="CQ24" s="1097"/>
      <c r="CR24" s="1095"/>
      <c r="CS24" s="1096"/>
      <c r="CT24" s="1096"/>
      <c r="CU24" s="1096"/>
      <c r="CV24" s="1097"/>
      <c r="CW24" s="1095"/>
      <c r="CX24" s="1096"/>
      <c r="CY24" s="1096"/>
      <c r="CZ24" s="1096"/>
      <c r="DA24" s="1097"/>
      <c r="DB24" s="1095"/>
      <c r="DC24" s="1096"/>
      <c r="DD24" s="1096"/>
      <c r="DE24" s="1096"/>
      <c r="DF24" s="1097"/>
      <c r="DG24" s="1095"/>
      <c r="DH24" s="1096"/>
      <c r="DI24" s="1096"/>
      <c r="DJ24" s="1096"/>
      <c r="DK24" s="1097"/>
      <c r="DL24" s="1095"/>
      <c r="DM24" s="1096"/>
      <c r="DN24" s="1096"/>
      <c r="DO24" s="1096"/>
      <c r="DP24" s="1097"/>
      <c r="DQ24" s="1095"/>
      <c r="DR24" s="1096"/>
      <c r="DS24" s="1096"/>
      <c r="DT24" s="1096"/>
      <c r="DU24" s="1097"/>
      <c r="DV24" s="1098"/>
      <c r="DW24" s="1099"/>
      <c r="DX24" s="1099"/>
      <c r="DY24" s="1099"/>
      <c r="DZ24" s="1100"/>
      <c r="EA24" s="255"/>
    </row>
    <row r="25" spans="1:131" s="248" customFormat="1" ht="26.25" customHeight="1" thickBot="1" x14ac:dyDescent="0.2">
      <c r="A25" s="1174" t="s">
        <v>
394</v>
      </c>
      <c r="B25" s="1174"/>
      <c r="C25" s="1174"/>
      <c r="D25" s="1174"/>
      <c r="E25" s="1174"/>
      <c r="F25" s="1174"/>
      <c r="G25" s="1174"/>
      <c r="H25" s="1174"/>
      <c r="I25" s="1174"/>
      <c r="J25" s="1174"/>
      <c r="K25" s="1174"/>
      <c r="L25" s="1174"/>
      <c r="M25" s="1174"/>
      <c r="N25" s="1174"/>
      <c r="O25" s="1174"/>
      <c r="P25" s="1174"/>
      <c r="Q25" s="1174"/>
      <c r="R25" s="1174"/>
      <c r="S25" s="1174"/>
      <c r="T25" s="1174"/>
      <c r="U25" s="1174"/>
      <c r="V25" s="1174"/>
      <c r="W25" s="1174"/>
      <c r="X25" s="1174"/>
      <c r="Y25" s="1174"/>
      <c r="Z25" s="1174"/>
      <c r="AA25" s="1174"/>
      <c r="AB25" s="1174"/>
      <c r="AC25" s="1174"/>
      <c r="AD25" s="1174"/>
      <c r="AE25" s="1174"/>
      <c r="AF25" s="1174"/>
      <c r="AG25" s="1174"/>
      <c r="AH25" s="1174"/>
      <c r="AI25" s="1174"/>
      <c r="AJ25" s="1174"/>
      <c r="AK25" s="1174"/>
      <c r="AL25" s="1174"/>
      <c r="AM25" s="1174"/>
      <c r="AN25" s="1174"/>
      <c r="AO25" s="1174"/>
      <c r="AP25" s="1174"/>
      <c r="AQ25" s="1174"/>
      <c r="AR25" s="1174"/>
      <c r="AS25" s="1174"/>
      <c r="AT25" s="1174"/>
      <c r="AU25" s="1174"/>
      <c r="AV25" s="1174"/>
      <c r="AW25" s="1174"/>
      <c r="AX25" s="1174"/>
      <c r="AY25" s="1174"/>
      <c r="AZ25" s="1174"/>
      <c r="BA25" s="1174"/>
      <c r="BB25" s="1174"/>
      <c r="BC25" s="1174"/>
      <c r="BD25" s="1174"/>
      <c r="BE25" s="1174"/>
      <c r="BF25" s="1174"/>
      <c r="BG25" s="1174"/>
      <c r="BH25" s="1174"/>
      <c r="BI25" s="1174"/>
      <c r="BJ25" s="253"/>
      <c r="BK25" s="253"/>
      <c r="BL25" s="253"/>
      <c r="BM25" s="253"/>
      <c r="BN25" s="253"/>
      <c r="BO25" s="266"/>
      <c r="BP25" s="266"/>
      <c r="BQ25" s="263">
        <v>
19</v>
      </c>
      <c r="BR25" s="264"/>
      <c r="BS25" s="1120"/>
      <c r="BT25" s="1121"/>
      <c r="BU25" s="1121"/>
      <c r="BV25" s="1121"/>
      <c r="BW25" s="1121"/>
      <c r="BX25" s="1121"/>
      <c r="BY25" s="1121"/>
      <c r="BZ25" s="1121"/>
      <c r="CA25" s="1121"/>
      <c r="CB25" s="1121"/>
      <c r="CC25" s="1121"/>
      <c r="CD25" s="1121"/>
      <c r="CE25" s="1121"/>
      <c r="CF25" s="1121"/>
      <c r="CG25" s="1122"/>
      <c r="CH25" s="1095"/>
      <c r="CI25" s="1096"/>
      <c r="CJ25" s="1096"/>
      <c r="CK25" s="1096"/>
      <c r="CL25" s="1097"/>
      <c r="CM25" s="1095"/>
      <c r="CN25" s="1096"/>
      <c r="CO25" s="1096"/>
      <c r="CP25" s="1096"/>
      <c r="CQ25" s="1097"/>
      <c r="CR25" s="1095"/>
      <c r="CS25" s="1096"/>
      <c r="CT25" s="1096"/>
      <c r="CU25" s="1096"/>
      <c r="CV25" s="1097"/>
      <c r="CW25" s="1095"/>
      <c r="CX25" s="1096"/>
      <c r="CY25" s="1096"/>
      <c r="CZ25" s="1096"/>
      <c r="DA25" s="1097"/>
      <c r="DB25" s="1095"/>
      <c r="DC25" s="1096"/>
      <c r="DD25" s="1096"/>
      <c r="DE25" s="1096"/>
      <c r="DF25" s="1097"/>
      <c r="DG25" s="1095"/>
      <c r="DH25" s="1096"/>
      <c r="DI25" s="1096"/>
      <c r="DJ25" s="1096"/>
      <c r="DK25" s="1097"/>
      <c r="DL25" s="1095"/>
      <c r="DM25" s="1096"/>
      <c r="DN25" s="1096"/>
      <c r="DO25" s="1096"/>
      <c r="DP25" s="1097"/>
      <c r="DQ25" s="1095"/>
      <c r="DR25" s="1096"/>
      <c r="DS25" s="1096"/>
      <c r="DT25" s="1096"/>
      <c r="DU25" s="1097"/>
      <c r="DV25" s="1098"/>
      <c r="DW25" s="1099"/>
      <c r="DX25" s="1099"/>
      <c r="DY25" s="1099"/>
      <c r="DZ25" s="1100"/>
      <c r="EA25" s="247"/>
    </row>
    <row r="26" spans="1:131" s="248" customFormat="1" ht="26.25" customHeight="1" x14ac:dyDescent="0.15">
      <c r="A26" s="1101" t="s">
        <v>
371</v>
      </c>
      <c r="B26" s="1102"/>
      <c r="C26" s="1102"/>
      <c r="D26" s="1102"/>
      <c r="E26" s="1102"/>
      <c r="F26" s="1102"/>
      <c r="G26" s="1102"/>
      <c r="H26" s="1102"/>
      <c r="I26" s="1102"/>
      <c r="J26" s="1102"/>
      <c r="K26" s="1102"/>
      <c r="L26" s="1102"/>
      <c r="M26" s="1102"/>
      <c r="N26" s="1102"/>
      <c r="O26" s="1102"/>
      <c r="P26" s="1103"/>
      <c r="Q26" s="1107" t="s">
        <v>
395</v>
      </c>
      <c r="R26" s="1108"/>
      <c r="S26" s="1108"/>
      <c r="T26" s="1108"/>
      <c r="U26" s="1109"/>
      <c r="V26" s="1107" t="s">
        <v>
396</v>
      </c>
      <c r="W26" s="1108"/>
      <c r="X26" s="1108"/>
      <c r="Y26" s="1108"/>
      <c r="Z26" s="1109"/>
      <c r="AA26" s="1107" t="s">
        <v>
397</v>
      </c>
      <c r="AB26" s="1108"/>
      <c r="AC26" s="1108"/>
      <c r="AD26" s="1108"/>
      <c r="AE26" s="1108"/>
      <c r="AF26" s="1170" t="s">
        <v>
398</v>
      </c>
      <c r="AG26" s="1114"/>
      <c r="AH26" s="1114"/>
      <c r="AI26" s="1114"/>
      <c r="AJ26" s="1171"/>
      <c r="AK26" s="1108" t="s">
        <v>
399</v>
      </c>
      <c r="AL26" s="1108"/>
      <c r="AM26" s="1108"/>
      <c r="AN26" s="1108"/>
      <c r="AO26" s="1109"/>
      <c r="AP26" s="1107" t="s">
        <v>
400</v>
      </c>
      <c r="AQ26" s="1108"/>
      <c r="AR26" s="1108"/>
      <c r="AS26" s="1108"/>
      <c r="AT26" s="1109"/>
      <c r="AU26" s="1107" t="s">
        <v>
401</v>
      </c>
      <c r="AV26" s="1108"/>
      <c r="AW26" s="1108"/>
      <c r="AX26" s="1108"/>
      <c r="AY26" s="1109"/>
      <c r="AZ26" s="1107" t="s">
        <v>
402</v>
      </c>
      <c r="BA26" s="1108"/>
      <c r="BB26" s="1108"/>
      <c r="BC26" s="1108"/>
      <c r="BD26" s="1109"/>
      <c r="BE26" s="1107" t="s">
        <v>
378</v>
      </c>
      <c r="BF26" s="1108"/>
      <c r="BG26" s="1108"/>
      <c r="BH26" s="1108"/>
      <c r="BI26" s="1123"/>
      <c r="BJ26" s="253"/>
      <c r="BK26" s="253"/>
      <c r="BL26" s="253"/>
      <c r="BM26" s="253"/>
      <c r="BN26" s="253"/>
      <c r="BO26" s="266"/>
      <c r="BP26" s="266"/>
      <c r="BQ26" s="263">
        <v>
20</v>
      </c>
      <c r="BR26" s="264"/>
      <c r="BS26" s="1120"/>
      <c r="BT26" s="1121"/>
      <c r="BU26" s="1121"/>
      <c r="BV26" s="1121"/>
      <c r="BW26" s="1121"/>
      <c r="BX26" s="1121"/>
      <c r="BY26" s="1121"/>
      <c r="BZ26" s="1121"/>
      <c r="CA26" s="1121"/>
      <c r="CB26" s="1121"/>
      <c r="CC26" s="1121"/>
      <c r="CD26" s="1121"/>
      <c r="CE26" s="1121"/>
      <c r="CF26" s="1121"/>
      <c r="CG26" s="1122"/>
      <c r="CH26" s="1095"/>
      <c r="CI26" s="1096"/>
      <c r="CJ26" s="1096"/>
      <c r="CK26" s="1096"/>
      <c r="CL26" s="1097"/>
      <c r="CM26" s="1095"/>
      <c r="CN26" s="1096"/>
      <c r="CO26" s="1096"/>
      <c r="CP26" s="1096"/>
      <c r="CQ26" s="1097"/>
      <c r="CR26" s="1095"/>
      <c r="CS26" s="1096"/>
      <c r="CT26" s="1096"/>
      <c r="CU26" s="1096"/>
      <c r="CV26" s="1097"/>
      <c r="CW26" s="1095"/>
      <c r="CX26" s="1096"/>
      <c r="CY26" s="1096"/>
      <c r="CZ26" s="1096"/>
      <c r="DA26" s="1097"/>
      <c r="DB26" s="1095"/>
      <c r="DC26" s="1096"/>
      <c r="DD26" s="1096"/>
      <c r="DE26" s="1096"/>
      <c r="DF26" s="1097"/>
      <c r="DG26" s="1095"/>
      <c r="DH26" s="1096"/>
      <c r="DI26" s="1096"/>
      <c r="DJ26" s="1096"/>
      <c r="DK26" s="1097"/>
      <c r="DL26" s="1095"/>
      <c r="DM26" s="1096"/>
      <c r="DN26" s="1096"/>
      <c r="DO26" s="1096"/>
      <c r="DP26" s="1097"/>
      <c r="DQ26" s="1095"/>
      <c r="DR26" s="1096"/>
      <c r="DS26" s="1096"/>
      <c r="DT26" s="1096"/>
      <c r="DU26" s="1097"/>
      <c r="DV26" s="1098"/>
      <c r="DW26" s="1099"/>
      <c r="DX26" s="1099"/>
      <c r="DY26" s="1099"/>
      <c r="DZ26" s="1100"/>
      <c r="EA26" s="247"/>
    </row>
    <row r="27" spans="1:131" s="248" customFormat="1" ht="26.25" customHeight="1" thickBot="1" x14ac:dyDescent="0.2">
      <c r="A27" s="1104"/>
      <c r="B27" s="1105"/>
      <c r="C27" s="1105"/>
      <c r="D27" s="1105"/>
      <c r="E27" s="1105"/>
      <c r="F27" s="1105"/>
      <c r="G27" s="1105"/>
      <c r="H27" s="1105"/>
      <c r="I27" s="1105"/>
      <c r="J27" s="1105"/>
      <c r="K27" s="1105"/>
      <c r="L27" s="1105"/>
      <c r="M27" s="1105"/>
      <c r="N27" s="1105"/>
      <c r="O27" s="1105"/>
      <c r="P27" s="1106"/>
      <c r="Q27" s="1110"/>
      <c r="R27" s="1111"/>
      <c r="S27" s="1111"/>
      <c r="T27" s="1111"/>
      <c r="U27" s="1112"/>
      <c r="V27" s="1110"/>
      <c r="W27" s="1111"/>
      <c r="X27" s="1111"/>
      <c r="Y27" s="1111"/>
      <c r="Z27" s="1112"/>
      <c r="AA27" s="1110"/>
      <c r="AB27" s="1111"/>
      <c r="AC27" s="1111"/>
      <c r="AD27" s="1111"/>
      <c r="AE27" s="1111"/>
      <c r="AF27" s="1172"/>
      <c r="AG27" s="1117"/>
      <c r="AH27" s="1117"/>
      <c r="AI27" s="1117"/>
      <c r="AJ27" s="1173"/>
      <c r="AK27" s="1111"/>
      <c r="AL27" s="1111"/>
      <c r="AM27" s="1111"/>
      <c r="AN27" s="1111"/>
      <c r="AO27" s="1112"/>
      <c r="AP27" s="1110"/>
      <c r="AQ27" s="1111"/>
      <c r="AR27" s="1111"/>
      <c r="AS27" s="1111"/>
      <c r="AT27" s="1112"/>
      <c r="AU27" s="1110"/>
      <c r="AV27" s="1111"/>
      <c r="AW27" s="1111"/>
      <c r="AX27" s="1111"/>
      <c r="AY27" s="1112"/>
      <c r="AZ27" s="1110"/>
      <c r="BA27" s="1111"/>
      <c r="BB27" s="1111"/>
      <c r="BC27" s="1111"/>
      <c r="BD27" s="1112"/>
      <c r="BE27" s="1110"/>
      <c r="BF27" s="1111"/>
      <c r="BG27" s="1111"/>
      <c r="BH27" s="1111"/>
      <c r="BI27" s="1124"/>
      <c r="BJ27" s="253"/>
      <c r="BK27" s="253"/>
      <c r="BL27" s="253"/>
      <c r="BM27" s="253"/>
      <c r="BN27" s="253"/>
      <c r="BO27" s="266"/>
      <c r="BP27" s="266"/>
      <c r="BQ27" s="263">
        <v>
21</v>
      </c>
      <c r="BR27" s="264"/>
      <c r="BS27" s="1120"/>
      <c r="BT27" s="1121"/>
      <c r="BU27" s="1121"/>
      <c r="BV27" s="1121"/>
      <c r="BW27" s="1121"/>
      <c r="BX27" s="1121"/>
      <c r="BY27" s="1121"/>
      <c r="BZ27" s="1121"/>
      <c r="CA27" s="1121"/>
      <c r="CB27" s="1121"/>
      <c r="CC27" s="1121"/>
      <c r="CD27" s="1121"/>
      <c r="CE27" s="1121"/>
      <c r="CF27" s="1121"/>
      <c r="CG27" s="1122"/>
      <c r="CH27" s="1095"/>
      <c r="CI27" s="1096"/>
      <c r="CJ27" s="1096"/>
      <c r="CK27" s="1096"/>
      <c r="CL27" s="1097"/>
      <c r="CM27" s="1095"/>
      <c r="CN27" s="1096"/>
      <c r="CO27" s="1096"/>
      <c r="CP27" s="1096"/>
      <c r="CQ27" s="1097"/>
      <c r="CR27" s="1095"/>
      <c r="CS27" s="1096"/>
      <c r="CT27" s="1096"/>
      <c r="CU27" s="1096"/>
      <c r="CV27" s="1097"/>
      <c r="CW27" s="1095"/>
      <c r="CX27" s="1096"/>
      <c r="CY27" s="1096"/>
      <c r="CZ27" s="1096"/>
      <c r="DA27" s="1097"/>
      <c r="DB27" s="1095"/>
      <c r="DC27" s="1096"/>
      <c r="DD27" s="1096"/>
      <c r="DE27" s="1096"/>
      <c r="DF27" s="1097"/>
      <c r="DG27" s="1095"/>
      <c r="DH27" s="1096"/>
      <c r="DI27" s="1096"/>
      <c r="DJ27" s="1096"/>
      <c r="DK27" s="1097"/>
      <c r="DL27" s="1095"/>
      <c r="DM27" s="1096"/>
      <c r="DN27" s="1096"/>
      <c r="DO27" s="1096"/>
      <c r="DP27" s="1097"/>
      <c r="DQ27" s="1095"/>
      <c r="DR27" s="1096"/>
      <c r="DS27" s="1096"/>
      <c r="DT27" s="1096"/>
      <c r="DU27" s="1097"/>
      <c r="DV27" s="1098"/>
      <c r="DW27" s="1099"/>
      <c r="DX27" s="1099"/>
      <c r="DY27" s="1099"/>
      <c r="DZ27" s="1100"/>
      <c r="EA27" s="247"/>
    </row>
    <row r="28" spans="1:131" s="248" customFormat="1" ht="26.25" customHeight="1" thickTop="1" x14ac:dyDescent="0.15">
      <c r="A28" s="267">
        <v>
1</v>
      </c>
      <c r="B28" s="1159" t="s">
        <v>
403</v>
      </c>
      <c r="C28" s="1160"/>
      <c r="D28" s="1160"/>
      <c r="E28" s="1160"/>
      <c r="F28" s="1160"/>
      <c r="G28" s="1160"/>
      <c r="H28" s="1160"/>
      <c r="I28" s="1160"/>
      <c r="J28" s="1160"/>
      <c r="K28" s="1160"/>
      <c r="L28" s="1160"/>
      <c r="M28" s="1160"/>
      <c r="N28" s="1160"/>
      <c r="O28" s="1160"/>
      <c r="P28" s="1161"/>
      <c r="Q28" s="1162">
        <v>
599</v>
      </c>
      <c r="R28" s="1163"/>
      <c r="S28" s="1163"/>
      <c r="T28" s="1163"/>
      <c r="U28" s="1163"/>
      <c r="V28" s="1163">
        <v>
589</v>
      </c>
      <c r="W28" s="1163"/>
      <c r="X28" s="1163"/>
      <c r="Y28" s="1163"/>
      <c r="Z28" s="1163"/>
      <c r="AA28" s="1163">
        <v>
10</v>
      </c>
      <c r="AB28" s="1163"/>
      <c r="AC28" s="1163"/>
      <c r="AD28" s="1163"/>
      <c r="AE28" s="1164"/>
      <c r="AF28" s="1165">
        <v>
10</v>
      </c>
      <c r="AG28" s="1166"/>
      <c r="AH28" s="1166"/>
      <c r="AI28" s="1166"/>
      <c r="AJ28" s="1167"/>
      <c r="AK28" s="1168">
        <v>
52</v>
      </c>
      <c r="AL28" s="1169"/>
      <c r="AM28" s="1169"/>
      <c r="AN28" s="1169"/>
      <c r="AO28" s="1169"/>
      <c r="AP28" s="1155" t="s">
        <v>
596</v>
      </c>
      <c r="AQ28" s="1155"/>
      <c r="AR28" s="1155"/>
      <c r="AS28" s="1155"/>
      <c r="AT28" s="1155"/>
      <c r="AU28" s="1155" t="s">
        <v>
596</v>
      </c>
      <c r="AV28" s="1155"/>
      <c r="AW28" s="1155"/>
      <c r="AX28" s="1155"/>
      <c r="AY28" s="1155"/>
      <c r="AZ28" s="1156" t="s">
        <v>
596</v>
      </c>
      <c r="BA28" s="1156"/>
      <c r="BB28" s="1156"/>
      <c r="BC28" s="1156"/>
      <c r="BD28" s="1156"/>
      <c r="BE28" s="1157"/>
      <c r="BF28" s="1157"/>
      <c r="BG28" s="1157"/>
      <c r="BH28" s="1157"/>
      <c r="BI28" s="1158"/>
      <c r="BJ28" s="253"/>
      <c r="BK28" s="253"/>
      <c r="BL28" s="253"/>
      <c r="BM28" s="253"/>
      <c r="BN28" s="253"/>
      <c r="BO28" s="266"/>
      <c r="BP28" s="266"/>
      <c r="BQ28" s="263">
        <v>
22</v>
      </c>
      <c r="BR28" s="264"/>
      <c r="BS28" s="1120"/>
      <c r="BT28" s="1121"/>
      <c r="BU28" s="1121"/>
      <c r="BV28" s="1121"/>
      <c r="BW28" s="1121"/>
      <c r="BX28" s="1121"/>
      <c r="BY28" s="1121"/>
      <c r="BZ28" s="1121"/>
      <c r="CA28" s="1121"/>
      <c r="CB28" s="1121"/>
      <c r="CC28" s="1121"/>
      <c r="CD28" s="1121"/>
      <c r="CE28" s="1121"/>
      <c r="CF28" s="1121"/>
      <c r="CG28" s="1122"/>
      <c r="CH28" s="1095"/>
      <c r="CI28" s="1096"/>
      <c r="CJ28" s="1096"/>
      <c r="CK28" s="1096"/>
      <c r="CL28" s="1097"/>
      <c r="CM28" s="1095"/>
      <c r="CN28" s="1096"/>
      <c r="CO28" s="1096"/>
      <c r="CP28" s="1096"/>
      <c r="CQ28" s="1097"/>
      <c r="CR28" s="1095"/>
      <c r="CS28" s="1096"/>
      <c r="CT28" s="1096"/>
      <c r="CU28" s="1096"/>
      <c r="CV28" s="1097"/>
      <c r="CW28" s="1095"/>
      <c r="CX28" s="1096"/>
      <c r="CY28" s="1096"/>
      <c r="CZ28" s="1096"/>
      <c r="DA28" s="1097"/>
      <c r="DB28" s="1095"/>
      <c r="DC28" s="1096"/>
      <c r="DD28" s="1096"/>
      <c r="DE28" s="1096"/>
      <c r="DF28" s="1097"/>
      <c r="DG28" s="1095"/>
      <c r="DH28" s="1096"/>
      <c r="DI28" s="1096"/>
      <c r="DJ28" s="1096"/>
      <c r="DK28" s="1097"/>
      <c r="DL28" s="1095"/>
      <c r="DM28" s="1096"/>
      <c r="DN28" s="1096"/>
      <c r="DO28" s="1096"/>
      <c r="DP28" s="1097"/>
      <c r="DQ28" s="1095"/>
      <c r="DR28" s="1096"/>
      <c r="DS28" s="1096"/>
      <c r="DT28" s="1096"/>
      <c r="DU28" s="1097"/>
      <c r="DV28" s="1098"/>
      <c r="DW28" s="1099"/>
      <c r="DX28" s="1099"/>
      <c r="DY28" s="1099"/>
      <c r="DZ28" s="1100"/>
      <c r="EA28" s="247"/>
    </row>
    <row r="29" spans="1:131" s="248" customFormat="1" ht="26.25" customHeight="1" x14ac:dyDescent="0.15">
      <c r="A29" s="267">
        <v>
2</v>
      </c>
      <c r="B29" s="1137" t="s">
        <v>
404</v>
      </c>
      <c r="C29" s="1138"/>
      <c r="D29" s="1138"/>
      <c r="E29" s="1138"/>
      <c r="F29" s="1138"/>
      <c r="G29" s="1138"/>
      <c r="H29" s="1138"/>
      <c r="I29" s="1138"/>
      <c r="J29" s="1138"/>
      <c r="K29" s="1138"/>
      <c r="L29" s="1138"/>
      <c r="M29" s="1138"/>
      <c r="N29" s="1138"/>
      <c r="O29" s="1138"/>
      <c r="P29" s="1139"/>
      <c r="Q29" s="1152">
        <v>
519</v>
      </c>
      <c r="R29" s="1153"/>
      <c r="S29" s="1153"/>
      <c r="T29" s="1153"/>
      <c r="U29" s="1153"/>
      <c r="V29" s="1153">
        <v>
509</v>
      </c>
      <c r="W29" s="1153"/>
      <c r="X29" s="1153"/>
      <c r="Y29" s="1153"/>
      <c r="Z29" s="1153"/>
      <c r="AA29" s="1153">
        <v>
10</v>
      </c>
      <c r="AB29" s="1153"/>
      <c r="AC29" s="1153"/>
      <c r="AD29" s="1153"/>
      <c r="AE29" s="1154"/>
      <c r="AF29" s="1143">
        <v>
10</v>
      </c>
      <c r="AG29" s="1144"/>
      <c r="AH29" s="1144"/>
      <c r="AI29" s="1144"/>
      <c r="AJ29" s="1145"/>
      <c r="AK29" s="1078">
        <v>
143</v>
      </c>
      <c r="AL29" s="1075"/>
      <c r="AM29" s="1075"/>
      <c r="AN29" s="1075"/>
      <c r="AO29" s="1075"/>
      <c r="AP29" s="1064" t="s">
        <v>
596</v>
      </c>
      <c r="AQ29" s="1064"/>
      <c r="AR29" s="1064"/>
      <c r="AS29" s="1064"/>
      <c r="AT29" s="1064"/>
      <c r="AU29" s="1064" t="s">
        <v>
596</v>
      </c>
      <c r="AV29" s="1064"/>
      <c r="AW29" s="1064"/>
      <c r="AX29" s="1064"/>
      <c r="AY29" s="1064"/>
      <c r="AZ29" s="1148" t="s">
        <v>
596</v>
      </c>
      <c r="BA29" s="1148"/>
      <c r="BB29" s="1148"/>
      <c r="BC29" s="1148"/>
      <c r="BD29" s="1148"/>
      <c r="BE29" s="1132"/>
      <c r="BF29" s="1132"/>
      <c r="BG29" s="1132"/>
      <c r="BH29" s="1132"/>
      <c r="BI29" s="1133"/>
      <c r="BJ29" s="253"/>
      <c r="BK29" s="253"/>
      <c r="BL29" s="253"/>
      <c r="BM29" s="253"/>
      <c r="BN29" s="253"/>
      <c r="BO29" s="266"/>
      <c r="BP29" s="266"/>
      <c r="BQ29" s="263">
        <v>
23</v>
      </c>
      <c r="BR29" s="264"/>
      <c r="BS29" s="1120"/>
      <c r="BT29" s="1121"/>
      <c r="BU29" s="1121"/>
      <c r="BV29" s="1121"/>
      <c r="BW29" s="1121"/>
      <c r="BX29" s="1121"/>
      <c r="BY29" s="1121"/>
      <c r="BZ29" s="1121"/>
      <c r="CA29" s="1121"/>
      <c r="CB29" s="1121"/>
      <c r="CC29" s="1121"/>
      <c r="CD29" s="1121"/>
      <c r="CE29" s="1121"/>
      <c r="CF29" s="1121"/>
      <c r="CG29" s="1122"/>
      <c r="CH29" s="1095"/>
      <c r="CI29" s="1096"/>
      <c r="CJ29" s="1096"/>
      <c r="CK29" s="1096"/>
      <c r="CL29" s="1097"/>
      <c r="CM29" s="1095"/>
      <c r="CN29" s="1096"/>
      <c r="CO29" s="1096"/>
      <c r="CP29" s="1096"/>
      <c r="CQ29" s="1097"/>
      <c r="CR29" s="1095"/>
      <c r="CS29" s="1096"/>
      <c r="CT29" s="1096"/>
      <c r="CU29" s="1096"/>
      <c r="CV29" s="1097"/>
      <c r="CW29" s="1095"/>
      <c r="CX29" s="1096"/>
      <c r="CY29" s="1096"/>
      <c r="CZ29" s="1096"/>
      <c r="DA29" s="1097"/>
      <c r="DB29" s="1095"/>
      <c r="DC29" s="1096"/>
      <c r="DD29" s="1096"/>
      <c r="DE29" s="1096"/>
      <c r="DF29" s="1097"/>
      <c r="DG29" s="1095"/>
      <c r="DH29" s="1096"/>
      <c r="DI29" s="1096"/>
      <c r="DJ29" s="1096"/>
      <c r="DK29" s="1097"/>
      <c r="DL29" s="1095"/>
      <c r="DM29" s="1096"/>
      <c r="DN29" s="1096"/>
      <c r="DO29" s="1096"/>
      <c r="DP29" s="1097"/>
      <c r="DQ29" s="1095"/>
      <c r="DR29" s="1096"/>
      <c r="DS29" s="1096"/>
      <c r="DT29" s="1096"/>
      <c r="DU29" s="1097"/>
      <c r="DV29" s="1098"/>
      <c r="DW29" s="1099"/>
      <c r="DX29" s="1099"/>
      <c r="DY29" s="1099"/>
      <c r="DZ29" s="1100"/>
      <c r="EA29" s="247"/>
    </row>
    <row r="30" spans="1:131" s="248" customFormat="1" ht="26.25" customHeight="1" x14ac:dyDescent="0.15">
      <c r="A30" s="267">
        <v>
3</v>
      </c>
      <c r="B30" s="1137" t="s">
        <v>
405</v>
      </c>
      <c r="C30" s="1138"/>
      <c r="D30" s="1138"/>
      <c r="E30" s="1138"/>
      <c r="F30" s="1138"/>
      <c r="G30" s="1138"/>
      <c r="H30" s="1138"/>
      <c r="I30" s="1138"/>
      <c r="J30" s="1138"/>
      <c r="K30" s="1138"/>
      <c r="L30" s="1138"/>
      <c r="M30" s="1138"/>
      <c r="N30" s="1138"/>
      <c r="O30" s="1138"/>
      <c r="P30" s="1139"/>
      <c r="Q30" s="1152">
        <v>
8</v>
      </c>
      <c r="R30" s="1153"/>
      <c r="S30" s="1153"/>
      <c r="T30" s="1153"/>
      <c r="U30" s="1153"/>
      <c r="V30" s="1153">
        <v>
7</v>
      </c>
      <c r="W30" s="1153"/>
      <c r="X30" s="1153"/>
      <c r="Y30" s="1153"/>
      <c r="Z30" s="1153"/>
      <c r="AA30" s="1153">
        <v>
1</v>
      </c>
      <c r="AB30" s="1153"/>
      <c r="AC30" s="1153"/>
      <c r="AD30" s="1153"/>
      <c r="AE30" s="1154"/>
      <c r="AF30" s="1143">
        <v>
1</v>
      </c>
      <c r="AG30" s="1144"/>
      <c r="AH30" s="1144"/>
      <c r="AI30" s="1144"/>
      <c r="AJ30" s="1145"/>
      <c r="AK30" s="1078">
        <v>
4</v>
      </c>
      <c r="AL30" s="1075"/>
      <c r="AM30" s="1075"/>
      <c r="AN30" s="1075"/>
      <c r="AO30" s="1075"/>
      <c r="AP30" s="1064" t="s">
        <v>
596</v>
      </c>
      <c r="AQ30" s="1064"/>
      <c r="AR30" s="1064"/>
      <c r="AS30" s="1064"/>
      <c r="AT30" s="1064"/>
      <c r="AU30" s="1064" t="s">
        <v>
596</v>
      </c>
      <c r="AV30" s="1064"/>
      <c r="AW30" s="1064"/>
      <c r="AX30" s="1064"/>
      <c r="AY30" s="1064"/>
      <c r="AZ30" s="1148" t="s">
        <v>
596</v>
      </c>
      <c r="BA30" s="1148"/>
      <c r="BB30" s="1148"/>
      <c r="BC30" s="1148"/>
      <c r="BD30" s="1148"/>
      <c r="BE30" s="1132"/>
      <c r="BF30" s="1132"/>
      <c r="BG30" s="1132"/>
      <c r="BH30" s="1132"/>
      <c r="BI30" s="1133"/>
      <c r="BJ30" s="253"/>
      <c r="BK30" s="253"/>
      <c r="BL30" s="253"/>
      <c r="BM30" s="253"/>
      <c r="BN30" s="253"/>
      <c r="BO30" s="266"/>
      <c r="BP30" s="266"/>
      <c r="BQ30" s="263">
        <v>
24</v>
      </c>
      <c r="BR30" s="264"/>
      <c r="BS30" s="1120"/>
      <c r="BT30" s="1121"/>
      <c r="BU30" s="1121"/>
      <c r="BV30" s="1121"/>
      <c r="BW30" s="1121"/>
      <c r="BX30" s="1121"/>
      <c r="BY30" s="1121"/>
      <c r="BZ30" s="1121"/>
      <c r="CA30" s="1121"/>
      <c r="CB30" s="1121"/>
      <c r="CC30" s="1121"/>
      <c r="CD30" s="1121"/>
      <c r="CE30" s="1121"/>
      <c r="CF30" s="1121"/>
      <c r="CG30" s="1122"/>
      <c r="CH30" s="1095"/>
      <c r="CI30" s="1096"/>
      <c r="CJ30" s="1096"/>
      <c r="CK30" s="1096"/>
      <c r="CL30" s="1097"/>
      <c r="CM30" s="1095"/>
      <c r="CN30" s="1096"/>
      <c r="CO30" s="1096"/>
      <c r="CP30" s="1096"/>
      <c r="CQ30" s="1097"/>
      <c r="CR30" s="1095"/>
      <c r="CS30" s="1096"/>
      <c r="CT30" s="1096"/>
      <c r="CU30" s="1096"/>
      <c r="CV30" s="1097"/>
      <c r="CW30" s="1095"/>
      <c r="CX30" s="1096"/>
      <c r="CY30" s="1096"/>
      <c r="CZ30" s="1096"/>
      <c r="DA30" s="1097"/>
      <c r="DB30" s="1095"/>
      <c r="DC30" s="1096"/>
      <c r="DD30" s="1096"/>
      <c r="DE30" s="1096"/>
      <c r="DF30" s="1097"/>
      <c r="DG30" s="1095"/>
      <c r="DH30" s="1096"/>
      <c r="DI30" s="1096"/>
      <c r="DJ30" s="1096"/>
      <c r="DK30" s="1097"/>
      <c r="DL30" s="1095"/>
      <c r="DM30" s="1096"/>
      <c r="DN30" s="1096"/>
      <c r="DO30" s="1096"/>
      <c r="DP30" s="1097"/>
      <c r="DQ30" s="1095"/>
      <c r="DR30" s="1096"/>
      <c r="DS30" s="1096"/>
      <c r="DT30" s="1096"/>
      <c r="DU30" s="1097"/>
      <c r="DV30" s="1098"/>
      <c r="DW30" s="1099"/>
      <c r="DX30" s="1099"/>
      <c r="DY30" s="1099"/>
      <c r="DZ30" s="1100"/>
      <c r="EA30" s="247"/>
    </row>
    <row r="31" spans="1:131" s="248" customFormat="1" ht="26.25" customHeight="1" x14ac:dyDescent="0.15">
      <c r="A31" s="267">
        <v>
4</v>
      </c>
      <c r="B31" s="1137" t="s">
        <v>
406</v>
      </c>
      <c r="C31" s="1138"/>
      <c r="D31" s="1138"/>
      <c r="E31" s="1138"/>
      <c r="F31" s="1138"/>
      <c r="G31" s="1138"/>
      <c r="H31" s="1138"/>
      <c r="I31" s="1138"/>
      <c r="J31" s="1138"/>
      <c r="K31" s="1138"/>
      <c r="L31" s="1138"/>
      <c r="M31" s="1138"/>
      <c r="N31" s="1138"/>
      <c r="O31" s="1138"/>
      <c r="P31" s="1139"/>
      <c r="Q31" s="1152">
        <v>
84</v>
      </c>
      <c r="R31" s="1153"/>
      <c r="S31" s="1153"/>
      <c r="T31" s="1153"/>
      <c r="U31" s="1153"/>
      <c r="V31" s="1153">
        <v>
82</v>
      </c>
      <c r="W31" s="1153"/>
      <c r="X31" s="1153"/>
      <c r="Y31" s="1153"/>
      <c r="Z31" s="1153"/>
      <c r="AA31" s="1153">
        <v>
2</v>
      </c>
      <c r="AB31" s="1153"/>
      <c r="AC31" s="1153"/>
      <c r="AD31" s="1153"/>
      <c r="AE31" s="1154"/>
      <c r="AF31" s="1143">
        <v>
2</v>
      </c>
      <c r="AG31" s="1144"/>
      <c r="AH31" s="1144"/>
      <c r="AI31" s="1144"/>
      <c r="AJ31" s="1145"/>
      <c r="AK31" s="1078">
        <v>
54</v>
      </c>
      <c r="AL31" s="1075"/>
      <c r="AM31" s="1075"/>
      <c r="AN31" s="1075"/>
      <c r="AO31" s="1075"/>
      <c r="AP31" s="1064" t="s">
        <v>
596</v>
      </c>
      <c r="AQ31" s="1064"/>
      <c r="AR31" s="1064"/>
      <c r="AS31" s="1064"/>
      <c r="AT31" s="1064"/>
      <c r="AU31" s="1064" t="s">
        <v>
596</v>
      </c>
      <c r="AV31" s="1064"/>
      <c r="AW31" s="1064"/>
      <c r="AX31" s="1064"/>
      <c r="AY31" s="1064"/>
      <c r="AZ31" s="1148" t="s">
        <v>
596</v>
      </c>
      <c r="BA31" s="1148"/>
      <c r="BB31" s="1148"/>
      <c r="BC31" s="1148"/>
      <c r="BD31" s="1148"/>
      <c r="BE31" s="1132"/>
      <c r="BF31" s="1132"/>
      <c r="BG31" s="1132"/>
      <c r="BH31" s="1132"/>
      <c r="BI31" s="1133"/>
      <c r="BJ31" s="253"/>
      <c r="BK31" s="253"/>
      <c r="BL31" s="253"/>
      <c r="BM31" s="253"/>
      <c r="BN31" s="253"/>
      <c r="BO31" s="266"/>
      <c r="BP31" s="266"/>
      <c r="BQ31" s="263">
        <v>
25</v>
      </c>
      <c r="BR31" s="264"/>
      <c r="BS31" s="1120"/>
      <c r="BT31" s="1121"/>
      <c r="BU31" s="1121"/>
      <c r="BV31" s="1121"/>
      <c r="BW31" s="1121"/>
      <c r="BX31" s="1121"/>
      <c r="BY31" s="1121"/>
      <c r="BZ31" s="1121"/>
      <c r="CA31" s="1121"/>
      <c r="CB31" s="1121"/>
      <c r="CC31" s="1121"/>
      <c r="CD31" s="1121"/>
      <c r="CE31" s="1121"/>
      <c r="CF31" s="1121"/>
      <c r="CG31" s="1122"/>
      <c r="CH31" s="1095"/>
      <c r="CI31" s="1096"/>
      <c r="CJ31" s="1096"/>
      <c r="CK31" s="1096"/>
      <c r="CL31" s="1097"/>
      <c r="CM31" s="1095"/>
      <c r="CN31" s="1096"/>
      <c r="CO31" s="1096"/>
      <c r="CP31" s="1096"/>
      <c r="CQ31" s="1097"/>
      <c r="CR31" s="1095"/>
      <c r="CS31" s="1096"/>
      <c r="CT31" s="1096"/>
      <c r="CU31" s="1096"/>
      <c r="CV31" s="1097"/>
      <c r="CW31" s="1095"/>
      <c r="CX31" s="1096"/>
      <c r="CY31" s="1096"/>
      <c r="CZ31" s="1096"/>
      <c r="DA31" s="1097"/>
      <c r="DB31" s="1095"/>
      <c r="DC31" s="1096"/>
      <c r="DD31" s="1096"/>
      <c r="DE31" s="1096"/>
      <c r="DF31" s="1097"/>
      <c r="DG31" s="1095"/>
      <c r="DH31" s="1096"/>
      <c r="DI31" s="1096"/>
      <c r="DJ31" s="1096"/>
      <c r="DK31" s="1097"/>
      <c r="DL31" s="1095"/>
      <c r="DM31" s="1096"/>
      <c r="DN31" s="1096"/>
      <c r="DO31" s="1096"/>
      <c r="DP31" s="1097"/>
      <c r="DQ31" s="1095"/>
      <c r="DR31" s="1096"/>
      <c r="DS31" s="1096"/>
      <c r="DT31" s="1096"/>
      <c r="DU31" s="1097"/>
      <c r="DV31" s="1098"/>
      <c r="DW31" s="1099"/>
      <c r="DX31" s="1099"/>
      <c r="DY31" s="1099"/>
      <c r="DZ31" s="1100"/>
      <c r="EA31" s="247"/>
    </row>
    <row r="32" spans="1:131" s="248" customFormat="1" ht="26.25" customHeight="1" x14ac:dyDescent="0.15">
      <c r="A32" s="267">
        <v>
5</v>
      </c>
      <c r="B32" s="1137" t="s">
        <v>
407</v>
      </c>
      <c r="C32" s="1138"/>
      <c r="D32" s="1138"/>
      <c r="E32" s="1138"/>
      <c r="F32" s="1138"/>
      <c r="G32" s="1138"/>
      <c r="H32" s="1138"/>
      <c r="I32" s="1138"/>
      <c r="J32" s="1138"/>
      <c r="K32" s="1138"/>
      <c r="L32" s="1138"/>
      <c r="M32" s="1138"/>
      <c r="N32" s="1138"/>
      <c r="O32" s="1138"/>
      <c r="P32" s="1139"/>
      <c r="Q32" s="1152">
        <v>
76</v>
      </c>
      <c r="R32" s="1153"/>
      <c r="S32" s="1153"/>
      <c r="T32" s="1153"/>
      <c r="U32" s="1153"/>
      <c r="V32" s="1153">
        <v>
74</v>
      </c>
      <c r="W32" s="1153"/>
      <c r="X32" s="1153"/>
      <c r="Y32" s="1153"/>
      <c r="Z32" s="1153"/>
      <c r="AA32" s="1153">
        <v>
2</v>
      </c>
      <c r="AB32" s="1153"/>
      <c r="AC32" s="1153"/>
      <c r="AD32" s="1153"/>
      <c r="AE32" s="1154"/>
      <c r="AF32" s="1143">
        <v>
2</v>
      </c>
      <c r="AG32" s="1144"/>
      <c r="AH32" s="1144"/>
      <c r="AI32" s="1144"/>
      <c r="AJ32" s="1145"/>
      <c r="AK32" s="1078">
        <v>
10</v>
      </c>
      <c r="AL32" s="1075"/>
      <c r="AM32" s="1075"/>
      <c r="AN32" s="1075"/>
      <c r="AO32" s="1075"/>
      <c r="AP32" s="1075">
        <v>
41</v>
      </c>
      <c r="AQ32" s="1075"/>
      <c r="AR32" s="1075"/>
      <c r="AS32" s="1075"/>
      <c r="AT32" s="1075"/>
      <c r="AU32" s="1075">
        <v>
29</v>
      </c>
      <c r="AV32" s="1075"/>
      <c r="AW32" s="1075"/>
      <c r="AX32" s="1075"/>
      <c r="AY32" s="1075"/>
      <c r="AZ32" s="1148" t="s">
        <v>
596</v>
      </c>
      <c r="BA32" s="1148"/>
      <c r="BB32" s="1148"/>
      <c r="BC32" s="1148"/>
      <c r="BD32" s="1148"/>
      <c r="BE32" s="1132" t="s">
        <v>
408</v>
      </c>
      <c r="BF32" s="1132"/>
      <c r="BG32" s="1132"/>
      <c r="BH32" s="1132"/>
      <c r="BI32" s="1133"/>
      <c r="BJ32" s="253"/>
      <c r="BK32" s="253"/>
      <c r="BL32" s="253"/>
      <c r="BM32" s="253"/>
      <c r="BN32" s="253"/>
      <c r="BO32" s="266"/>
      <c r="BP32" s="266"/>
      <c r="BQ32" s="263">
        <v>
26</v>
      </c>
      <c r="BR32" s="264"/>
      <c r="BS32" s="1120"/>
      <c r="BT32" s="1121"/>
      <c r="BU32" s="1121"/>
      <c r="BV32" s="1121"/>
      <c r="BW32" s="1121"/>
      <c r="BX32" s="1121"/>
      <c r="BY32" s="1121"/>
      <c r="BZ32" s="1121"/>
      <c r="CA32" s="1121"/>
      <c r="CB32" s="1121"/>
      <c r="CC32" s="1121"/>
      <c r="CD32" s="1121"/>
      <c r="CE32" s="1121"/>
      <c r="CF32" s="1121"/>
      <c r="CG32" s="1122"/>
      <c r="CH32" s="1095"/>
      <c r="CI32" s="1096"/>
      <c r="CJ32" s="1096"/>
      <c r="CK32" s="1096"/>
      <c r="CL32" s="1097"/>
      <c r="CM32" s="1095"/>
      <c r="CN32" s="1096"/>
      <c r="CO32" s="1096"/>
      <c r="CP32" s="1096"/>
      <c r="CQ32" s="1097"/>
      <c r="CR32" s="1095"/>
      <c r="CS32" s="1096"/>
      <c r="CT32" s="1096"/>
      <c r="CU32" s="1096"/>
      <c r="CV32" s="1097"/>
      <c r="CW32" s="1095"/>
      <c r="CX32" s="1096"/>
      <c r="CY32" s="1096"/>
      <c r="CZ32" s="1096"/>
      <c r="DA32" s="1097"/>
      <c r="DB32" s="1095"/>
      <c r="DC32" s="1096"/>
      <c r="DD32" s="1096"/>
      <c r="DE32" s="1096"/>
      <c r="DF32" s="1097"/>
      <c r="DG32" s="1095"/>
      <c r="DH32" s="1096"/>
      <c r="DI32" s="1096"/>
      <c r="DJ32" s="1096"/>
      <c r="DK32" s="1097"/>
      <c r="DL32" s="1095"/>
      <c r="DM32" s="1096"/>
      <c r="DN32" s="1096"/>
      <c r="DO32" s="1096"/>
      <c r="DP32" s="1097"/>
      <c r="DQ32" s="1095"/>
      <c r="DR32" s="1096"/>
      <c r="DS32" s="1096"/>
      <c r="DT32" s="1096"/>
      <c r="DU32" s="1097"/>
      <c r="DV32" s="1098"/>
      <c r="DW32" s="1099"/>
      <c r="DX32" s="1099"/>
      <c r="DY32" s="1099"/>
      <c r="DZ32" s="1100"/>
      <c r="EA32" s="247"/>
    </row>
    <row r="33" spans="1:131" s="248" customFormat="1" ht="26.25" customHeight="1" x14ac:dyDescent="0.15">
      <c r="A33" s="267">
        <v>
6</v>
      </c>
      <c r="B33" s="1137" t="s">
        <v>
409</v>
      </c>
      <c r="C33" s="1138"/>
      <c r="D33" s="1138"/>
      <c r="E33" s="1138"/>
      <c r="F33" s="1138"/>
      <c r="G33" s="1138"/>
      <c r="H33" s="1138"/>
      <c r="I33" s="1138"/>
      <c r="J33" s="1138"/>
      <c r="K33" s="1138"/>
      <c r="L33" s="1138"/>
      <c r="M33" s="1138"/>
      <c r="N33" s="1138"/>
      <c r="O33" s="1138"/>
      <c r="P33" s="1139"/>
      <c r="Q33" s="1152">
        <v>
374</v>
      </c>
      <c r="R33" s="1153"/>
      <c r="S33" s="1153"/>
      <c r="T33" s="1153"/>
      <c r="U33" s="1153"/>
      <c r="V33" s="1153">
        <v>
369</v>
      </c>
      <c r="W33" s="1153"/>
      <c r="X33" s="1153"/>
      <c r="Y33" s="1153"/>
      <c r="Z33" s="1153"/>
      <c r="AA33" s="1153">
        <v>
5</v>
      </c>
      <c r="AB33" s="1153"/>
      <c r="AC33" s="1153"/>
      <c r="AD33" s="1153"/>
      <c r="AE33" s="1154"/>
      <c r="AF33" s="1143">
        <v>
5</v>
      </c>
      <c r="AG33" s="1144"/>
      <c r="AH33" s="1144"/>
      <c r="AI33" s="1144"/>
      <c r="AJ33" s="1145"/>
      <c r="AK33" s="1078">
        <v>
222</v>
      </c>
      <c r="AL33" s="1075"/>
      <c r="AM33" s="1075"/>
      <c r="AN33" s="1075"/>
      <c r="AO33" s="1075"/>
      <c r="AP33" s="1075">
        <v>
1621</v>
      </c>
      <c r="AQ33" s="1075"/>
      <c r="AR33" s="1075"/>
      <c r="AS33" s="1075"/>
      <c r="AT33" s="1075"/>
      <c r="AU33" s="1075">
        <v>
1548</v>
      </c>
      <c r="AV33" s="1075"/>
      <c r="AW33" s="1075"/>
      <c r="AX33" s="1075"/>
      <c r="AY33" s="1075"/>
      <c r="AZ33" s="1148" t="s">
        <v>
596</v>
      </c>
      <c r="BA33" s="1148"/>
      <c r="BB33" s="1148"/>
      <c r="BC33" s="1148"/>
      <c r="BD33" s="1148"/>
      <c r="BE33" s="1132" t="s">
        <v>
408</v>
      </c>
      <c r="BF33" s="1132"/>
      <c r="BG33" s="1132"/>
      <c r="BH33" s="1132"/>
      <c r="BI33" s="1133"/>
      <c r="BJ33" s="253"/>
      <c r="BK33" s="253"/>
      <c r="BL33" s="253"/>
      <c r="BM33" s="253"/>
      <c r="BN33" s="253"/>
      <c r="BO33" s="266"/>
      <c r="BP33" s="266"/>
      <c r="BQ33" s="263">
        <v>
27</v>
      </c>
      <c r="BR33" s="264"/>
      <c r="BS33" s="1120"/>
      <c r="BT33" s="1121"/>
      <c r="BU33" s="1121"/>
      <c r="BV33" s="1121"/>
      <c r="BW33" s="1121"/>
      <c r="BX33" s="1121"/>
      <c r="BY33" s="1121"/>
      <c r="BZ33" s="1121"/>
      <c r="CA33" s="1121"/>
      <c r="CB33" s="1121"/>
      <c r="CC33" s="1121"/>
      <c r="CD33" s="1121"/>
      <c r="CE33" s="1121"/>
      <c r="CF33" s="1121"/>
      <c r="CG33" s="1122"/>
      <c r="CH33" s="1095"/>
      <c r="CI33" s="1096"/>
      <c r="CJ33" s="1096"/>
      <c r="CK33" s="1096"/>
      <c r="CL33" s="1097"/>
      <c r="CM33" s="1095"/>
      <c r="CN33" s="1096"/>
      <c r="CO33" s="1096"/>
      <c r="CP33" s="1096"/>
      <c r="CQ33" s="1097"/>
      <c r="CR33" s="1095"/>
      <c r="CS33" s="1096"/>
      <c r="CT33" s="1096"/>
      <c r="CU33" s="1096"/>
      <c r="CV33" s="1097"/>
      <c r="CW33" s="1095"/>
      <c r="CX33" s="1096"/>
      <c r="CY33" s="1096"/>
      <c r="CZ33" s="1096"/>
      <c r="DA33" s="1097"/>
      <c r="DB33" s="1095"/>
      <c r="DC33" s="1096"/>
      <c r="DD33" s="1096"/>
      <c r="DE33" s="1096"/>
      <c r="DF33" s="1097"/>
      <c r="DG33" s="1095"/>
      <c r="DH33" s="1096"/>
      <c r="DI33" s="1096"/>
      <c r="DJ33" s="1096"/>
      <c r="DK33" s="1097"/>
      <c r="DL33" s="1095"/>
      <c r="DM33" s="1096"/>
      <c r="DN33" s="1096"/>
      <c r="DO33" s="1096"/>
      <c r="DP33" s="1097"/>
      <c r="DQ33" s="1095"/>
      <c r="DR33" s="1096"/>
      <c r="DS33" s="1096"/>
      <c r="DT33" s="1096"/>
      <c r="DU33" s="1097"/>
      <c r="DV33" s="1098"/>
      <c r="DW33" s="1099"/>
      <c r="DX33" s="1099"/>
      <c r="DY33" s="1099"/>
      <c r="DZ33" s="1100"/>
      <c r="EA33" s="247"/>
    </row>
    <row r="34" spans="1:131" s="248" customFormat="1" ht="26.25" customHeight="1" x14ac:dyDescent="0.15">
      <c r="A34" s="267">
        <v>
7</v>
      </c>
      <c r="B34" s="1137"/>
      <c r="C34" s="1138"/>
      <c r="D34" s="1138"/>
      <c r="E34" s="1138"/>
      <c r="F34" s="1138"/>
      <c r="G34" s="1138"/>
      <c r="H34" s="1138"/>
      <c r="I34" s="1138"/>
      <c r="J34" s="1138"/>
      <c r="K34" s="1138"/>
      <c r="L34" s="1138"/>
      <c r="M34" s="1138"/>
      <c r="N34" s="1138"/>
      <c r="O34" s="1138"/>
      <c r="P34" s="1139"/>
      <c r="Q34" s="1149"/>
      <c r="R34" s="1150"/>
      <c r="S34" s="1150"/>
      <c r="T34" s="1150"/>
      <c r="U34" s="1150"/>
      <c r="V34" s="1150"/>
      <c r="W34" s="1150"/>
      <c r="X34" s="1150"/>
      <c r="Y34" s="1150"/>
      <c r="Z34" s="1150"/>
      <c r="AA34" s="1150"/>
      <c r="AB34" s="1150"/>
      <c r="AC34" s="1150"/>
      <c r="AD34" s="1150"/>
      <c r="AE34" s="1151"/>
      <c r="AF34" s="1143"/>
      <c r="AG34" s="1144"/>
      <c r="AH34" s="1144"/>
      <c r="AI34" s="1144"/>
      <c r="AJ34" s="1145"/>
      <c r="AK34" s="1073"/>
      <c r="AL34" s="1064"/>
      <c r="AM34" s="1064"/>
      <c r="AN34" s="1064"/>
      <c r="AO34" s="1064"/>
      <c r="AP34" s="1064"/>
      <c r="AQ34" s="1064"/>
      <c r="AR34" s="1064"/>
      <c r="AS34" s="1064"/>
      <c r="AT34" s="1064"/>
      <c r="AU34" s="1064"/>
      <c r="AV34" s="1064"/>
      <c r="AW34" s="1064"/>
      <c r="AX34" s="1064"/>
      <c r="AY34" s="1064"/>
      <c r="AZ34" s="1148"/>
      <c r="BA34" s="1148"/>
      <c r="BB34" s="1148"/>
      <c r="BC34" s="1148"/>
      <c r="BD34" s="1148"/>
      <c r="BE34" s="1132"/>
      <c r="BF34" s="1132"/>
      <c r="BG34" s="1132"/>
      <c r="BH34" s="1132"/>
      <c r="BI34" s="1133"/>
      <c r="BJ34" s="253"/>
      <c r="BK34" s="253"/>
      <c r="BL34" s="253"/>
      <c r="BM34" s="253"/>
      <c r="BN34" s="253"/>
      <c r="BO34" s="266"/>
      <c r="BP34" s="266"/>
      <c r="BQ34" s="263">
        <v>
28</v>
      </c>
      <c r="BR34" s="264"/>
      <c r="BS34" s="1120"/>
      <c r="BT34" s="1121"/>
      <c r="BU34" s="1121"/>
      <c r="BV34" s="1121"/>
      <c r="BW34" s="1121"/>
      <c r="BX34" s="1121"/>
      <c r="BY34" s="1121"/>
      <c r="BZ34" s="1121"/>
      <c r="CA34" s="1121"/>
      <c r="CB34" s="1121"/>
      <c r="CC34" s="1121"/>
      <c r="CD34" s="1121"/>
      <c r="CE34" s="1121"/>
      <c r="CF34" s="1121"/>
      <c r="CG34" s="1122"/>
      <c r="CH34" s="1095"/>
      <c r="CI34" s="1096"/>
      <c r="CJ34" s="1096"/>
      <c r="CK34" s="1096"/>
      <c r="CL34" s="1097"/>
      <c r="CM34" s="1095"/>
      <c r="CN34" s="1096"/>
      <c r="CO34" s="1096"/>
      <c r="CP34" s="1096"/>
      <c r="CQ34" s="1097"/>
      <c r="CR34" s="1095"/>
      <c r="CS34" s="1096"/>
      <c r="CT34" s="1096"/>
      <c r="CU34" s="1096"/>
      <c r="CV34" s="1097"/>
      <c r="CW34" s="1095"/>
      <c r="CX34" s="1096"/>
      <c r="CY34" s="1096"/>
      <c r="CZ34" s="1096"/>
      <c r="DA34" s="1097"/>
      <c r="DB34" s="1095"/>
      <c r="DC34" s="1096"/>
      <c r="DD34" s="1096"/>
      <c r="DE34" s="1096"/>
      <c r="DF34" s="1097"/>
      <c r="DG34" s="1095"/>
      <c r="DH34" s="1096"/>
      <c r="DI34" s="1096"/>
      <c r="DJ34" s="1096"/>
      <c r="DK34" s="1097"/>
      <c r="DL34" s="1095"/>
      <c r="DM34" s="1096"/>
      <c r="DN34" s="1096"/>
      <c r="DO34" s="1096"/>
      <c r="DP34" s="1097"/>
      <c r="DQ34" s="1095"/>
      <c r="DR34" s="1096"/>
      <c r="DS34" s="1096"/>
      <c r="DT34" s="1096"/>
      <c r="DU34" s="1097"/>
      <c r="DV34" s="1098"/>
      <c r="DW34" s="1099"/>
      <c r="DX34" s="1099"/>
      <c r="DY34" s="1099"/>
      <c r="DZ34" s="1100"/>
      <c r="EA34" s="247"/>
    </row>
    <row r="35" spans="1:131" s="248" customFormat="1" ht="26.25" customHeight="1" x14ac:dyDescent="0.15">
      <c r="A35" s="267">
        <v>
8</v>
      </c>
      <c r="B35" s="1137"/>
      <c r="C35" s="1138"/>
      <c r="D35" s="1138"/>
      <c r="E35" s="1138"/>
      <c r="F35" s="1138"/>
      <c r="G35" s="1138"/>
      <c r="H35" s="1138"/>
      <c r="I35" s="1138"/>
      <c r="J35" s="1138"/>
      <c r="K35" s="1138"/>
      <c r="L35" s="1138"/>
      <c r="M35" s="1138"/>
      <c r="N35" s="1138"/>
      <c r="O35" s="1138"/>
      <c r="P35" s="1139"/>
      <c r="Q35" s="1149"/>
      <c r="R35" s="1150"/>
      <c r="S35" s="1150"/>
      <c r="T35" s="1150"/>
      <c r="U35" s="1150"/>
      <c r="V35" s="1150"/>
      <c r="W35" s="1150"/>
      <c r="X35" s="1150"/>
      <c r="Y35" s="1150"/>
      <c r="Z35" s="1150"/>
      <c r="AA35" s="1150"/>
      <c r="AB35" s="1150"/>
      <c r="AC35" s="1150"/>
      <c r="AD35" s="1150"/>
      <c r="AE35" s="1151"/>
      <c r="AF35" s="1143"/>
      <c r="AG35" s="1144"/>
      <c r="AH35" s="1144"/>
      <c r="AI35" s="1144"/>
      <c r="AJ35" s="1145"/>
      <c r="AK35" s="1073"/>
      <c r="AL35" s="1064"/>
      <c r="AM35" s="1064"/>
      <c r="AN35" s="1064"/>
      <c r="AO35" s="1064"/>
      <c r="AP35" s="1064"/>
      <c r="AQ35" s="1064"/>
      <c r="AR35" s="1064"/>
      <c r="AS35" s="1064"/>
      <c r="AT35" s="1064"/>
      <c r="AU35" s="1064"/>
      <c r="AV35" s="1064"/>
      <c r="AW35" s="1064"/>
      <c r="AX35" s="1064"/>
      <c r="AY35" s="1064"/>
      <c r="AZ35" s="1148"/>
      <c r="BA35" s="1148"/>
      <c r="BB35" s="1148"/>
      <c r="BC35" s="1148"/>
      <c r="BD35" s="1148"/>
      <c r="BE35" s="1132"/>
      <c r="BF35" s="1132"/>
      <c r="BG35" s="1132"/>
      <c r="BH35" s="1132"/>
      <c r="BI35" s="1133"/>
      <c r="BJ35" s="253"/>
      <c r="BK35" s="253"/>
      <c r="BL35" s="253"/>
      <c r="BM35" s="253"/>
      <c r="BN35" s="253"/>
      <c r="BO35" s="266"/>
      <c r="BP35" s="266"/>
      <c r="BQ35" s="263">
        <v>
29</v>
      </c>
      <c r="BR35" s="264"/>
      <c r="BS35" s="1120"/>
      <c r="BT35" s="1121"/>
      <c r="BU35" s="1121"/>
      <c r="BV35" s="1121"/>
      <c r="BW35" s="1121"/>
      <c r="BX35" s="1121"/>
      <c r="BY35" s="1121"/>
      <c r="BZ35" s="1121"/>
      <c r="CA35" s="1121"/>
      <c r="CB35" s="1121"/>
      <c r="CC35" s="1121"/>
      <c r="CD35" s="1121"/>
      <c r="CE35" s="1121"/>
      <c r="CF35" s="1121"/>
      <c r="CG35" s="1122"/>
      <c r="CH35" s="1095"/>
      <c r="CI35" s="1096"/>
      <c r="CJ35" s="1096"/>
      <c r="CK35" s="1096"/>
      <c r="CL35" s="1097"/>
      <c r="CM35" s="1095"/>
      <c r="CN35" s="1096"/>
      <c r="CO35" s="1096"/>
      <c r="CP35" s="1096"/>
      <c r="CQ35" s="1097"/>
      <c r="CR35" s="1095"/>
      <c r="CS35" s="1096"/>
      <c r="CT35" s="1096"/>
      <c r="CU35" s="1096"/>
      <c r="CV35" s="1097"/>
      <c r="CW35" s="1095"/>
      <c r="CX35" s="1096"/>
      <c r="CY35" s="1096"/>
      <c r="CZ35" s="1096"/>
      <c r="DA35" s="1097"/>
      <c r="DB35" s="1095"/>
      <c r="DC35" s="1096"/>
      <c r="DD35" s="1096"/>
      <c r="DE35" s="1096"/>
      <c r="DF35" s="1097"/>
      <c r="DG35" s="1095"/>
      <c r="DH35" s="1096"/>
      <c r="DI35" s="1096"/>
      <c r="DJ35" s="1096"/>
      <c r="DK35" s="1097"/>
      <c r="DL35" s="1095"/>
      <c r="DM35" s="1096"/>
      <c r="DN35" s="1096"/>
      <c r="DO35" s="1096"/>
      <c r="DP35" s="1097"/>
      <c r="DQ35" s="1095"/>
      <c r="DR35" s="1096"/>
      <c r="DS35" s="1096"/>
      <c r="DT35" s="1096"/>
      <c r="DU35" s="1097"/>
      <c r="DV35" s="1098"/>
      <c r="DW35" s="1099"/>
      <c r="DX35" s="1099"/>
      <c r="DY35" s="1099"/>
      <c r="DZ35" s="1100"/>
      <c r="EA35" s="247"/>
    </row>
    <row r="36" spans="1:131" s="248" customFormat="1" ht="26.25" customHeight="1" x14ac:dyDescent="0.15">
      <c r="A36" s="267">
        <v>
9</v>
      </c>
      <c r="B36" s="1137"/>
      <c r="C36" s="1138"/>
      <c r="D36" s="1138"/>
      <c r="E36" s="1138"/>
      <c r="F36" s="1138"/>
      <c r="G36" s="1138"/>
      <c r="H36" s="1138"/>
      <c r="I36" s="1138"/>
      <c r="J36" s="1138"/>
      <c r="K36" s="1138"/>
      <c r="L36" s="1138"/>
      <c r="M36" s="1138"/>
      <c r="N36" s="1138"/>
      <c r="O36" s="1138"/>
      <c r="P36" s="1139"/>
      <c r="Q36" s="1149"/>
      <c r="R36" s="1150"/>
      <c r="S36" s="1150"/>
      <c r="T36" s="1150"/>
      <c r="U36" s="1150"/>
      <c r="V36" s="1150"/>
      <c r="W36" s="1150"/>
      <c r="X36" s="1150"/>
      <c r="Y36" s="1150"/>
      <c r="Z36" s="1150"/>
      <c r="AA36" s="1150"/>
      <c r="AB36" s="1150"/>
      <c r="AC36" s="1150"/>
      <c r="AD36" s="1150"/>
      <c r="AE36" s="1151"/>
      <c r="AF36" s="1143"/>
      <c r="AG36" s="1144"/>
      <c r="AH36" s="1144"/>
      <c r="AI36" s="1144"/>
      <c r="AJ36" s="1145"/>
      <c r="AK36" s="1073"/>
      <c r="AL36" s="1064"/>
      <c r="AM36" s="1064"/>
      <c r="AN36" s="1064"/>
      <c r="AO36" s="1064"/>
      <c r="AP36" s="1064"/>
      <c r="AQ36" s="1064"/>
      <c r="AR36" s="1064"/>
      <c r="AS36" s="1064"/>
      <c r="AT36" s="1064"/>
      <c r="AU36" s="1064"/>
      <c r="AV36" s="1064"/>
      <c r="AW36" s="1064"/>
      <c r="AX36" s="1064"/>
      <c r="AY36" s="1064"/>
      <c r="AZ36" s="1148"/>
      <c r="BA36" s="1148"/>
      <c r="BB36" s="1148"/>
      <c r="BC36" s="1148"/>
      <c r="BD36" s="1148"/>
      <c r="BE36" s="1132"/>
      <c r="BF36" s="1132"/>
      <c r="BG36" s="1132"/>
      <c r="BH36" s="1132"/>
      <c r="BI36" s="1133"/>
      <c r="BJ36" s="253"/>
      <c r="BK36" s="253"/>
      <c r="BL36" s="253"/>
      <c r="BM36" s="253"/>
      <c r="BN36" s="253"/>
      <c r="BO36" s="266"/>
      <c r="BP36" s="266"/>
      <c r="BQ36" s="263">
        <v>
30</v>
      </c>
      <c r="BR36" s="264"/>
      <c r="BS36" s="1120"/>
      <c r="BT36" s="1121"/>
      <c r="BU36" s="1121"/>
      <c r="BV36" s="1121"/>
      <c r="BW36" s="1121"/>
      <c r="BX36" s="1121"/>
      <c r="BY36" s="1121"/>
      <c r="BZ36" s="1121"/>
      <c r="CA36" s="1121"/>
      <c r="CB36" s="1121"/>
      <c r="CC36" s="1121"/>
      <c r="CD36" s="1121"/>
      <c r="CE36" s="1121"/>
      <c r="CF36" s="1121"/>
      <c r="CG36" s="1122"/>
      <c r="CH36" s="1095"/>
      <c r="CI36" s="1096"/>
      <c r="CJ36" s="1096"/>
      <c r="CK36" s="1096"/>
      <c r="CL36" s="1097"/>
      <c r="CM36" s="1095"/>
      <c r="CN36" s="1096"/>
      <c r="CO36" s="1096"/>
      <c r="CP36" s="1096"/>
      <c r="CQ36" s="1097"/>
      <c r="CR36" s="1095"/>
      <c r="CS36" s="1096"/>
      <c r="CT36" s="1096"/>
      <c r="CU36" s="1096"/>
      <c r="CV36" s="1097"/>
      <c r="CW36" s="1095"/>
      <c r="CX36" s="1096"/>
      <c r="CY36" s="1096"/>
      <c r="CZ36" s="1096"/>
      <c r="DA36" s="1097"/>
      <c r="DB36" s="1095"/>
      <c r="DC36" s="1096"/>
      <c r="DD36" s="1096"/>
      <c r="DE36" s="1096"/>
      <c r="DF36" s="1097"/>
      <c r="DG36" s="1095"/>
      <c r="DH36" s="1096"/>
      <c r="DI36" s="1096"/>
      <c r="DJ36" s="1096"/>
      <c r="DK36" s="1097"/>
      <c r="DL36" s="1095"/>
      <c r="DM36" s="1096"/>
      <c r="DN36" s="1096"/>
      <c r="DO36" s="1096"/>
      <c r="DP36" s="1097"/>
      <c r="DQ36" s="1095"/>
      <c r="DR36" s="1096"/>
      <c r="DS36" s="1096"/>
      <c r="DT36" s="1096"/>
      <c r="DU36" s="1097"/>
      <c r="DV36" s="1098"/>
      <c r="DW36" s="1099"/>
      <c r="DX36" s="1099"/>
      <c r="DY36" s="1099"/>
      <c r="DZ36" s="1100"/>
      <c r="EA36" s="247"/>
    </row>
    <row r="37" spans="1:131" s="248" customFormat="1" ht="26.25" customHeight="1" x14ac:dyDescent="0.15">
      <c r="A37" s="267">
        <v>
10</v>
      </c>
      <c r="B37" s="1137"/>
      <c r="C37" s="1138"/>
      <c r="D37" s="1138"/>
      <c r="E37" s="1138"/>
      <c r="F37" s="1138"/>
      <c r="G37" s="1138"/>
      <c r="H37" s="1138"/>
      <c r="I37" s="1138"/>
      <c r="J37" s="1138"/>
      <c r="K37" s="1138"/>
      <c r="L37" s="1138"/>
      <c r="M37" s="1138"/>
      <c r="N37" s="1138"/>
      <c r="O37" s="1138"/>
      <c r="P37" s="1139"/>
      <c r="Q37" s="1149"/>
      <c r="R37" s="1150"/>
      <c r="S37" s="1150"/>
      <c r="T37" s="1150"/>
      <c r="U37" s="1150"/>
      <c r="V37" s="1150"/>
      <c r="W37" s="1150"/>
      <c r="X37" s="1150"/>
      <c r="Y37" s="1150"/>
      <c r="Z37" s="1150"/>
      <c r="AA37" s="1150"/>
      <c r="AB37" s="1150"/>
      <c r="AC37" s="1150"/>
      <c r="AD37" s="1150"/>
      <c r="AE37" s="1151"/>
      <c r="AF37" s="1143"/>
      <c r="AG37" s="1144"/>
      <c r="AH37" s="1144"/>
      <c r="AI37" s="1144"/>
      <c r="AJ37" s="1145"/>
      <c r="AK37" s="1073"/>
      <c r="AL37" s="1064"/>
      <c r="AM37" s="1064"/>
      <c r="AN37" s="1064"/>
      <c r="AO37" s="1064"/>
      <c r="AP37" s="1064"/>
      <c r="AQ37" s="1064"/>
      <c r="AR37" s="1064"/>
      <c r="AS37" s="1064"/>
      <c r="AT37" s="1064"/>
      <c r="AU37" s="1064"/>
      <c r="AV37" s="1064"/>
      <c r="AW37" s="1064"/>
      <c r="AX37" s="1064"/>
      <c r="AY37" s="1064"/>
      <c r="AZ37" s="1148"/>
      <c r="BA37" s="1148"/>
      <c r="BB37" s="1148"/>
      <c r="BC37" s="1148"/>
      <c r="BD37" s="1148"/>
      <c r="BE37" s="1132"/>
      <c r="BF37" s="1132"/>
      <c r="BG37" s="1132"/>
      <c r="BH37" s="1132"/>
      <c r="BI37" s="1133"/>
      <c r="BJ37" s="253"/>
      <c r="BK37" s="253"/>
      <c r="BL37" s="253"/>
      <c r="BM37" s="253"/>
      <c r="BN37" s="253"/>
      <c r="BO37" s="266"/>
      <c r="BP37" s="266"/>
      <c r="BQ37" s="263">
        <v>
31</v>
      </c>
      <c r="BR37" s="264"/>
      <c r="BS37" s="1120"/>
      <c r="BT37" s="1121"/>
      <c r="BU37" s="1121"/>
      <c r="BV37" s="1121"/>
      <c r="BW37" s="1121"/>
      <c r="BX37" s="1121"/>
      <c r="BY37" s="1121"/>
      <c r="BZ37" s="1121"/>
      <c r="CA37" s="1121"/>
      <c r="CB37" s="1121"/>
      <c r="CC37" s="1121"/>
      <c r="CD37" s="1121"/>
      <c r="CE37" s="1121"/>
      <c r="CF37" s="1121"/>
      <c r="CG37" s="1122"/>
      <c r="CH37" s="1095"/>
      <c r="CI37" s="1096"/>
      <c r="CJ37" s="1096"/>
      <c r="CK37" s="1096"/>
      <c r="CL37" s="1097"/>
      <c r="CM37" s="1095"/>
      <c r="CN37" s="1096"/>
      <c r="CO37" s="1096"/>
      <c r="CP37" s="1096"/>
      <c r="CQ37" s="1097"/>
      <c r="CR37" s="1095"/>
      <c r="CS37" s="1096"/>
      <c r="CT37" s="1096"/>
      <c r="CU37" s="1096"/>
      <c r="CV37" s="1097"/>
      <c r="CW37" s="1095"/>
      <c r="CX37" s="1096"/>
      <c r="CY37" s="1096"/>
      <c r="CZ37" s="1096"/>
      <c r="DA37" s="1097"/>
      <c r="DB37" s="1095"/>
      <c r="DC37" s="1096"/>
      <c r="DD37" s="1096"/>
      <c r="DE37" s="1096"/>
      <c r="DF37" s="1097"/>
      <c r="DG37" s="1095"/>
      <c r="DH37" s="1096"/>
      <c r="DI37" s="1096"/>
      <c r="DJ37" s="1096"/>
      <c r="DK37" s="1097"/>
      <c r="DL37" s="1095"/>
      <c r="DM37" s="1096"/>
      <c r="DN37" s="1096"/>
      <c r="DO37" s="1096"/>
      <c r="DP37" s="1097"/>
      <c r="DQ37" s="1095"/>
      <c r="DR37" s="1096"/>
      <c r="DS37" s="1096"/>
      <c r="DT37" s="1096"/>
      <c r="DU37" s="1097"/>
      <c r="DV37" s="1098"/>
      <c r="DW37" s="1099"/>
      <c r="DX37" s="1099"/>
      <c r="DY37" s="1099"/>
      <c r="DZ37" s="1100"/>
      <c r="EA37" s="247"/>
    </row>
    <row r="38" spans="1:131" s="248" customFormat="1" ht="26.25" customHeight="1" x14ac:dyDescent="0.15">
      <c r="A38" s="267">
        <v>
11</v>
      </c>
      <c r="B38" s="1137"/>
      <c r="C38" s="1138"/>
      <c r="D38" s="1138"/>
      <c r="E38" s="1138"/>
      <c r="F38" s="1138"/>
      <c r="G38" s="1138"/>
      <c r="H38" s="1138"/>
      <c r="I38" s="1138"/>
      <c r="J38" s="1138"/>
      <c r="K38" s="1138"/>
      <c r="L38" s="1138"/>
      <c r="M38" s="1138"/>
      <c r="N38" s="1138"/>
      <c r="O38" s="1138"/>
      <c r="P38" s="1139"/>
      <c r="Q38" s="1149"/>
      <c r="R38" s="1150"/>
      <c r="S38" s="1150"/>
      <c r="T38" s="1150"/>
      <c r="U38" s="1150"/>
      <c r="V38" s="1150"/>
      <c r="W38" s="1150"/>
      <c r="X38" s="1150"/>
      <c r="Y38" s="1150"/>
      <c r="Z38" s="1150"/>
      <c r="AA38" s="1150"/>
      <c r="AB38" s="1150"/>
      <c r="AC38" s="1150"/>
      <c r="AD38" s="1150"/>
      <c r="AE38" s="1151"/>
      <c r="AF38" s="1143"/>
      <c r="AG38" s="1144"/>
      <c r="AH38" s="1144"/>
      <c r="AI38" s="1144"/>
      <c r="AJ38" s="1145"/>
      <c r="AK38" s="1073"/>
      <c r="AL38" s="1064"/>
      <c r="AM38" s="1064"/>
      <c r="AN38" s="1064"/>
      <c r="AO38" s="1064"/>
      <c r="AP38" s="1064"/>
      <c r="AQ38" s="1064"/>
      <c r="AR38" s="1064"/>
      <c r="AS38" s="1064"/>
      <c r="AT38" s="1064"/>
      <c r="AU38" s="1064"/>
      <c r="AV38" s="1064"/>
      <c r="AW38" s="1064"/>
      <c r="AX38" s="1064"/>
      <c r="AY38" s="1064"/>
      <c r="AZ38" s="1148"/>
      <c r="BA38" s="1148"/>
      <c r="BB38" s="1148"/>
      <c r="BC38" s="1148"/>
      <c r="BD38" s="1148"/>
      <c r="BE38" s="1132"/>
      <c r="BF38" s="1132"/>
      <c r="BG38" s="1132"/>
      <c r="BH38" s="1132"/>
      <c r="BI38" s="1133"/>
      <c r="BJ38" s="253"/>
      <c r="BK38" s="253"/>
      <c r="BL38" s="253"/>
      <c r="BM38" s="253"/>
      <c r="BN38" s="253"/>
      <c r="BO38" s="266"/>
      <c r="BP38" s="266"/>
      <c r="BQ38" s="263">
        <v>
32</v>
      </c>
      <c r="BR38" s="264"/>
      <c r="BS38" s="1120"/>
      <c r="BT38" s="1121"/>
      <c r="BU38" s="1121"/>
      <c r="BV38" s="1121"/>
      <c r="BW38" s="1121"/>
      <c r="BX38" s="1121"/>
      <c r="BY38" s="1121"/>
      <c r="BZ38" s="1121"/>
      <c r="CA38" s="1121"/>
      <c r="CB38" s="1121"/>
      <c r="CC38" s="1121"/>
      <c r="CD38" s="1121"/>
      <c r="CE38" s="1121"/>
      <c r="CF38" s="1121"/>
      <c r="CG38" s="1122"/>
      <c r="CH38" s="1095"/>
      <c r="CI38" s="1096"/>
      <c r="CJ38" s="1096"/>
      <c r="CK38" s="1096"/>
      <c r="CL38" s="1097"/>
      <c r="CM38" s="1095"/>
      <c r="CN38" s="1096"/>
      <c r="CO38" s="1096"/>
      <c r="CP38" s="1096"/>
      <c r="CQ38" s="1097"/>
      <c r="CR38" s="1095"/>
      <c r="CS38" s="1096"/>
      <c r="CT38" s="1096"/>
      <c r="CU38" s="1096"/>
      <c r="CV38" s="1097"/>
      <c r="CW38" s="1095"/>
      <c r="CX38" s="1096"/>
      <c r="CY38" s="1096"/>
      <c r="CZ38" s="1096"/>
      <c r="DA38" s="1097"/>
      <c r="DB38" s="1095"/>
      <c r="DC38" s="1096"/>
      <c r="DD38" s="1096"/>
      <c r="DE38" s="1096"/>
      <c r="DF38" s="1097"/>
      <c r="DG38" s="1095"/>
      <c r="DH38" s="1096"/>
      <c r="DI38" s="1096"/>
      <c r="DJ38" s="1096"/>
      <c r="DK38" s="1097"/>
      <c r="DL38" s="1095"/>
      <c r="DM38" s="1096"/>
      <c r="DN38" s="1096"/>
      <c r="DO38" s="1096"/>
      <c r="DP38" s="1097"/>
      <c r="DQ38" s="1095"/>
      <c r="DR38" s="1096"/>
      <c r="DS38" s="1096"/>
      <c r="DT38" s="1096"/>
      <c r="DU38" s="1097"/>
      <c r="DV38" s="1098"/>
      <c r="DW38" s="1099"/>
      <c r="DX38" s="1099"/>
      <c r="DY38" s="1099"/>
      <c r="DZ38" s="1100"/>
      <c r="EA38" s="247"/>
    </row>
    <row r="39" spans="1:131" s="248" customFormat="1" ht="26.25" customHeight="1" x14ac:dyDescent="0.15">
      <c r="A39" s="267">
        <v>
12</v>
      </c>
      <c r="B39" s="1137"/>
      <c r="C39" s="1138"/>
      <c r="D39" s="1138"/>
      <c r="E39" s="1138"/>
      <c r="F39" s="1138"/>
      <c r="G39" s="1138"/>
      <c r="H39" s="1138"/>
      <c r="I39" s="1138"/>
      <c r="J39" s="1138"/>
      <c r="K39" s="1138"/>
      <c r="L39" s="1138"/>
      <c r="M39" s="1138"/>
      <c r="N39" s="1138"/>
      <c r="O39" s="1138"/>
      <c r="P39" s="1139"/>
      <c r="Q39" s="1149"/>
      <c r="R39" s="1150"/>
      <c r="S39" s="1150"/>
      <c r="T39" s="1150"/>
      <c r="U39" s="1150"/>
      <c r="V39" s="1150"/>
      <c r="W39" s="1150"/>
      <c r="X39" s="1150"/>
      <c r="Y39" s="1150"/>
      <c r="Z39" s="1150"/>
      <c r="AA39" s="1150"/>
      <c r="AB39" s="1150"/>
      <c r="AC39" s="1150"/>
      <c r="AD39" s="1150"/>
      <c r="AE39" s="1151"/>
      <c r="AF39" s="1143"/>
      <c r="AG39" s="1144"/>
      <c r="AH39" s="1144"/>
      <c r="AI39" s="1144"/>
      <c r="AJ39" s="1145"/>
      <c r="AK39" s="1073"/>
      <c r="AL39" s="1064"/>
      <c r="AM39" s="1064"/>
      <c r="AN39" s="1064"/>
      <c r="AO39" s="1064"/>
      <c r="AP39" s="1064"/>
      <c r="AQ39" s="1064"/>
      <c r="AR39" s="1064"/>
      <c r="AS39" s="1064"/>
      <c r="AT39" s="1064"/>
      <c r="AU39" s="1064"/>
      <c r="AV39" s="1064"/>
      <c r="AW39" s="1064"/>
      <c r="AX39" s="1064"/>
      <c r="AY39" s="1064"/>
      <c r="AZ39" s="1148"/>
      <c r="BA39" s="1148"/>
      <c r="BB39" s="1148"/>
      <c r="BC39" s="1148"/>
      <c r="BD39" s="1148"/>
      <c r="BE39" s="1132"/>
      <c r="BF39" s="1132"/>
      <c r="BG39" s="1132"/>
      <c r="BH39" s="1132"/>
      <c r="BI39" s="1133"/>
      <c r="BJ39" s="253"/>
      <c r="BK39" s="253"/>
      <c r="BL39" s="253"/>
      <c r="BM39" s="253"/>
      <c r="BN39" s="253"/>
      <c r="BO39" s="266"/>
      <c r="BP39" s="266"/>
      <c r="BQ39" s="263">
        <v>
33</v>
      </c>
      <c r="BR39" s="264"/>
      <c r="BS39" s="1120"/>
      <c r="BT39" s="1121"/>
      <c r="BU39" s="1121"/>
      <c r="BV39" s="1121"/>
      <c r="BW39" s="1121"/>
      <c r="BX39" s="1121"/>
      <c r="BY39" s="1121"/>
      <c r="BZ39" s="1121"/>
      <c r="CA39" s="1121"/>
      <c r="CB39" s="1121"/>
      <c r="CC39" s="1121"/>
      <c r="CD39" s="1121"/>
      <c r="CE39" s="1121"/>
      <c r="CF39" s="1121"/>
      <c r="CG39" s="1122"/>
      <c r="CH39" s="1095"/>
      <c r="CI39" s="1096"/>
      <c r="CJ39" s="1096"/>
      <c r="CK39" s="1096"/>
      <c r="CL39" s="1097"/>
      <c r="CM39" s="1095"/>
      <c r="CN39" s="1096"/>
      <c r="CO39" s="1096"/>
      <c r="CP39" s="1096"/>
      <c r="CQ39" s="1097"/>
      <c r="CR39" s="1095"/>
      <c r="CS39" s="1096"/>
      <c r="CT39" s="1096"/>
      <c r="CU39" s="1096"/>
      <c r="CV39" s="1097"/>
      <c r="CW39" s="1095"/>
      <c r="CX39" s="1096"/>
      <c r="CY39" s="1096"/>
      <c r="CZ39" s="1096"/>
      <c r="DA39" s="1097"/>
      <c r="DB39" s="1095"/>
      <c r="DC39" s="1096"/>
      <c r="DD39" s="1096"/>
      <c r="DE39" s="1096"/>
      <c r="DF39" s="1097"/>
      <c r="DG39" s="1095"/>
      <c r="DH39" s="1096"/>
      <c r="DI39" s="1096"/>
      <c r="DJ39" s="1096"/>
      <c r="DK39" s="1097"/>
      <c r="DL39" s="1095"/>
      <c r="DM39" s="1096"/>
      <c r="DN39" s="1096"/>
      <c r="DO39" s="1096"/>
      <c r="DP39" s="1097"/>
      <c r="DQ39" s="1095"/>
      <c r="DR39" s="1096"/>
      <c r="DS39" s="1096"/>
      <c r="DT39" s="1096"/>
      <c r="DU39" s="1097"/>
      <c r="DV39" s="1098"/>
      <c r="DW39" s="1099"/>
      <c r="DX39" s="1099"/>
      <c r="DY39" s="1099"/>
      <c r="DZ39" s="1100"/>
      <c r="EA39" s="247"/>
    </row>
    <row r="40" spans="1:131" s="248" customFormat="1" ht="26.25" customHeight="1" x14ac:dyDescent="0.15">
      <c r="A40" s="262">
        <v>
13</v>
      </c>
      <c r="B40" s="1137"/>
      <c r="C40" s="1138"/>
      <c r="D40" s="1138"/>
      <c r="E40" s="1138"/>
      <c r="F40" s="1138"/>
      <c r="G40" s="1138"/>
      <c r="H40" s="1138"/>
      <c r="I40" s="1138"/>
      <c r="J40" s="1138"/>
      <c r="K40" s="1138"/>
      <c r="L40" s="1138"/>
      <c r="M40" s="1138"/>
      <c r="N40" s="1138"/>
      <c r="O40" s="1138"/>
      <c r="P40" s="1139"/>
      <c r="Q40" s="1149"/>
      <c r="R40" s="1150"/>
      <c r="S40" s="1150"/>
      <c r="T40" s="1150"/>
      <c r="U40" s="1150"/>
      <c r="V40" s="1150"/>
      <c r="W40" s="1150"/>
      <c r="X40" s="1150"/>
      <c r="Y40" s="1150"/>
      <c r="Z40" s="1150"/>
      <c r="AA40" s="1150"/>
      <c r="AB40" s="1150"/>
      <c r="AC40" s="1150"/>
      <c r="AD40" s="1150"/>
      <c r="AE40" s="1151"/>
      <c r="AF40" s="1143"/>
      <c r="AG40" s="1144"/>
      <c r="AH40" s="1144"/>
      <c r="AI40" s="1144"/>
      <c r="AJ40" s="1145"/>
      <c r="AK40" s="1073"/>
      <c r="AL40" s="1064"/>
      <c r="AM40" s="1064"/>
      <c r="AN40" s="1064"/>
      <c r="AO40" s="1064"/>
      <c r="AP40" s="1064"/>
      <c r="AQ40" s="1064"/>
      <c r="AR40" s="1064"/>
      <c r="AS40" s="1064"/>
      <c r="AT40" s="1064"/>
      <c r="AU40" s="1064"/>
      <c r="AV40" s="1064"/>
      <c r="AW40" s="1064"/>
      <c r="AX40" s="1064"/>
      <c r="AY40" s="1064"/>
      <c r="AZ40" s="1148"/>
      <c r="BA40" s="1148"/>
      <c r="BB40" s="1148"/>
      <c r="BC40" s="1148"/>
      <c r="BD40" s="1148"/>
      <c r="BE40" s="1132"/>
      <c r="BF40" s="1132"/>
      <c r="BG40" s="1132"/>
      <c r="BH40" s="1132"/>
      <c r="BI40" s="1133"/>
      <c r="BJ40" s="253"/>
      <c r="BK40" s="253"/>
      <c r="BL40" s="253"/>
      <c r="BM40" s="253"/>
      <c r="BN40" s="253"/>
      <c r="BO40" s="266"/>
      <c r="BP40" s="266"/>
      <c r="BQ40" s="263">
        <v>
34</v>
      </c>
      <c r="BR40" s="264"/>
      <c r="BS40" s="1120"/>
      <c r="BT40" s="1121"/>
      <c r="BU40" s="1121"/>
      <c r="BV40" s="1121"/>
      <c r="BW40" s="1121"/>
      <c r="BX40" s="1121"/>
      <c r="BY40" s="1121"/>
      <c r="BZ40" s="1121"/>
      <c r="CA40" s="1121"/>
      <c r="CB40" s="1121"/>
      <c r="CC40" s="1121"/>
      <c r="CD40" s="1121"/>
      <c r="CE40" s="1121"/>
      <c r="CF40" s="1121"/>
      <c r="CG40" s="1122"/>
      <c r="CH40" s="1095"/>
      <c r="CI40" s="1096"/>
      <c r="CJ40" s="1096"/>
      <c r="CK40" s="1096"/>
      <c r="CL40" s="1097"/>
      <c r="CM40" s="1095"/>
      <c r="CN40" s="1096"/>
      <c r="CO40" s="1096"/>
      <c r="CP40" s="1096"/>
      <c r="CQ40" s="1097"/>
      <c r="CR40" s="1095"/>
      <c r="CS40" s="1096"/>
      <c r="CT40" s="1096"/>
      <c r="CU40" s="1096"/>
      <c r="CV40" s="1097"/>
      <c r="CW40" s="1095"/>
      <c r="CX40" s="1096"/>
      <c r="CY40" s="1096"/>
      <c r="CZ40" s="1096"/>
      <c r="DA40" s="1097"/>
      <c r="DB40" s="1095"/>
      <c r="DC40" s="1096"/>
      <c r="DD40" s="1096"/>
      <c r="DE40" s="1096"/>
      <c r="DF40" s="1097"/>
      <c r="DG40" s="1095"/>
      <c r="DH40" s="1096"/>
      <c r="DI40" s="1096"/>
      <c r="DJ40" s="1096"/>
      <c r="DK40" s="1097"/>
      <c r="DL40" s="1095"/>
      <c r="DM40" s="1096"/>
      <c r="DN40" s="1096"/>
      <c r="DO40" s="1096"/>
      <c r="DP40" s="1097"/>
      <c r="DQ40" s="1095"/>
      <c r="DR40" s="1096"/>
      <c r="DS40" s="1096"/>
      <c r="DT40" s="1096"/>
      <c r="DU40" s="1097"/>
      <c r="DV40" s="1098"/>
      <c r="DW40" s="1099"/>
      <c r="DX40" s="1099"/>
      <c r="DY40" s="1099"/>
      <c r="DZ40" s="1100"/>
      <c r="EA40" s="247"/>
    </row>
    <row r="41" spans="1:131" s="248" customFormat="1" ht="26.25" customHeight="1" x14ac:dyDescent="0.15">
      <c r="A41" s="262">
        <v>
14</v>
      </c>
      <c r="B41" s="1137"/>
      <c r="C41" s="1138"/>
      <c r="D41" s="1138"/>
      <c r="E41" s="1138"/>
      <c r="F41" s="1138"/>
      <c r="G41" s="1138"/>
      <c r="H41" s="1138"/>
      <c r="I41" s="1138"/>
      <c r="J41" s="1138"/>
      <c r="K41" s="1138"/>
      <c r="L41" s="1138"/>
      <c r="M41" s="1138"/>
      <c r="N41" s="1138"/>
      <c r="O41" s="1138"/>
      <c r="P41" s="1139"/>
      <c r="Q41" s="1149"/>
      <c r="R41" s="1150"/>
      <c r="S41" s="1150"/>
      <c r="T41" s="1150"/>
      <c r="U41" s="1150"/>
      <c r="V41" s="1150"/>
      <c r="W41" s="1150"/>
      <c r="X41" s="1150"/>
      <c r="Y41" s="1150"/>
      <c r="Z41" s="1150"/>
      <c r="AA41" s="1150"/>
      <c r="AB41" s="1150"/>
      <c r="AC41" s="1150"/>
      <c r="AD41" s="1150"/>
      <c r="AE41" s="1151"/>
      <c r="AF41" s="1143"/>
      <c r="AG41" s="1144"/>
      <c r="AH41" s="1144"/>
      <c r="AI41" s="1144"/>
      <c r="AJ41" s="1145"/>
      <c r="AK41" s="1073"/>
      <c r="AL41" s="1064"/>
      <c r="AM41" s="1064"/>
      <c r="AN41" s="1064"/>
      <c r="AO41" s="1064"/>
      <c r="AP41" s="1064"/>
      <c r="AQ41" s="1064"/>
      <c r="AR41" s="1064"/>
      <c r="AS41" s="1064"/>
      <c r="AT41" s="1064"/>
      <c r="AU41" s="1064"/>
      <c r="AV41" s="1064"/>
      <c r="AW41" s="1064"/>
      <c r="AX41" s="1064"/>
      <c r="AY41" s="1064"/>
      <c r="AZ41" s="1148"/>
      <c r="BA41" s="1148"/>
      <c r="BB41" s="1148"/>
      <c r="BC41" s="1148"/>
      <c r="BD41" s="1148"/>
      <c r="BE41" s="1132"/>
      <c r="BF41" s="1132"/>
      <c r="BG41" s="1132"/>
      <c r="BH41" s="1132"/>
      <c r="BI41" s="1133"/>
      <c r="BJ41" s="253"/>
      <c r="BK41" s="253"/>
      <c r="BL41" s="253"/>
      <c r="BM41" s="253"/>
      <c r="BN41" s="253"/>
      <c r="BO41" s="266"/>
      <c r="BP41" s="266"/>
      <c r="BQ41" s="263">
        <v>
35</v>
      </c>
      <c r="BR41" s="264"/>
      <c r="BS41" s="1120"/>
      <c r="BT41" s="1121"/>
      <c r="BU41" s="1121"/>
      <c r="BV41" s="1121"/>
      <c r="BW41" s="1121"/>
      <c r="BX41" s="1121"/>
      <c r="BY41" s="1121"/>
      <c r="BZ41" s="1121"/>
      <c r="CA41" s="1121"/>
      <c r="CB41" s="1121"/>
      <c r="CC41" s="1121"/>
      <c r="CD41" s="1121"/>
      <c r="CE41" s="1121"/>
      <c r="CF41" s="1121"/>
      <c r="CG41" s="1122"/>
      <c r="CH41" s="1095"/>
      <c r="CI41" s="1096"/>
      <c r="CJ41" s="1096"/>
      <c r="CK41" s="1096"/>
      <c r="CL41" s="1097"/>
      <c r="CM41" s="1095"/>
      <c r="CN41" s="1096"/>
      <c r="CO41" s="1096"/>
      <c r="CP41" s="1096"/>
      <c r="CQ41" s="1097"/>
      <c r="CR41" s="1095"/>
      <c r="CS41" s="1096"/>
      <c r="CT41" s="1096"/>
      <c r="CU41" s="1096"/>
      <c r="CV41" s="1097"/>
      <c r="CW41" s="1095"/>
      <c r="CX41" s="1096"/>
      <c r="CY41" s="1096"/>
      <c r="CZ41" s="1096"/>
      <c r="DA41" s="1097"/>
      <c r="DB41" s="1095"/>
      <c r="DC41" s="1096"/>
      <c r="DD41" s="1096"/>
      <c r="DE41" s="1096"/>
      <c r="DF41" s="1097"/>
      <c r="DG41" s="1095"/>
      <c r="DH41" s="1096"/>
      <c r="DI41" s="1096"/>
      <c r="DJ41" s="1096"/>
      <c r="DK41" s="1097"/>
      <c r="DL41" s="1095"/>
      <c r="DM41" s="1096"/>
      <c r="DN41" s="1096"/>
      <c r="DO41" s="1096"/>
      <c r="DP41" s="1097"/>
      <c r="DQ41" s="1095"/>
      <c r="DR41" s="1096"/>
      <c r="DS41" s="1096"/>
      <c r="DT41" s="1096"/>
      <c r="DU41" s="1097"/>
      <c r="DV41" s="1098"/>
      <c r="DW41" s="1099"/>
      <c r="DX41" s="1099"/>
      <c r="DY41" s="1099"/>
      <c r="DZ41" s="1100"/>
      <c r="EA41" s="247"/>
    </row>
    <row r="42" spans="1:131" s="248" customFormat="1" ht="26.25" customHeight="1" x14ac:dyDescent="0.15">
      <c r="A42" s="262">
        <v>
15</v>
      </c>
      <c r="B42" s="1137"/>
      <c r="C42" s="1138"/>
      <c r="D42" s="1138"/>
      <c r="E42" s="1138"/>
      <c r="F42" s="1138"/>
      <c r="G42" s="1138"/>
      <c r="H42" s="1138"/>
      <c r="I42" s="1138"/>
      <c r="J42" s="1138"/>
      <c r="K42" s="1138"/>
      <c r="L42" s="1138"/>
      <c r="M42" s="1138"/>
      <c r="N42" s="1138"/>
      <c r="O42" s="1138"/>
      <c r="P42" s="1139"/>
      <c r="Q42" s="1149"/>
      <c r="R42" s="1150"/>
      <c r="S42" s="1150"/>
      <c r="T42" s="1150"/>
      <c r="U42" s="1150"/>
      <c r="V42" s="1150"/>
      <c r="W42" s="1150"/>
      <c r="X42" s="1150"/>
      <c r="Y42" s="1150"/>
      <c r="Z42" s="1150"/>
      <c r="AA42" s="1150"/>
      <c r="AB42" s="1150"/>
      <c r="AC42" s="1150"/>
      <c r="AD42" s="1150"/>
      <c r="AE42" s="1151"/>
      <c r="AF42" s="1143"/>
      <c r="AG42" s="1144"/>
      <c r="AH42" s="1144"/>
      <c r="AI42" s="1144"/>
      <c r="AJ42" s="1145"/>
      <c r="AK42" s="1073"/>
      <c r="AL42" s="1064"/>
      <c r="AM42" s="1064"/>
      <c r="AN42" s="1064"/>
      <c r="AO42" s="1064"/>
      <c r="AP42" s="1064"/>
      <c r="AQ42" s="1064"/>
      <c r="AR42" s="1064"/>
      <c r="AS42" s="1064"/>
      <c r="AT42" s="1064"/>
      <c r="AU42" s="1064"/>
      <c r="AV42" s="1064"/>
      <c r="AW42" s="1064"/>
      <c r="AX42" s="1064"/>
      <c r="AY42" s="1064"/>
      <c r="AZ42" s="1148"/>
      <c r="BA42" s="1148"/>
      <c r="BB42" s="1148"/>
      <c r="BC42" s="1148"/>
      <c r="BD42" s="1148"/>
      <c r="BE42" s="1132"/>
      <c r="BF42" s="1132"/>
      <c r="BG42" s="1132"/>
      <c r="BH42" s="1132"/>
      <c r="BI42" s="1133"/>
      <c r="BJ42" s="253"/>
      <c r="BK42" s="253"/>
      <c r="BL42" s="253"/>
      <c r="BM42" s="253"/>
      <c r="BN42" s="253"/>
      <c r="BO42" s="266"/>
      <c r="BP42" s="266"/>
      <c r="BQ42" s="263">
        <v>
36</v>
      </c>
      <c r="BR42" s="264"/>
      <c r="BS42" s="1120"/>
      <c r="BT42" s="1121"/>
      <c r="BU42" s="1121"/>
      <c r="BV42" s="1121"/>
      <c r="BW42" s="1121"/>
      <c r="BX42" s="1121"/>
      <c r="BY42" s="1121"/>
      <c r="BZ42" s="1121"/>
      <c r="CA42" s="1121"/>
      <c r="CB42" s="1121"/>
      <c r="CC42" s="1121"/>
      <c r="CD42" s="1121"/>
      <c r="CE42" s="1121"/>
      <c r="CF42" s="1121"/>
      <c r="CG42" s="1122"/>
      <c r="CH42" s="1095"/>
      <c r="CI42" s="1096"/>
      <c r="CJ42" s="1096"/>
      <c r="CK42" s="1096"/>
      <c r="CL42" s="1097"/>
      <c r="CM42" s="1095"/>
      <c r="CN42" s="1096"/>
      <c r="CO42" s="1096"/>
      <c r="CP42" s="1096"/>
      <c r="CQ42" s="1097"/>
      <c r="CR42" s="1095"/>
      <c r="CS42" s="1096"/>
      <c r="CT42" s="1096"/>
      <c r="CU42" s="1096"/>
      <c r="CV42" s="1097"/>
      <c r="CW42" s="1095"/>
      <c r="CX42" s="1096"/>
      <c r="CY42" s="1096"/>
      <c r="CZ42" s="1096"/>
      <c r="DA42" s="1097"/>
      <c r="DB42" s="1095"/>
      <c r="DC42" s="1096"/>
      <c r="DD42" s="1096"/>
      <c r="DE42" s="1096"/>
      <c r="DF42" s="1097"/>
      <c r="DG42" s="1095"/>
      <c r="DH42" s="1096"/>
      <c r="DI42" s="1096"/>
      <c r="DJ42" s="1096"/>
      <c r="DK42" s="1097"/>
      <c r="DL42" s="1095"/>
      <c r="DM42" s="1096"/>
      <c r="DN42" s="1096"/>
      <c r="DO42" s="1096"/>
      <c r="DP42" s="1097"/>
      <c r="DQ42" s="1095"/>
      <c r="DR42" s="1096"/>
      <c r="DS42" s="1096"/>
      <c r="DT42" s="1096"/>
      <c r="DU42" s="1097"/>
      <c r="DV42" s="1098"/>
      <c r="DW42" s="1099"/>
      <c r="DX42" s="1099"/>
      <c r="DY42" s="1099"/>
      <c r="DZ42" s="1100"/>
      <c r="EA42" s="247"/>
    </row>
    <row r="43" spans="1:131" s="248" customFormat="1" ht="26.25" customHeight="1" x14ac:dyDescent="0.15">
      <c r="A43" s="262">
        <v>
16</v>
      </c>
      <c r="B43" s="1137"/>
      <c r="C43" s="1138"/>
      <c r="D43" s="1138"/>
      <c r="E43" s="1138"/>
      <c r="F43" s="1138"/>
      <c r="G43" s="1138"/>
      <c r="H43" s="1138"/>
      <c r="I43" s="1138"/>
      <c r="J43" s="1138"/>
      <c r="K43" s="1138"/>
      <c r="L43" s="1138"/>
      <c r="M43" s="1138"/>
      <c r="N43" s="1138"/>
      <c r="O43" s="1138"/>
      <c r="P43" s="1139"/>
      <c r="Q43" s="1149"/>
      <c r="R43" s="1150"/>
      <c r="S43" s="1150"/>
      <c r="T43" s="1150"/>
      <c r="U43" s="1150"/>
      <c r="V43" s="1150"/>
      <c r="W43" s="1150"/>
      <c r="X43" s="1150"/>
      <c r="Y43" s="1150"/>
      <c r="Z43" s="1150"/>
      <c r="AA43" s="1150"/>
      <c r="AB43" s="1150"/>
      <c r="AC43" s="1150"/>
      <c r="AD43" s="1150"/>
      <c r="AE43" s="1151"/>
      <c r="AF43" s="1143"/>
      <c r="AG43" s="1144"/>
      <c r="AH43" s="1144"/>
      <c r="AI43" s="1144"/>
      <c r="AJ43" s="1145"/>
      <c r="AK43" s="1073"/>
      <c r="AL43" s="1064"/>
      <c r="AM43" s="1064"/>
      <c r="AN43" s="1064"/>
      <c r="AO43" s="1064"/>
      <c r="AP43" s="1064"/>
      <c r="AQ43" s="1064"/>
      <c r="AR43" s="1064"/>
      <c r="AS43" s="1064"/>
      <c r="AT43" s="1064"/>
      <c r="AU43" s="1064"/>
      <c r="AV43" s="1064"/>
      <c r="AW43" s="1064"/>
      <c r="AX43" s="1064"/>
      <c r="AY43" s="1064"/>
      <c r="AZ43" s="1148"/>
      <c r="BA43" s="1148"/>
      <c r="BB43" s="1148"/>
      <c r="BC43" s="1148"/>
      <c r="BD43" s="1148"/>
      <c r="BE43" s="1132"/>
      <c r="BF43" s="1132"/>
      <c r="BG43" s="1132"/>
      <c r="BH43" s="1132"/>
      <c r="BI43" s="1133"/>
      <c r="BJ43" s="253"/>
      <c r="BK43" s="253"/>
      <c r="BL43" s="253"/>
      <c r="BM43" s="253"/>
      <c r="BN43" s="253"/>
      <c r="BO43" s="266"/>
      <c r="BP43" s="266"/>
      <c r="BQ43" s="263">
        <v>
37</v>
      </c>
      <c r="BR43" s="264"/>
      <c r="BS43" s="1120"/>
      <c r="BT43" s="1121"/>
      <c r="BU43" s="1121"/>
      <c r="BV43" s="1121"/>
      <c r="BW43" s="1121"/>
      <c r="BX43" s="1121"/>
      <c r="BY43" s="1121"/>
      <c r="BZ43" s="1121"/>
      <c r="CA43" s="1121"/>
      <c r="CB43" s="1121"/>
      <c r="CC43" s="1121"/>
      <c r="CD43" s="1121"/>
      <c r="CE43" s="1121"/>
      <c r="CF43" s="1121"/>
      <c r="CG43" s="1122"/>
      <c r="CH43" s="1095"/>
      <c r="CI43" s="1096"/>
      <c r="CJ43" s="1096"/>
      <c r="CK43" s="1096"/>
      <c r="CL43" s="1097"/>
      <c r="CM43" s="1095"/>
      <c r="CN43" s="1096"/>
      <c r="CO43" s="1096"/>
      <c r="CP43" s="1096"/>
      <c r="CQ43" s="1097"/>
      <c r="CR43" s="1095"/>
      <c r="CS43" s="1096"/>
      <c r="CT43" s="1096"/>
      <c r="CU43" s="1096"/>
      <c r="CV43" s="1097"/>
      <c r="CW43" s="1095"/>
      <c r="CX43" s="1096"/>
      <c r="CY43" s="1096"/>
      <c r="CZ43" s="1096"/>
      <c r="DA43" s="1097"/>
      <c r="DB43" s="1095"/>
      <c r="DC43" s="1096"/>
      <c r="DD43" s="1096"/>
      <c r="DE43" s="1096"/>
      <c r="DF43" s="1097"/>
      <c r="DG43" s="1095"/>
      <c r="DH43" s="1096"/>
      <c r="DI43" s="1096"/>
      <c r="DJ43" s="1096"/>
      <c r="DK43" s="1097"/>
      <c r="DL43" s="1095"/>
      <c r="DM43" s="1096"/>
      <c r="DN43" s="1096"/>
      <c r="DO43" s="1096"/>
      <c r="DP43" s="1097"/>
      <c r="DQ43" s="1095"/>
      <c r="DR43" s="1096"/>
      <c r="DS43" s="1096"/>
      <c r="DT43" s="1096"/>
      <c r="DU43" s="1097"/>
      <c r="DV43" s="1098"/>
      <c r="DW43" s="1099"/>
      <c r="DX43" s="1099"/>
      <c r="DY43" s="1099"/>
      <c r="DZ43" s="1100"/>
      <c r="EA43" s="247"/>
    </row>
    <row r="44" spans="1:131" s="248" customFormat="1" ht="26.25" customHeight="1" x14ac:dyDescent="0.15">
      <c r="A44" s="262">
        <v>
17</v>
      </c>
      <c r="B44" s="1137"/>
      <c r="C44" s="1138"/>
      <c r="D44" s="1138"/>
      <c r="E44" s="1138"/>
      <c r="F44" s="1138"/>
      <c r="G44" s="1138"/>
      <c r="H44" s="1138"/>
      <c r="I44" s="1138"/>
      <c r="J44" s="1138"/>
      <c r="K44" s="1138"/>
      <c r="L44" s="1138"/>
      <c r="M44" s="1138"/>
      <c r="N44" s="1138"/>
      <c r="O44" s="1138"/>
      <c r="P44" s="1139"/>
      <c r="Q44" s="1149"/>
      <c r="R44" s="1150"/>
      <c r="S44" s="1150"/>
      <c r="T44" s="1150"/>
      <c r="U44" s="1150"/>
      <c r="V44" s="1150"/>
      <c r="W44" s="1150"/>
      <c r="X44" s="1150"/>
      <c r="Y44" s="1150"/>
      <c r="Z44" s="1150"/>
      <c r="AA44" s="1150"/>
      <c r="AB44" s="1150"/>
      <c r="AC44" s="1150"/>
      <c r="AD44" s="1150"/>
      <c r="AE44" s="1151"/>
      <c r="AF44" s="1143"/>
      <c r="AG44" s="1144"/>
      <c r="AH44" s="1144"/>
      <c r="AI44" s="1144"/>
      <c r="AJ44" s="1145"/>
      <c r="AK44" s="1073"/>
      <c r="AL44" s="1064"/>
      <c r="AM44" s="1064"/>
      <c r="AN44" s="1064"/>
      <c r="AO44" s="1064"/>
      <c r="AP44" s="1064"/>
      <c r="AQ44" s="1064"/>
      <c r="AR44" s="1064"/>
      <c r="AS44" s="1064"/>
      <c r="AT44" s="1064"/>
      <c r="AU44" s="1064"/>
      <c r="AV44" s="1064"/>
      <c r="AW44" s="1064"/>
      <c r="AX44" s="1064"/>
      <c r="AY44" s="1064"/>
      <c r="AZ44" s="1148"/>
      <c r="BA44" s="1148"/>
      <c r="BB44" s="1148"/>
      <c r="BC44" s="1148"/>
      <c r="BD44" s="1148"/>
      <c r="BE44" s="1132"/>
      <c r="BF44" s="1132"/>
      <c r="BG44" s="1132"/>
      <c r="BH44" s="1132"/>
      <c r="BI44" s="1133"/>
      <c r="BJ44" s="253"/>
      <c r="BK44" s="253"/>
      <c r="BL44" s="253"/>
      <c r="BM44" s="253"/>
      <c r="BN44" s="253"/>
      <c r="BO44" s="266"/>
      <c r="BP44" s="266"/>
      <c r="BQ44" s="263">
        <v>
38</v>
      </c>
      <c r="BR44" s="264"/>
      <c r="BS44" s="1120"/>
      <c r="BT44" s="1121"/>
      <c r="BU44" s="1121"/>
      <c r="BV44" s="1121"/>
      <c r="BW44" s="1121"/>
      <c r="BX44" s="1121"/>
      <c r="BY44" s="1121"/>
      <c r="BZ44" s="1121"/>
      <c r="CA44" s="1121"/>
      <c r="CB44" s="1121"/>
      <c r="CC44" s="1121"/>
      <c r="CD44" s="1121"/>
      <c r="CE44" s="1121"/>
      <c r="CF44" s="1121"/>
      <c r="CG44" s="1122"/>
      <c r="CH44" s="1095"/>
      <c r="CI44" s="1096"/>
      <c r="CJ44" s="1096"/>
      <c r="CK44" s="1096"/>
      <c r="CL44" s="1097"/>
      <c r="CM44" s="1095"/>
      <c r="CN44" s="1096"/>
      <c r="CO44" s="1096"/>
      <c r="CP44" s="1096"/>
      <c r="CQ44" s="1097"/>
      <c r="CR44" s="1095"/>
      <c r="CS44" s="1096"/>
      <c r="CT44" s="1096"/>
      <c r="CU44" s="1096"/>
      <c r="CV44" s="1097"/>
      <c r="CW44" s="1095"/>
      <c r="CX44" s="1096"/>
      <c r="CY44" s="1096"/>
      <c r="CZ44" s="1096"/>
      <c r="DA44" s="1097"/>
      <c r="DB44" s="1095"/>
      <c r="DC44" s="1096"/>
      <c r="DD44" s="1096"/>
      <c r="DE44" s="1096"/>
      <c r="DF44" s="1097"/>
      <c r="DG44" s="1095"/>
      <c r="DH44" s="1096"/>
      <c r="DI44" s="1096"/>
      <c r="DJ44" s="1096"/>
      <c r="DK44" s="1097"/>
      <c r="DL44" s="1095"/>
      <c r="DM44" s="1096"/>
      <c r="DN44" s="1096"/>
      <c r="DO44" s="1096"/>
      <c r="DP44" s="1097"/>
      <c r="DQ44" s="1095"/>
      <c r="DR44" s="1096"/>
      <c r="DS44" s="1096"/>
      <c r="DT44" s="1096"/>
      <c r="DU44" s="1097"/>
      <c r="DV44" s="1098"/>
      <c r="DW44" s="1099"/>
      <c r="DX44" s="1099"/>
      <c r="DY44" s="1099"/>
      <c r="DZ44" s="1100"/>
      <c r="EA44" s="247"/>
    </row>
    <row r="45" spans="1:131" s="248" customFormat="1" ht="26.25" customHeight="1" x14ac:dyDescent="0.15">
      <c r="A45" s="262">
        <v>
18</v>
      </c>
      <c r="B45" s="1137"/>
      <c r="C45" s="1138"/>
      <c r="D45" s="1138"/>
      <c r="E45" s="1138"/>
      <c r="F45" s="1138"/>
      <c r="G45" s="1138"/>
      <c r="H45" s="1138"/>
      <c r="I45" s="1138"/>
      <c r="J45" s="1138"/>
      <c r="K45" s="1138"/>
      <c r="L45" s="1138"/>
      <c r="M45" s="1138"/>
      <c r="N45" s="1138"/>
      <c r="O45" s="1138"/>
      <c r="P45" s="1139"/>
      <c r="Q45" s="1149"/>
      <c r="R45" s="1150"/>
      <c r="S45" s="1150"/>
      <c r="T45" s="1150"/>
      <c r="U45" s="1150"/>
      <c r="V45" s="1150"/>
      <c r="W45" s="1150"/>
      <c r="X45" s="1150"/>
      <c r="Y45" s="1150"/>
      <c r="Z45" s="1150"/>
      <c r="AA45" s="1150"/>
      <c r="AB45" s="1150"/>
      <c r="AC45" s="1150"/>
      <c r="AD45" s="1150"/>
      <c r="AE45" s="1151"/>
      <c r="AF45" s="1143"/>
      <c r="AG45" s="1144"/>
      <c r="AH45" s="1144"/>
      <c r="AI45" s="1144"/>
      <c r="AJ45" s="1145"/>
      <c r="AK45" s="1073"/>
      <c r="AL45" s="1064"/>
      <c r="AM45" s="1064"/>
      <c r="AN45" s="1064"/>
      <c r="AO45" s="1064"/>
      <c r="AP45" s="1064"/>
      <c r="AQ45" s="1064"/>
      <c r="AR45" s="1064"/>
      <c r="AS45" s="1064"/>
      <c r="AT45" s="1064"/>
      <c r="AU45" s="1064"/>
      <c r="AV45" s="1064"/>
      <c r="AW45" s="1064"/>
      <c r="AX45" s="1064"/>
      <c r="AY45" s="1064"/>
      <c r="AZ45" s="1148"/>
      <c r="BA45" s="1148"/>
      <c r="BB45" s="1148"/>
      <c r="BC45" s="1148"/>
      <c r="BD45" s="1148"/>
      <c r="BE45" s="1132"/>
      <c r="BF45" s="1132"/>
      <c r="BG45" s="1132"/>
      <c r="BH45" s="1132"/>
      <c r="BI45" s="1133"/>
      <c r="BJ45" s="253"/>
      <c r="BK45" s="253"/>
      <c r="BL45" s="253"/>
      <c r="BM45" s="253"/>
      <c r="BN45" s="253"/>
      <c r="BO45" s="266"/>
      <c r="BP45" s="266"/>
      <c r="BQ45" s="263">
        <v>
39</v>
      </c>
      <c r="BR45" s="264"/>
      <c r="BS45" s="1120"/>
      <c r="BT45" s="1121"/>
      <c r="BU45" s="1121"/>
      <c r="BV45" s="1121"/>
      <c r="BW45" s="1121"/>
      <c r="BX45" s="1121"/>
      <c r="BY45" s="1121"/>
      <c r="BZ45" s="1121"/>
      <c r="CA45" s="1121"/>
      <c r="CB45" s="1121"/>
      <c r="CC45" s="1121"/>
      <c r="CD45" s="1121"/>
      <c r="CE45" s="1121"/>
      <c r="CF45" s="1121"/>
      <c r="CG45" s="1122"/>
      <c r="CH45" s="1095"/>
      <c r="CI45" s="1096"/>
      <c r="CJ45" s="1096"/>
      <c r="CK45" s="1096"/>
      <c r="CL45" s="1097"/>
      <c r="CM45" s="1095"/>
      <c r="CN45" s="1096"/>
      <c r="CO45" s="1096"/>
      <c r="CP45" s="1096"/>
      <c r="CQ45" s="1097"/>
      <c r="CR45" s="1095"/>
      <c r="CS45" s="1096"/>
      <c r="CT45" s="1096"/>
      <c r="CU45" s="1096"/>
      <c r="CV45" s="1097"/>
      <c r="CW45" s="1095"/>
      <c r="CX45" s="1096"/>
      <c r="CY45" s="1096"/>
      <c r="CZ45" s="1096"/>
      <c r="DA45" s="1097"/>
      <c r="DB45" s="1095"/>
      <c r="DC45" s="1096"/>
      <c r="DD45" s="1096"/>
      <c r="DE45" s="1096"/>
      <c r="DF45" s="1097"/>
      <c r="DG45" s="1095"/>
      <c r="DH45" s="1096"/>
      <c r="DI45" s="1096"/>
      <c r="DJ45" s="1096"/>
      <c r="DK45" s="1097"/>
      <c r="DL45" s="1095"/>
      <c r="DM45" s="1096"/>
      <c r="DN45" s="1096"/>
      <c r="DO45" s="1096"/>
      <c r="DP45" s="1097"/>
      <c r="DQ45" s="1095"/>
      <c r="DR45" s="1096"/>
      <c r="DS45" s="1096"/>
      <c r="DT45" s="1096"/>
      <c r="DU45" s="1097"/>
      <c r="DV45" s="1098"/>
      <c r="DW45" s="1099"/>
      <c r="DX45" s="1099"/>
      <c r="DY45" s="1099"/>
      <c r="DZ45" s="1100"/>
      <c r="EA45" s="247"/>
    </row>
    <row r="46" spans="1:131" s="248" customFormat="1" ht="26.25" customHeight="1" x14ac:dyDescent="0.15">
      <c r="A46" s="262">
        <v>
19</v>
      </c>
      <c r="B46" s="1137"/>
      <c r="C46" s="1138"/>
      <c r="D46" s="1138"/>
      <c r="E46" s="1138"/>
      <c r="F46" s="1138"/>
      <c r="G46" s="1138"/>
      <c r="H46" s="1138"/>
      <c r="I46" s="1138"/>
      <c r="J46" s="1138"/>
      <c r="K46" s="1138"/>
      <c r="L46" s="1138"/>
      <c r="M46" s="1138"/>
      <c r="N46" s="1138"/>
      <c r="O46" s="1138"/>
      <c r="P46" s="1139"/>
      <c r="Q46" s="1149"/>
      <c r="R46" s="1150"/>
      <c r="S46" s="1150"/>
      <c r="T46" s="1150"/>
      <c r="U46" s="1150"/>
      <c r="V46" s="1150"/>
      <c r="W46" s="1150"/>
      <c r="X46" s="1150"/>
      <c r="Y46" s="1150"/>
      <c r="Z46" s="1150"/>
      <c r="AA46" s="1150"/>
      <c r="AB46" s="1150"/>
      <c r="AC46" s="1150"/>
      <c r="AD46" s="1150"/>
      <c r="AE46" s="1151"/>
      <c r="AF46" s="1143"/>
      <c r="AG46" s="1144"/>
      <c r="AH46" s="1144"/>
      <c r="AI46" s="1144"/>
      <c r="AJ46" s="1145"/>
      <c r="AK46" s="1073"/>
      <c r="AL46" s="1064"/>
      <c r="AM46" s="1064"/>
      <c r="AN46" s="1064"/>
      <c r="AO46" s="1064"/>
      <c r="AP46" s="1064"/>
      <c r="AQ46" s="1064"/>
      <c r="AR46" s="1064"/>
      <c r="AS46" s="1064"/>
      <c r="AT46" s="1064"/>
      <c r="AU46" s="1064"/>
      <c r="AV46" s="1064"/>
      <c r="AW46" s="1064"/>
      <c r="AX46" s="1064"/>
      <c r="AY46" s="1064"/>
      <c r="AZ46" s="1148"/>
      <c r="BA46" s="1148"/>
      <c r="BB46" s="1148"/>
      <c r="BC46" s="1148"/>
      <c r="BD46" s="1148"/>
      <c r="BE46" s="1132"/>
      <c r="BF46" s="1132"/>
      <c r="BG46" s="1132"/>
      <c r="BH46" s="1132"/>
      <c r="BI46" s="1133"/>
      <c r="BJ46" s="253"/>
      <c r="BK46" s="253"/>
      <c r="BL46" s="253"/>
      <c r="BM46" s="253"/>
      <c r="BN46" s="253"/>
      <c r="BO46" s="266"/>
      <c r="BP46" s="266"/>
      <c r="BQ46" s="263">
        <v>
40</v>
      </c>
      <c r="BR46" s="264"/>
      <c r="BS46" s="1120"/>
      <c r="BT46" s="1121"/>
      <c r="BU46" s="1121"/>
      <c r="BV46" s="1121"/>
      <c r="BW46" s="1121"/>
      <c r="BX46" s="1121"/>
      <c r="BY46" s="1121"/>
      <c r="BZ46" s="1121"/>
      <c r="CA46" s="1121"/>
      <c r="CB46" s="1121"/>
      <c r="CC46" s="1121"/>
      <c r="CD46" s="1121"/>
      <c r="CE46" s="1121"/>
      <c r="CF46" s="1121"/>
      <c r="CG46" s="1122"/>
      <c r="CH46" s="1095"/>
      <c r="CI46" s="1096"/>
      <c r="CJ46" s="1096"/>
      <c r="CK46" s="1096"/>
      <c r="CL46" s="1097"/>
      <c r="CM46" s="1095"/>
      <c r="CN46" s="1096"/>
      <c r="CO46" s="1096"/>
      <c r="CP46" s="1096"/>
      <c r="CQ46" s="1097"/>
      <c r="CR46" s="1095"/>
      <c r="CS46" s="1096"/>
      <c r="CT46" s="1096"/>
      <c r="CU46" s="1096"/>
      <c r="CV46" s="1097"/>
      <c r="CW46" s="1095"/>
      <c r="CX46" s="1096"/>
      <c r="CY46" s="1096"/>
      <c r="CZ46" s="1096"/>
      <c r="DA46" s="1097"/>
      <c r="DB46" s="1095"/>
      <c r="DC46" s="1096"/>
      <c r="DD46" s="1096"/>
      <c r="DE46" s="1096"/>
      <c r="DF46" s="1097"/>
      <c r="DG46" s="1095"/>
      <c r="DH46" s="1096"/>
      <c r="DI46" s="1096"/>
      <c r="DJ46" s="1096"/>
      <c r="DK46" s="1097"/>
      <c r="DL46" s="1095"/>
      <c r="DM46" s="1096"/>
      <c r="DN46" s="1096"/>
      <c r="DO46" s="1096"/>
      <c r="DP46" s="1097"/>
      <c r="DQ46" s="1095"/>
      <c r="DR46" s="1096"/>
      <c r="DS46" s="1096"/>
      <c r="DT46" s="1096"/>
      <c r="DU46" s="1097"/>
      <c r="DV46" s="1098"/>
      <c r="DW46" s="1099"/>
      <c r="DX46" s="1099"/>
      <c r="DY46" s="1099"/>
      <c r="DZ46" s="1100"/>
      <c r="EA46" s="247"/>
    </row>
    <row r="47" spans="1:131" s="248" customFormat="1" ht="26.25" customHeight="1" x14ac:dyDescent="0.15">
      <c r="A47" s="262">
        <v>
20</v>
      </c>
      <c r="B47" s="1137"/>
      <c r="C47" s="1138"/>
      <c r="D47" s="1138"/>
      <c r="E47" s="1138"/>
      <c r="F47" s="1138"/>
      <c r="G47" s="1138"/>
      <c r="H47" s="1138"/>
      <c r="I47" s="1138"/>
      <c r="J47" s="1138"/>
      <c r="K47" s="1138"/>
      <c r="L47" s="1138"/>
      <c r="M47" s="1138"/>
      <c r="N47" s="1138"/>
      <c r="O47" s="1138"/>
      <c r="P47" s="1139"/>
      <c r="Q47" s="1149"/>
      <c r="R47" s="1150"/>
      <c r="S47" s="1150"/>
      <c r="T47" s="1150"/>
      <c r="U47" s="1150"/>
      <c r="V47" s="1150"/>
      <c r="W47" s="1150"/>
      <c r="X47" s="1150"/>
      <c r="Y47" s="1150"/>
      <c r="Z47" s="1150"/>
      <c r="AA47" s="1150"/>
      <c r="AB47" s="1150"/>
      <c r="AC47" s="1150"/>
      <c r="AD47" s="1150"/>
      <c r="AE47" s="1151"/>
      <c r="AF47" s="1143"/>
      <c r="AG47" s="1144"/>
      <c r="AH47" s="1144"/>
      <c r="AI47" s="1144"/>
      <c r="AJ47" s="1145"/>
      <c r="AK47" s="1073"/>
      <c r="AL47" s="1064"/>
      <c r="AM47" s="1064"/>
      <c r="AN47" s="1064"/>
      <c r="AO47" s="1064"/>
      <c r="AP47" s="1064"/>
      <c r="AQ47" s="1064"/>
      <c r="AR47" s="1064"/>
      <c r="AS47" s="1064"/>
      <c r="AT47" s="1064"/>
      <c r="AU47" s="1064"/>
      <c r="AV47" s="1064"/>
      <c r="AW47" s="1064"/>
      <c r="AX47" s="1064"/>
      <c r="AY47" s="1064"/>
      <c r="AZ47" s="1148"/>
      <c r="BA47" s="1148"/>
      <c r="BB47" s="1148"/>
      <c r="BC47" s="1148"/>
      <c r="BD47" s="1148"/>
      <c r="BE47" s="1132"/>
      <c r="BF47" s="1132"/>
      <c r="BG47" s="1132"/>
      <c r="BH47" s="1132"/>
      <c r="BI47" s="1133"/>
      <c r="BJ47" s="253"/>
      <c r="BK47" s="253"/>
      <c r="BL47" s="253"/>
      <c r="BM47" s="253"/>
      <c r="BN47" s="253"/>
      <c r="BO47" s="266"/>
      <c r="BP47" s="266"/>
      <c r="BQ47" s="263">
        <v>
41</v>
      </c>
      <c r="BR47" s="264"/>
      <c r="BS47" s="1120"/>
      <c r="BT47" s="1121"/>
      <c r="BU47" s="1121"/>
      <c r="BV47" s="1121"/>
      <c r="BW47" s="1121"/>
      <c r="BX47" s="1121"/>
      <c r="BY47" s="1121"/>
      <c r="BZ47" s="1121"/>
      <c r="CA47" s="1121"/>
      <c r="CB47" s="1121"/>
      <c r="CC47" s="1121"/>
      <c r="CD47" s="1121"/>
      <c r="CE47" s="1121"/>
      <c r="CF47" s="1121"/>
      <c r="CG47" s="1122"/>
      <c r="CH47" s="1095"/>
      <c r="CI47" s="1096"/>
      <c r="CJ47" s="1096"/>
      <c r="CK47" s="1096"/>
      <c r="CL47" s="1097"/>
      <c r="CM47" s="1095"/>
      <c r="CN47" s="1096"/>
      <c r="CO47" s="1096"/>
      <c r="CP47" s="1096"/>
      <c r="CQ47" s="1097"/>
      <c r="CR47" s="1095"/>
      <c r="CS47" s="1096"/>
      <c r="CT47" s="1096"/>
      <c r="CU47" s="1096"/>
      <c r="CV47" s="1097"/>
      <c r="CW47" s="1095"/>
      <c r="CX47" s="1096"/>
      <c r="CY47" s="1096"/>
      <c r="CZ47" s="1096"/>
      <c r="DA47" s="1097"/>
      <c r="DB47" s="1095"/>
      <c r="DC47" s="1096"/>
      <c r="DD47" s="1096"/>
      <c r="DE47" s="1096"/>
      <c r="DF47" s="1097"/>
      <c r="DG47" s="1095"/>
      <c r="DH47" s="1096"/>
      <c r="DI47" s="1096"/>
      <c r="DJ47" s="1096"/>
      <c r="DK47" s="1097"/>
      <c r="DL47" s="1095"/>
      <c r="DM47" s="1096"/>
      <c r="DN47" s="1096"/>
      <c r="DO47" s="1096"/>
      <c r="DP47" s="1097"/>
      <c r="DQ47" s="1095"/>
      <c r="DR47" s="1096"/>
      <c r="DS47" s="1096"/>
      <c r="DT47" s="1096"/>
      <c r="DU47" s="1097"/>
      <c r="DV47" s="1098"/>
      <c r="DW47" s="1099"/>
      <c r="DX47" s="1099"/>
      <c r="DY47" s="1099"/>
      <c r="DZ47" s="1100"/>
      <c r="EA47" s="247"/>
    </row>
    <row r="48" spans="1:131" s="248" customFormat="1" ht="26.25" customHeight="1" x14ac:dyDescent="0.15">
      <c r="A48" s="262">
        <v>
21</v>
      </c>
      <c r="B48" s="1137"/>
      <c r="C48" s="1138"/>
      <c r="D48" s="1138"/>
      <c r="E48" s="1138"/>
      <c r="F48" s="1138"/>
      <c r="G48" s="1138"/>
      <c r="H48" s="1138"/>
      <c r="I48" s="1138"/>
      <c r="J48" s="1138"/>
      <c r="K48" s="1138"/>
      <c r="L48" s="1138"/>
      <c r="M48" s="1138"/>
      <c r="N48" s="1138"/>
      <c r="O48" s="1138"/>
      <c r="P48" s="1139"/>
      <c r="Q48" s="1149"/>
      <c r="R48" s="1150"/>
      <c r="S48" s="1150"/>
      <c r="T48" s="1150"/>
      <c r="U48" s="1150"/>
      <c r="V48" s="1150"/>
      <c r="W48" s="1150"/>
      <c r="X48" s="1150"/>
      <c r="Y48" s="1150"/>
      <c r="Z48" s="1150"/>
      <c r="AA48" s="1150"/>
      <c r="AB48" s="1150"/>
      <c r="AC48" s="1150"/>
      <c r="AD48" s="1150"/>
      <c r="AE48" s="1151"/>
      <c r="AF48" s="1143"/>
      <c r="AG48" s="1144"/>
      <c r="AH48" s="1144"/>
      <c r="AI48" s="1144"/>
      <c r="AJ48" s="1145"/>
      <c r="AK48" s="1073"/>
      <c r="AL48" s="1064"/>
      <c r="AM48" s="1064"/>
      <c r="AN48" s="1064"/>
      <c r="AO48" s="1064"/>
      <c r="AP48" s="1064"/>
      <c r="AQ48" s="1064"/>
      <c r="AR48" s="1064"/>
      <c r="AS48" s="1064"/>
      <c r="AT48" s="1064"/>
      <c r="AU48" s="1064"/>
      <c r="AV48" s="1064"/>
      <c r="AW48" s="1064"/>
      <c r="AX48" s="1064"/>
      <c r="AY48" s="1064"/>
      <c r="AZ48" s="1148"/>
      <c r="BA48" s="1148"/>
      <c r="BB48" s="1148"/>
      <c r="BC48" s="1148"/>
      <c r="BD48" s="1148"/>
      <c r="BE48" s="1132"/>
      <c r="BF48" s="1132"/>
      <c r="BG48" s="1132"/>
      <c r="BH48" s="1132"/>
      <c r="BI48" s="1133"/>
      <c r="BJ48" s="253"/>
      <c r="BK48" s="253"/>
      <c r="BL48" s="253"/>
      <c r="BM48" s="253"/>
      <c r="BN48" s="253"/>
      <c r="BO48" s="266"/>
      <c r="BP48" s="266"/>
      <c r="BQ48" s="263">
        <v>
42</v>
      </c>
      <c r="BR48" s="264"/>
      <c r="BS48" s="1120"/>
      <c r="BT48" s="1121"/>
      <c r="BU48" s="1121"/>
      <c r="BV48" s="1121"/>
      <c r="BW48" s="1121"/>
      <c r="BX48" s="1121"/>
      <c r="BY48" s="1121"/>
      <c r="BZ48" s="1121"/>
      <c r="CA48" s="1121"/>
      <c r="CB48" s="1121"/>
      <c r="CC48" s="1121"/>
      <c r="CD48" s="1121"/>
      <c r="CE48" s="1121"/>
      <c r="CF48" s="1121"/>
      <c r="CG48" s="1122"/>
      <c r="CH48" s="1095"/>
      <c r="CI48" s="1096"/>
      <c r="CJ48" s="1096"/>
      <c r="CK48" s="1096"/>
      <c r="CL48" s="1097"/>
      <c r="CM48" s="1095"/>
      <c r="CN48" s="1096"/>
      <c r="CO48" s="1096"/>
      <c r="CP48" s="1096"/>
      <c r="CQ48" s="1097"/>
      <c r="CR48" s="1095"/>
      <c r="CS48" s="1096"/>
      <c r="CT48" s="1096"/>
      <c r="CU48" s="1096"/>
      <c r="CV48" s="1097"/>
      <c r="CW48" s="1095"/>
      <c r="CX48" s="1096"/>
      <c r="CY48" s="1096"/>
      <c r="CZ48" s="1096"/>
      <c r="DA48" s="1097"/>
      <c r="DB48" s="1095"/>
      <c r="DC48" s="1096"/>
      <c r="DD48" s="1096"/>
      <c r="DE48" s="1096"/>
      <c r="DF48" s="1097"/>
      <c r="DG48" s="1095"/>
      <c r="DH48" s="1096"/>
      <c r="DI48" s="1096"/>
      <c r="DJ48" s="1096"/>
      <c r="DK48" s="1097"/>
      <c r="DL48" s="1095"/>
      <c r="DM48" s="1096"/>
      <c r="DN48" s="1096"/>
      <c r="DO48" s="1096"/>
      <c r="DP48" s="1097"/>
      <c r="DQ48" s="1095"/>
      <c r="DR48" s="1096"/>
      <c r="DS48" s="1096"/>
      <c r="DT48" s="1096"/>
      <c r="DU48" s="1097"/>
      <c r="DV48" s="1098"/>
      <c r="DW48" s="1099"/>
      <c r="DX48" s="1099"/>
      <c r="DY48" s="1099"/>
      <c r="DZ48" s="1100"/>
      <c r="EA48" s="247"/>
    </row>
    <row r="49" spans="1:131" s="248" customFormat="1" ht="26.25" customHeight="1" x14ac:dyDescent="0.15">
      <c r="A49" s="262">
        <v>
22</v>
      </c>
      <c r="B49" s="1137"/>
      <c r="C49" s="1138"/>
      <c r="D49" s="1138"/>
      <c r="E49" s="1138"/>
      <c r="F49" s="1138"/>
      <c r="G49" s="1138"/>
      <c r="H49" s="1138"/>
      <c r="I49" s="1138"/>
      <c r="J49" s="1138"/>
      <c r="K49" s="1138"/>
      <c r="L49" s="1138"/>
      <c r="M49" s="1138"/>
      <c r="N49" s="1138"/>
      <c r="O49" s="1138"/>
      <c r="P49" s="1139"/>
      <c r="Q49" s="1149"/>
      <c r="R49" s="1150"/>
      <c r="S49" s="1150"/>
      <c r="T49" s="1150"/>
      <c r="U49" s="1150"/>
      <c r="V49" s="1150"/>
      <c r="W49" s="1150"/>
      <c r="X49" s="1150"/>
      <c r="Y49" s="1150"/>
      <c r="Z49" s="1150"/>
      <c r="AA49" s="1150"/>
      <c r="AB49" s="1150"/>
      <c r="AC49" s="1150"/>
      <c r="AD49" s="1150"/>
      <c r="AE49" s="1151"/>
      <c r="AF49" s="1143"/>
      <c r="AG49" s="1144"/>
      <c r="AH49" s="1144"/>
      <c r="AI49" s="1144"/>
      <c r="AJ49" s="1145"/>
      <c r="AK49" s="1073"/>
      <c r="AL49" s="1064"/>
      <c r="AM49" s="1064"/>
      <c r="AN49" s="1064"/>
      <c r="AO49" s="1064"/>
      <c r="AP49" s="1064"/>
      <c r="AQ49" s="1064"/>
      <c r="AR49" s="1064"/>
      <c r="AS49" s="1064"/>
      <c r="AT49" s="1064"/>
      <c r="AU49" s="1064"/>
      <c r="AV49" s="1064"/>
      <c r="AW49" s="1064"/>
      <c r="AX49" s="1064"/>
      <c r="AY49" s="1064"/>
      <c r="AZ49" s="1148"/>
      <c r="BA49" s="1148"/>
      <c r="BB49" s="1148"/>
      <c r="BC49" s="1148"/>
      <c r="BD49" s="1148"/>
      <c r="BE49" s="1132"/>
      <c r="BF49" s="1132"/>
      <c r="BG49" s="1132"/>
      <c r="BH49" s="1132"/>
      <c r="BI49" s="1133"/>
      <c r="BJ49" s="253"/>
      <c r="BK49" s="253"/>
      <c r="BL49" s="253"/>
      <c r="BM49" s="253"/>
      <c r="BN49" s="253"/>
      <c r="BO49" s="266"/>
      <c r="BP49" s="266"/>
      <c r="BQ49" s="263">
        <v>
43</v>
      </c>
      <c r="BR49" s="264"/>
      <c r="BS49" s="1120"/>
      <c r="BT49" s="1121"/>
      <c r="BU49" s="1121"/>
      <c r="BV49" s="1121"/>
      <c r="BW49" s="1121"/>
      <c r="BX49" s="1121"/>
      <c r="BY49" s="1121"/>
      <c r="BZ49" s="1121"/>
      <c r="CA49" s="1121"/>
      <c r="CB49" s="1121"/>
      <c r="CC49" s="1121"/>
      <c r="CD49" s="1121"/>
      <c r="CE49" s="1121"/>
      <c r="CF49" s="1121"/>
      <c r="CG49" s="1122"/>
      <c r="CH49" s="1095"/>
      <c r="CI49" s="1096"/>
      <c r="CJ49" s="1096"/>
      <c r="CK49" s="1096"/>
      <c r="CL49" s="1097"/>
      <c r="CM49" s="1095"/>
      <c r="CN49" s="1096"/>
      <c r="CO49" s="1096"/>
      <c r="CP49" s="1096"/>
      <c r="CQ49" s="1097"/>
      <c r="CR49" s="1095"/>
      <c r="CS49" s="1096"/>
      <c r="CT49" s="1096"/>
      <c r="CU49" s="1096"/>
      <c r="CV49" s="1097"/>
      <c r="CW49" s="1095"/>
      <c r="CX49" s="1096"/>
      <c r="CY49" s="1096"/>
      <c r="CZ49" s="1096"/>
      <c r="DA49" s="1097"/>
      <c r="DB49" s="1095"/>
      <c r="DC49" s="1096"/>
      <c r="DD49" s="1096"/>
      <c r="DE49" s="1096"/>
      <c r="DF49" s="1097"/>
      <c r="DG49" s="1095"/>
      <c r="DH49" s="1096"/>
      <c r="DI49" s="1096"/>
      <c r="DJ49" s="1096"/>
      <c r="DK49" s="1097"/>
      <c r="DL49" s="1095"/>
      <c r="DM49" s="1096"/>
      <c r="DN49" s="1096"/>
      <c r="DO49" s="1096"/>
      <c r="DP49" s="1097"/>
      <c r="DQ49" s="1095"/>
      <c r="DR49" s="1096"/>
      <c r="DS49" s="1096"/>
      <c r="DT49" s="1096"/>
      <c r="DU49" s="1097"/>
      <c r="DV49" s="1098"/>
      <c r="DW49" s="1099"/>
      <c r="DX49" s="1099"/>
      <c r="DY49" s="1099"/>
      <c r="DZ49" s="1100"/>
      <c r="EA49" s="247"/>
    </row>
    <row r="50" spans="1:131" s="248" customFormat="1" ht="26.25" customHeight="1" x14ac:dyDescent="0.15">
      <c r="A50" s="262">
        <v>
23</v>
      </c>
      <c r="B50" s="1137"/>
      <c r="C50" s="1138"/>
      <c r="D50" s="1138"/>
      <c r="E50" s="1138"/>
      <c r="F50" s="1138"/>
      <c r="G50" s="1138"/>
      <c r="H50" s="1138"/>
      <c r="I50" s="1138"/>
      <c r="J50" s="1138"/>
      <c r="K50" s="1138"/>
      <c r="L50" s="1138"/>
      <c r="M50" s="1138"/>
      <c r="N50" s="1138"/>
      <c r="O50" s="1138"/>
      <c r="P50" s="1139"/>
      <c r="Q50" s="1140"/>
      <c r="R50" s="1141"/>
      <c r="S50" s="1141"/>
      <c r="T50" s="1141"/>
      <c r="U50" s="1141"/>
      <c r="V50" s="1141"/>
      <c r="W50" s="1141"/>
      <c r="X50" s="1141"/>
      <c r="Y50" s="1141"/>
      <c r="Z50" s="1141"/>
      <c r="AA50" s="1141"/>
      <c r="AB50" s="1141"/>
      <c r="AC50" s="1141"/>
      <c r="AD50" s="1141"/>
      <c r="AE50" s="1142"/>
      <c r="AF50" s="1143"/>
      <c r="AG50" s="1144"/>
      <c r="AH50" s="1144"/>
      <c r="AI50" s="1144"/>
      <c r="AJ50" s="1145"/>
      <c r="AK50" s="1146"/>
      <c r="AL50" s="1141"/>
      <c r="AM50" s="1141"/>
      <c r="AN50" s="1141"/>
      <c r="AO50" s="1141"/>
      <c r="AP50" s="1141"/>
      <c r="AQ50" s="1141"/>
      <c r="AR50" s="1141"/>
      <c r="AS50" s="1141"/>
      <c r="AT50" s="1141"/>
      <c r="AU50" s="1141"/>
      <c r="AV50" s="1141"/>
      <c r="AW50" s="1141"/>
      <c r="AX50" s="1141"/>
      <c r="AY50" s="1141"/>
      <c r="AZ50" s="1147"/>
      <c r="BA50" s="1147"/>
      <c r="BB50" s="1147"/>
      <c r="BC50" s="1147"/>
      <c r="BD50" s="1147"/>
      <c r="BE50" s="1132"/>
      <c r="BF50" s="1132"/>
      <c r="BG50" s="1132"/>
      <c r="BH50" s="1132"/>
      <c r="BI50" s="1133"/>
      <c r="BJ50" s="253"/>
      <c r="BK50" s="253"/>
      <c r="BL50" s="253"/>
      <c r="BM50" s="253"/>
      <c r="BN50" s="253"/>
      <c r="BO50" s="266"/>
      <c r="BP50" s="266"/>
      <c r="BQ50" s="263">
        <v>
44</v>
      </c>
      <c r="BR50" s="264"/>
      <c r="BS50" s="1120"/>
      <c r="BT50" s="1121"/>
      <c r="BU50" s="1121"/>
      <c r="BV50" s="1121"/>
      <c r="BW50" s="1121"/>
      <c r="BX50" s="1121"/>
      <c r="BY50" s="1121"/>
      <c r="BZ50" s="1121"/>
      <c r="CA50" s="1121"/>
      <c r="CB50" s="1121"/>
      <c r="CC50" s="1121"/>
      <c r="CD50" s="1121"/>
      <c r="CE50" s="1121"/>
      <c r="CF50" s="1121"/>
      <c r="CG50" s="1122"/>
      <c r="CH50" s="1095"/>
      <c r="CI50" s="1096"/>
      <c r="CJ50" s="1096"/>
      <c r="CK50" s="1096"/>
      <c r="CL50" s="1097"/>
      <c r="CM50" s="1095"/>
      <c r="CN50" s="1096"/>
      <c r="CO50" s="1096"/>
      <c r="CP50" s="1096"/>
      <c r="CQ50" s="1097"/>
      <c r="CR50" s="1095"/>
      <c r="CS50" s="1096"/>
      <c r="CT50" s="1096"/>
      <c r="CU50" s="1096"/>
      <c r="CV50" s="1097"/>
      <c r="CW50" s="1095"/>
      <c r="CX50" s="1096"/>
      <c r="CY50" s="1096"/>
      <c r="CZ50" s="1096"/>
      <c r="DA50" s="1097"/>
      <c r="DB50" s="1095"/>
      <c r="DC50" s="1096"/>
      <c r="DD50" s="1096"/>
      <c r="DE50" s="1096"/>
      <c r="DF50" s="1097"/>
      <c r="DG50" s="1095"/>
      <c r="DH50" s="1096"/>
      <c r="DI50" s="1096"/>
      <c r="DJ50" s="1096"/>
      <c r="DK50" s="1097"/>
      <c r="DL50" s="1095"/>
      <c r="DM50" s="1096"/>
      <c r="DN50" s="1096"/>
      <c r="DO50" s="1096"/>
      <c r="DP50" s="1097"/>
      <c r="DQ50" s="1095"/>
      <c r="DR50" s="1096"/>
      <c r="DS50" s="1096"/>
      <c r="DT50" s="1096"/>
      <c r="DU50" s="1097"/>
      <c r="DV50" s="1098"/>
      <c r="DW50" s="1099"/>
      <c r="DX50" s="1099"/>
      <c r="DY50" s="1099"/>
      <c r="DZ50" s="1100"/>
      <c r="EA50" s="247"/>
    </row>
    <row r="51" spans="1:131" s="248" customFormat="1" ht="26.25" customHeight="1" x14ac:dyDescent="0.15">
      <c r="A51" s="262">
        <v>
24</v>
      </c>
      <c r="B51" s="1137"/>
      <c r="C51" s="1138"/>
      <c r="D51" s="1138"/>
      <c r="E51" s="1138"/>
      <c r="F51" s="1138"/>
      <c r="G51" s="1138"/>
      <c r="H51" s="1138"/>
      <c r="I51" s="1138"/>
      <c r="J51" s="1138"/>
      <c r="K51" s="1138"/>
      <c r="L51" s="1138"/>
      <c r="M51" s="1138"/>
      <c r="N51" s="1138"/>
      <c r="O51" s="1138"/>
      <c r="P51" s="1139"/>
      <c r="Q51" s="1140"/>
      <c r="R51" s="1141"/>
      <c r="S51" s="1141"/>
      <c r="T51" s="1141"/>
      <c r="U51" s="1141"/>
      <c r="V51" s="1141"/>
      <c r="W51" s="1141"/>
      <c r="X51" s="1141"/>
      <c r="Y51" s="1141"/>
      <c r="Z51" s="1141"/>
      <c r="AA51" s="1141"/>
      <c r="AB51" s="1141"/>
      <c r="AC51" s="1141"/>
      <c r="AD51" s="1141"/>
      <c r="AE51" s="1142"/>
      <c r="AF51" s="1143"/>
      <c r="AG51" s="1144"/>
      <c r="AH51" s="1144"/>
      <c r="AI51" s="1144"/>
      <c r="AJ51" s="1145"/>
      <c r="AK51" s="1146"/>
      <c r="AL51" s="1141"/>
      <c r="AM51" s="1141"/>
      <c r="AN51" s="1141"/>
      <c r="AO51" s="1141"/>
      <c r="AP51" s="1141"/>
      <c r="AQ51" s="1141"/>
      <c r="AR51" s="1141"/>
      <c r="AS51" s="1141"/>
      <c r="AT51" s="1141"/>
      <c r="AU51" s="1141"/>
      <c r="AV51" s="1141"/>
      <c r="AW51" s="1141"/>
      <c r="AX51" s="1141"/>
      <c r="AY51" s="1141"/>
      <c r="AZ51" s="1147"/>
      <c r="BA51" s="1147"/>
      <c r="BB51" s="1147"/>
      <c r="BC51" s="1147"/>
      <c r="BD51" s="1147"/>
      <c r="BE51" s="1132"/>
      <c r="BF51" s="1132"/>
      <c r="BG51" s="1132"/>
      <c r="BH51" s="1132"/>
      <c r="BI51" s="1133"/>
      <c r="BJ51" s="253"/>
      <c r="BK51" s="253"/>
      <c r="BL51" s="253"/>
      <c r="BM51" s="253"/>
      <c r="BN51" s="253"/>
      <c r="BO51" s="266"/>
      <c r="BP51" s="266"/>
      <c r="BQ51" s="263">
        <v>
45</v>
      </c>
      <c r="BR51" s="264"/>
      <c r="BS51" s="1120"/>
      <c r="BT51" s="1121"/>
      <c r="BU51" s="1121"/>
      <c r="BV51" s="1121"/>
      <c r="BW51" s="1121"/>
      <c r="BX51" s="1121"/>
      <c r="BY51" s="1121"/>
      <c r="BZ51" s="1121"/>
      <c r="CA51" s="1121"/>
      <c r="CB51" s="1121"/>
      <c r="CC51" s="1121"/>
      <c r="CD51" s="1121"/>
      <c r="CE51" s="1121"/>
      <c r="CF51" s="1121"/>
      <c r="CG51" s="1122"/>
      <c r="CH51" s="1095"/>
      <c r="CI51" s="1096"/>
      <c r="CJ51" s="1096"/>
      <c r="CK51" s="1096"/>
      <c r="CL51" s="1097"/>
      <c r="CM51" s="1095"/>
      <c r="CN51" s="1096"/>
      <c r="CO51" s="1096"/>
      <c r="CP51" s="1096"/>
      <c r="CQ51" s="1097"/>
      <c r="CR51" s="1095"/>
      <c r="CS51" s="1096"/>
      <c r="CT51" s="1096"/>
      <c r="CU51" s="1096"/>
      <c r="CV51" s="1097"/>
      <c r="CW51" s="1095"/>
      <c r="CX51" s="1096"/>
      <c r="CY51" s="1096"/>
      <c r="CZ51" s="1096"/>
      <c r="DA51" s="1097"/>
      <c r="DB51" s="1095"/>
      <c r="DC51" s="1096"/>
      <c r="DD51" s="1096"/>
      <c r="DE51" s="1096"/>
      <c r="DF51" s="1097"/>
      <c r="DG51" s="1095"/>
      <c r="DH51" s="1096"/>
      <c r="DI51" s="1096"/>
      <c r="DJ51" s="1096"/>
      <c r="DK51" s="1097"/>
      <c r="DL51" s="1095"/>
      <c r="DM51" s="1096"/>
      <c r="DN51" s="1096"/>
      <c r="DO51" s="1096"/>
      <c r="DP51" s="1097"/>
      <c r="DQ51" s="1095"/>
      <c r="DR51" s="1096"/>
      <c r="DS51" s="1096"/>
      <c r="DT51" s="1096"/>
      <c r="DU51" s="1097"/>
      <c r="DV51" s="1098"/>
      <c r="DW51" s="1099"/>
      <c r="DX51" s="1099"/>
      <c r="DY51" s="1099"/>
      <c r="DZ51" s="1100"/>
      <c r="EA51" s="247"/>
    </row>
    <row r="52" spans="1:131" s="248" customFormat="1" ht="26.25" customHeight="1" x14ac:dyDescent="0.15">
      <c r="A52" s="262">
        <v>
25</v>
      </c>
      <c r="B52" s="1137"/>
      <c r="C52" s="1138"/>
      <c r="D52" s="1138"/>
      <c r="E52" s="1138"/>
      <c r="F52" s="1138"/>
      <c r="G52" s="1138"/>
      <c r="H52" s="1138"/>
      <c r="I52" s="1138"/>
      <c r="J52" s="1138"/>
      <c r="K52" s="1138"/>
      <c r="L52" s="1138"/>
      <c r="M52" s="1138"/>
      <c r="N52" s="1138"/>
      <c r="O52" s="1138"/>
      <c r="P52" s="1139"/>
      <c r="Q52" s="1140"/>
      <c r="R52" s="1141"/>
      <c r="S52" s="1141"/>
      <c r="T52" s="1141"/>
      <c r="U52" s="1141"/>
      <c r="V52" s="1141"/>
      <c r="W52" s="1141"/>
      <c r="X52" s="1141"/>
      <c r="Y52" s="1141"/>
      <c r="Z52" s="1141"/>
      <c r="AA52" s="1141"/>
      <c r="AB52" s="1141"/>
      <c r="AC52" s="1141"/>
      <c r="AD52" s="1141"/>
      <c r="AE52" s="1142"/>
      <c r="AF52" s="1143"/>
      <c r="AG52" s="1144"/>
      <c r="AH52" s="1144"/>
      <c r="AI52" s="1144"/>
      <c r="AJ52" s="1145"/>
      <c r="AK52" s="1146"/>
      <c r="AL52" s="1141"/>
      <c r="AM52" s="1141"/>
      <c r="AN52" s="1141"/>
      <c r="AO52" s="1141"/>
      <c r="AP52" s="1141"/>
      <c r="AQ52" s="1141"/>
      <c r="AR52" s="1141"/>
      <c r="AS52" s="1141"/>
      <c r="AT52" s="1141"/>
      <c r="AU52" s="1141"/>
      <c r="AV52" s="1141"/>
      <c r="AW52" s="1141"/>
      <c r="AX52" s="1141"/>
      <c r="AY52" s="1141"/>
      <c r="AZ52" s="1147"/>
      <c r="BA52" s="1147"/>
      <c r="BB52" s="1147"/>
      <c r="BC52" s="1147"/>
      <c r="BD52" s="1147"/>
      <c r="BE52" s="1132"/>
      <c r="BF52" s="1132"/>
      <c r="BG52" s="1132"/>
      <c r="BH52" s="1132"/>
      <c r="BI52" s="1133"/>
      <c r="BJ52" s="253"/>
      <c r="BK52" s="253"/>
      <c r="BL52" s="253"/>
      <c r="BM52" s="253"/>
      <c r="BN52" s="253"/>
      <c r="BO52" s="266"/>
      <c r="BP52" s="266"/>
      <c r="BQ52" s="263">
        <v>
46</v>
      </c>
      <c r="BR52" s="264"/>
      <c r="BS52" s="1120"/>
      <c r="BT52" s="1121"/>
      <c r="BU52" s="1121"/>
      <c r="BV52" s="1121"/>
      <c r="BW52" s="1121"/>
      <c r="BX52" s="1121"/>
      <c r="BY52" s="1121"/>
      <c r="BZ52" s="1121"/>
      <c r="CA52" s="1121"/>
      <c r="CB52" s="1121"/>
      <c r="CC52" s="1121"/>
      <c r="CD52" s="1121"/>
      <c r="CE52" s="1121"/>
      <c r="CF52" s="1121"/>
      <c r="CG52" s="1122"/>
      <c r="CH52" s="1095"/>
      <c r="CI52" s="1096"/>
      <c r="CJ52" s="1096"/>
      <c r="CK52" s="1096"/>
      <c r="CL52" s="1097"/>
      <c r="CM52" s="1095"/>
      <c r="CN52" s="1096"/>
      <c r="CO52" s="1096"/>
      <c r="CP52" s="1096"/>
      <c r="CQ52" s="1097"/>
      <c r="CR52" s="1095"/>
      <c r="CS52" s="1096"/>
      <c r="CT52" s="1096"/>
      <c r="CU52" s="1096"/>
      <c r="CV52" s="1097"/>
      <c r="CW52" s="1095"/>
      <c r="CX52" s="1096"/>
      <c r="CY52" s="1096"/>
      <c r="CZ52" s="1096"/>
      <c r="DA52" s="1097"/>
      <c r="DB52" s="1095"/>
      <c r="DC52" s="1096"/>
      <c r="DD52" s="1096"/>
      <c r="DE52" s="1096"/>
      <c r="DF52" s="1097"/>
      <c r="DG52" s="1095"/>
      <c r="DH52" s="1096"/>
      <c r="DI52" s="1096"/>
      <c r="DJ52" s="1096"/>
      <c r="DK52" s="1097"/>
      <c r="DL52" s="1095"/>
      <c r="DM52" s="1096"/>
      <c r="DN52" s="1096"/>
      <c r="DO52" s="1096"/>
      <c r="DP52" s="1097"/>
      <c r="DQ52" s="1095"/>
      <c r="DR52" s="1096"/>
      <c r="DS52" s="1096"/>
      <c r="DT52" s="1096"/>
      <c r="DU52" s="1097"/>
      <c r="DV52" s="1098"/>
      <c r="DW52" s="1099"/>
      <c r="DX52" s="1099"/>
      <c r="DY52" s="1099"/>
      <c r="DZ52" s="1100"/>
      <c r="EA52" s="247"/>
    </row>
    <row r="53" spans="1:131" s="248" customFormat="1" ht="26.25" customHeight="1" x14ac:dyDescent="0.15">
      <c r="A53" s="262">
        <v>
26</v>
      </c>
      <c r="B53" s="1137"/>
      <c r="C53" s="1138"/>
      <c r="D53" s="1138"/>
      <c r="E53" s="1138"/>
      <c r="F53" s="1138"/>
      <c r="G53" s="1138"/>
      <c r="H53" s="1138"/>
      <c r="I53" s="1138"/>
      <c r="J53" s="1138"/>
      <c r="K53" s="1138"/>
      <c r="L53" s="1138"/>
      <c r="M53" s="1138"/>
      <c r="N53" s="1138"/>
      <c r="O53" s="1138"/>
      <c r="P53" s="1139"/>
      <c r="Q53" s="1140"/>
      <c r="R53" s="1141"/>
      <c r="S53" s="1141"/>
      <c r="T53" s="1141"/>
      <c r="U53" s="1141"/>
      <c r="V53" s="1141"/>
      <c r="W53" s="1141"/>
      <c r="X53" s="1141"/>
      <c r="Y53" s="1141"/>
      <c r="Z53" s="1141"/>
      <c r="AA53" s="1141"/>
      <c r="AB53" s="1141"/>
      <c r="AC53" s="1141"/>
      <c r="AD53" s="1141"/>
      <c r="AE53" s="1142"/>
      <c r="AF53" s="1143"/>
      <c r="AG53" s="1144"/>
      <c r="AH53" s="1144"/>
      <c r="AI53" s="1144"/>
      <c r="AJ53" s="1145"/>
      <c r="AK53" s="1146"/>
      <c r="AL53" s="1141"/>
      <c r="AM53" s="1141"/>
      <c r="AN53" s="1141"/>
      <c r="AO53" s="1141"/>
      <c r="AP53" s="1141"/>
      <c r="AQ53" s="1141"/>
      <c r="AR53" s="1141"/>
      <c r="AS53" s="1141"/>
      <c r="AT53" s="1141"/>
      <c r="AU53" s="1141"/>
      <c r="AV53" s="1141"/>
      <c r="AW53" s="1141"/>
      <c r="AX53" s="1141"/>
      <c r="AY53" s="1141"/>
      <c r="AZ53" s="1147"/>
      <c r="BA53" s="1147"/>
      <c r="BB53" s="1147"/>
      <c r="BC53" s="1147"/>
      <c r="BD53" s="1147"/>
      <c r="BE53" s="1132"/>
      <c r="BF53" s="1132"/>
      <c r="BG53" s="1132"/>
      <c r="BH53" s="1132"/>
      <c r="BI53" s="1133"/>
      <c r="BJ53" s="253"/>
      <c r="BK53" s="253"/>
      <c r="BL53" s="253"/>
      <c r="BM53" s="253"/>
      <c r="BN53" s="253"/>
      <c r="BO53" s="266"/>
      <c r="BP53" s="266"/>
      <c r="BQ53" s="263">
        <v>
47</v>
      </c>
      <c r="BR53" s="264"/>
      <c r="BS53" s="1120"/>
      <c r="BT53" s="1121"/>
      <c r="BU53" s="1121"/>
      <c r="BV53" s="1121"/>
      <c r="BW53" s="1121"/>
      <c r="BX53" s="1121"/>
      <c r="BY53" s="1121"/>
      <c r="BZ53" s="1121"/>
      <c r="CA53" s="1121"/>
      <c r="CB53" s="1121"/>
      <c r="CC53" s="1121"/>
      <c r="CD53" s="1121"/>
      <c r="CE53" s="1121"/>
      <c r="CF53" s="1121"/>
      <c r="CG53" s="1122"/>
      <c r="CH53" s="1095"/>
      <c r="CI53" s="1096"/>
      <c r="CJ53" s="1096"/>
      <c r="CK53" s="1096"/>
      <c r="CL53" s="1097"/>
      <c r="CM53" s="1095"/>
      <c r="CN53" s="1096"/>
      <c r="CO53" s="1096"/>
      <c r="CP53" s="1096"/>
      <c r="CQ53" s="1097"/>
      <c r="CR53" s="1095"/>
      <c r="CS53" s="1096"/>
      <c r="CT53" s="1096"/>
      <c r="CU53" s="1096"/>
      <c r="CV53" s="1097"/>
      <c r="CW53" s="1095"/>
      <c r="CX53" s="1096"/>
      <c r="CY53" s="1096"/>
      <c r="CZ53" s="1096"/>
      <c r="DA53" s="1097"/>
      <c r="DB53" s="1095"/>
      <c r="DC53" s="1096"/>
      <c r="DD53" s="1096"/>
      <c r="DE53" s="1096"/>
      <c r="DF53" s="1097"/>
      <c r="DG53" s="1095"/>
      <c r="DH53" s="1096"/>
      <c r="DI53" s="1096"/>
      <c r="DJ53" s="1096"/>
      <c r="DK53" s="1097"/>
      <c r="DL53" s="1095"/>
      <c r="DM53" s="1096"/>
      <c r="DN53" s="1096"/>
      <c r="DO53" s="1096"/>
      <c r="DP53" s="1097"/>
      <c r="DQ53" s="1095"/>
      <c r="DR53" s="1096"/>
      <c r="DS53" s="1096"/>
      <c r="DT53" s="1096"/>
      <c r="DU53" s="1097"/>
      <c r="DV53" s="1098"/>
      <c r="DW53" s="1099"/>
      <c r="DX53" s="1099"/>
      <c r="DY53" s="1099"/>
      <c r="DZ53" s="1100"/>
      <c r="EA53" s="247"/>
    </row>
    <row r="54" spans="1:131" s="248" customFormat="1" ht="26.25" customHeight="1" x14ac:dyDescent="0.15">
      <c r="A54" s="262">
        <v>
27</v>
      </c>
      <c r="B54" s="1137"/>
      <c r="C54" s="1138"/>
      <c r="D54" s="1138"/>
      <c r="E54" s="1138"/>
      <c r="F54" s="1138"/>
      <c r="G54" s="1138"/>
      <c r="H54" s="1138"/>
      <c r="I54" s="1138"/>
      <c r="J54" s="1138"/>
      <c r="K54" s="1138"/>
      <c r="L54" s="1138"/>
      <c r="M54" s="1138"/>
      <c r="N54" s="1138"/>
      <c r="O54" s="1138"/>
      <c r="P54" s="1139"/>
      <c r="Q54" s="1140"/>
      <c r="R54" s="1141"/>
      <c r="S54" s="1141"/>
      <c r="T54" s="1141"/>
      <c r="U54" s="1141"/>
      <c r="V54" s="1141"/>
      <c r="W54" s="1141"/>
      <c r="X54" s="1141"/>
      <c r="Y54" s="1141"/>
      <c r="Z54" s="1141"/>
      <c r="AA54" s="1141"/>
      <c r="AB54" s="1141"/>
      <c r="AC54" s="1141"/>
      <c r="AD54" s="1141"/>
      <c r="AE54" s="1142"/>
      <c r="AF54" s="1143"/>
      <c r="AG54" s="1144"/>
      <c r="AH54" s="1144"/>
      <c r="AI54" s="1144"/>
      <c r="AJ54" s="1145"/>
      <c r="AK54" s="1146"/>
      <c r="AL54" s="1141"/>
      <c r="AM54" s="1141"/>
      <c r="AN54" s="1141"/>
      <c r="AO54" s="1141"/>
      <c r="AP54" s="1141"/>
      <c r="AQ54" s="1141"/>
      <c r="AR54" s="1141"/>
      <c r="AS54" s="1141"/>
      <c r="AT54" s="1141"/>
      <c r="AU54" s="1141"/>
      <c r="AV54" s="1141"/>
      <c r="AW54" s="1141"/>
      <c r="AX54" s="1141"/>
      <c r="AY54" s="1141"/>
      <c r="AZ54" s="1147"/>
      <c r="BA54" s="1147"/>
      <c r="BB54" s="1147"/>
      <c r="BC54" s="1147"/>
      <c r="BD54" s="1147"/>
      <c r="BE54" s="1132"/>
      <c r="BF54" s="1132"/>
      <c r="BG54" s="1132"/>
      <c r="BH54" s="1132"/>
      <c r="BI54" s="1133"/>
      <c r="BJ54" s="253"/>
      <c r="BK54" s="253"/>
      <c r="BL54" s="253"/>
      <c r="BM54" s="253"/>
      <c r="BN54" s="253"/>
      <c r="BO54" s="266"/>
      <c r="BP54" s="266"/>
      <c r="BQ54" s="263">
        <v>
48</v>
      </c>
      <c r="BR54" s="264"/>
      <c r="BS54" s="1120"/>
      <c r="BT54" s="1121"/>
      <c r="BU54" s="1121"/>
      <c r="BV54" s="1121"/>
      <c r="BW54" s="1121"/>
      <c r="BX54" s="1121"/>
      <c r="BY54" s="1121"/>
      <c r="BZ54" s="1121"/>
      <c r="CA54" s="1121"/>
      <c r="CB54" s="1121"/>
      <c r="CC54" s="1121"/>
      <c r="CD54" s="1121"/>
      <c r="CE54" s="1121"/>
      <c r="CF54" s="1121"/>
      <c r="CG54" s="1122"/>
      <c r="CH54" s="1095"/>
      <c r="CI54" s="1096"/>
      <c r="CJ54" s="1096"/>
      <c r="CK54" s="1096"/>
      <c r="CL54" s="1097"/>
      <c r="CM54" s="1095"/>
      <c r="CN54" s="1096"/>
      <c r="CO54" s="1096"/>
      <c r="CP54" s="1096"/>
      <c r="CQ54" s="1097"/>
      <c r="CR54" s="1095"/>
      <c r="CS54" s="1096"/>
      <c r="CT54" s="1096"/>
      <c r="CU54" s="1096"/>
      <c r="CV54" s="1097"/>
      <c r="CW54" s="1095"/>
      <c r="CX54" s="1096"/>
      <c r="CY54" s="1096"/>
      <c r="CZ54" s="1096"/>
      <c r="DA54" s="1097"/>
      <c r="DB54" s="1095"/>
      <c r="DC54" s="1096"/>
      <c r="DD54" s="1096"/>
      <c r="DE54" s="1096"/>
      <c r="DF54" s="1097"/>
      <c r="DG54" s="1095"/>
      <c r="DH54" s="1096"/>
      <c r="DI54" s="1096"/>
      <c r="DJ54" s="1096"/>
      <c r="DK54" s="1097"/>
      <c r="DL54" s="1095"/>
      <c r="DM54" s="1096"/>
      <c r="DN54" s="1096"/>
      <c r="DO54" s="1096"/>
      <c r="DP54" s="1097"/>
      <c r="DQ54" s="1095"/>
      <c r="DR54" s="1096"/>
      <c r="DS54" s="1096"/>
      <c r="DT54" s="1096"/>
      <c r="DU54" s="1097"/>
      <c r="DV54" s="1098"/>
      <c r="DW54" s="1099"/>
      <c r="DX54" s="1099"/>
      <c r="DY54" s="1099"/>
      <c r="DZ54" s="1100"/>
      <c r="EA54" s="247"/>
    </row>
    <row r="55" spans="1:131" s="248" customFormat="1" ht="26.25" customHeight="1" x14ac:dyDescent="0.15">
      <c r="A55" s="262">
        <v>
28</v>
      </c>
      <c r="B55" s="1137"/>
      <c r="C55" s="1138"/>
      <c r="D55" s="1138"/>
      <c r="E55" s="1138"/>
      <c r="F55" s="1138"/>
      <c r="G55" s="1138"/>
      <c r="H55" s="1138"/>
      <c r="I55" s="1138"/>
      <c r="J55" s="1138"/>
      <c r="K55" s="1138"/>
      <c r="L55" s="1138"/>
      <c r="M55" s="1138"/>
      <c r="N55" s="1138"/>
      <c r="O55" s="1138"/>
      <c r="P55" s="1139"/>
      <c r="Q55" s="1140"/>
      <c r="R55" s="1141"/>
      <c r="S55" s="1141"/>
      <c r="T55" s="1141"/>
      <c r="U55" s="1141"/>
      <c r="V55" s="1141"/>
      <c r="W55" s="1141"/>
      <c r="X55" s="1141"/>
      <c r="Y55" s="1141"/>
      <c r="Z55" s="1141"/>
      <c r="AA55" s="1141"/>
      <c r="AB55" s="1141"/>
      <c r="AC55" s="1141"/>
      <c r="AD55" s="1141"/>
      <c r="AE55" s="1142"/>
      <c r="AF55" s="1143"/>
      <c r="AG55" s="1144"/>
      <c r="AH55" s="1144"/>
      <c r="AI55" s="1144"/>
      <c r="AJ55" s="1145"/>
      <c r="AK55" s="1146"/>
      <c r="AL55" s="1141"/>
      <c r="AM55" s="1141"/>
      <c r="AN55" s="1141"/>
      <c r="AO55" s="1141"/>
      <c r="AP55" s="1141"/>
      <c r="AQ55" s="1141"/>
      <c r="AR55" s="1141"/>
      <c r="AS55" s="1141"/>
      <c r="AT55" s="1141"/>
      <c r="AU55" s="1141"/>
      <c r="AV55" s="1141"/>
      <c r="AW55" s="1141"/>
      <c r="AX55" s="1141"/>
      <c r="AY55" s="1141"/>
      <c r="AZ55" s="1147"/>
      <c r="BA55" s="1147"/>
      <c r="BB55" s="1147"/>
      <c r="BC55" s="1147"/>
      <c r="BD55" s="1147"/>
      <c r="BE55" s="1132"/>
      <c r="BF55" s="1132"/>
      <c r="BG55" s="1132"/>
      <c r="BH55" s="1132"/>
      <c r="BI55" s="1133"/>
      <c r="BJ55" s="253"/>
      <c r="BK55" s="253"/>
      <c r="BL55" s="253"/>
      <c r="BM55" s="253"/>
      <c r="BN55" s="253"/>
      <c r="BO55" s="266"/>
      <c r="BP55" s="266"/>
      <c r="BQ55" s="263">
        <v>
49</v>
      </c>
      <c r="BR55" s="264"/>
      <c r="BS55" s="1120"/>
      <c r="BT55" s="1121"/>
      <c r="BU55" s="1121"/>
      <c r="BV55" s="1121"/>
      <c r="BW55" s="1121"/>
      <c r="BX55" s="1121"/>
      <c r="BY55" s="1121"/>
      <c r="BZ55" s="1121"/>
      <c r="CA55" s="1121"/>
      <c r="CB55" s="1121"/>
      <c r="CC55" s="1121"/>
      <c r="CD55" s="1121"/>
      <c r="CE55" s="1121"/>
      <c r="CF55" s="1121"/>
      <c r="CG55" s="1122"/>
      <c r="CH55" s="1095"/>
      <c r="CI55" s="1096"/>
      <c r="CJ55" s="1096"/>
      <c r="CK55" s="1096"/>
      <c r="CL55" s="1097"/>
      <c r="CM55" s="1095"/>
      <c r="CN55" s="1096"/>
      <c r="CO55" s="1096"/>
      <c r="CP55" s="1096"/>
      <c r="CQ55" s="1097"/>
      <c r="CR55" s="1095"/>
      <c r="CS55" s="1096"/>
      <c r="CT55" s="1096"/>
      <c r="CU55" s="1096"/>
      <c r="CV55" s="1097"/>
      <c r="CW55" s="1095"/>
      <c r="CX55" s="1096"/>
      <c r="CY55" s="1096"/>
      <c r="CZ55" s="1096"/>
      <c r="DA55" s="1097"/>
      <c r="DB55" s="1095"/>
      <c r="DC55" s="1096"/>
      <c r="DD55" s="1096"/>
      <c r="DE55" s="1096"/>
      <c r="DF55" s="1097"/>
      <c r="DG55" s="1095"/>
      <c r="DH55" s="1096"/>
      <c r="DI55" s="1096"/>
      <c r="DJ55" s="1096"/>
      <c r="DK55" s="1097"/>
      <c r="DL55" s="1095"/>
      <c r="DM55" s="1096"/>
      <c r="DN55" s="1096"/>
      <c r="DO55" s="1096"/>
      <c r="DP55" s="1097"/>
      <c r="DQ55" s="1095"/>
      <c r="DR55" s="1096"/>
      <c r="DS55" s="1096"/>
      <c r="DT55" s="1096"/>
      <c r="DU55" s="1097"/>
      <c r="DV55" s="1098"/>
      <c r="DW55" s="1099"/>
      <c r="DX55" s="1099"/>
      <c r="DY55" s="1099"/>
      <c r="DZ55" s="1100"/>
      <c r="EA55" s="247"/>
    </row>
    <row r="56" spans="1:131" s="248" customFormat="1" ht="26.25" customHeight="1" x14ac:dyDescent="0.15">
      <c r="A56" s="262">
        <v>
29</v>
      </c>
      <c r="B56" s="1137"/>
      <c r="C56" s="1138"/>
      <c r="D56" s="1138"/>
      <c r="E56" s="1138"/>
      <c r="F56" s="1138"/>
      <c r="G56" s="1138"/>
      <c r="H56" s="1138"/>
      <c r="I56" s="1138"/>
      <c r="J56" s="1138"/>
      <c r="K56" s="1138"/>
      <c r="L56" s="1138"/>
      <c r="M56" s="1138"/>
      <c r="N56" s="1138"/>
      <c r="O56" s="1138"/>
      <c r="P56" s="1139"/>
      <c r="Q56" s="1140"/>
      <c r="R56" s="1141"/>
      <c r="S56" s="1141"/>
      <c r="T56" s="1141"/>
      <c r="U56" s="1141"/>
      <c r="V56" s="1141"/>
      <c r="W56" s="1141"/>
      <c r="X56" s="1141"/>
      <c r="Y56" s="1141"/>
      <c r="Z56" s="1141"/>
      <c r="AA56" s="1141"/>
      <c r="AB56" s="1141"/>
      <c r="AC56" s="1141"/>
      <c r="AD56" s="1141"/>
      <c r="AE56" s="1142"/>
      <c r="AF56" s="1143"/>
      <c r="AG56" s="1144"/>
      <c r="AH56" s="1144"/>
      <c r="AI56" s="1144"/>
      <c r="AJ56" s="1145"/>
      <c r="AK56" s="1146"/>
      <c r="AL56" s="1141"/>
      <c r="AM56" s="1141"/>
      <c r="AN56" s="1141"/>
      <c r="AO56" s="1141"/>
      <c r="AP56" s="1141"/>
      <c r="AQ56" s="1141"/>
      <c r="AR56" s="1141"/>
      <c r="AS56" s="1141"/>
      <c r="AT56" s="1141"/>
      <c r="AU56" s="1141"/>
      <c r="AV56" s="1141"/>
      <c r="AW56" s="1141"/>
      <c r="AX56" s="1141"/>
      <c r="AY56" s="1141"/>
      <c r="AZ56" s="1147"/>
      <c r="BA56" s="1147"/>
      <c r="BB56" s="1147"/>
      <c r="BC56" s="1147"/>
      <c r="BD56" s="1147"/>
      <c r="BE56" s="1132"/>
      <c r="BF56" s="1132"/>
      <c r="BG56" s="1132"/>
      <c r="BH56" s="1132"/>
      <c r="BI56" s="1133"/>
      <c r="BJ56" s="253"/>
      <c r="BK56" s="253"/>
      <c r="BL56" s="253"/>
      <c r="BM56" s="253"/>
      <c r="BN56" s="253"/>
      <c r="BO56" s="266"/>
      <c r="BP56" s="266"/>
      <c r="BQ56" s="263">
        <v>
50</v>
      </c>
      <c r="BR56" s="264"/>
      <c r="BS56" s="1120"/>
      <c r="BT56" s="1121"/>
      <c r="BU56" s="1121"/>
      <c r="BV56" s="1121"/>
      <c r="BW56" s="1121"/>
      <c r="BX56" s="1121"/>
      <c r="BY56" s="1121"/>
      <c r="BZ56" s="1121"/>
      <c r="CA56" s="1121"/>
      <c r="CB56" s="1121"/>
      <c r="CC56" s="1121"/>
      <c r="CD56" s="1121"/>
      <c r="CE56" s="1121"/>
      <c r="CF56" s="1121"/>
      <c r="CG56" s="1122"/>
      <c r="CH56" s="1095"/>
      <c r="CI56" s="1096"/>
      <c r="CJ56" s="1096"/>
      <c r="CK56" s="1096"/>
      <c r="CL56" s="1097"/>
      <c r="CM56" s="1095"/>
      <c r="CN56" s="1096"/>
      <c r="CO56" s="1096"/>
      <c r="CP56" s="1096"/>
      <c r="CQ56" s="1097"/>
      <c r="CR56" s="1095"/>
      <c r="CS56" s="1096"/>
      <c r="CT56" s="1096"/>
      <c r="CU56" s="1096"/>
      <c r="CV56" s="1097"/>
      <c r="CW56" s="1095"/>
      <c r="CX56" s="1096"/>
      <c r="CY56" s="1096"/>
      <c r="CZ56" s="1096"/>
      <c r="DA56" s="1097"/>
      <c r="DB56" s="1095"/>
      <c r="DC56" s="1096"/>
      <c r="DD56" s="1096"/>
      <c r="DE56" s="1096"/>
      <c r="DF56" s="1097"/>
      <c r="DG56" s="1095"/>
      <c r="DH56" s="1096"/>
      <c r="DI56" s="1096"/>
      <c r="DJ56" s="1096"/>
      <c r="DK56" s="1097"/>
      <c r="DL56" s="1095"/>
      <c r="DM56" s="1096"/>
      <c r="DN56" s="1096"/>
      <c r="DO56" s="1096"/>
      <c r="DP56" s="1097"/>
      <c r="DQ56" s="1095"/>
      <c r="DR56" s="1096"/>
      <c r="DS56" s="1096"/>
      <c r="DT56" s="1096"/>
      <c r="DU56" s="1097"/>
      <c r="DV56" s="1098"/>
      <c r="DW56" s="1099"/>
      <c r="DX56" s="1099"/>
      <c r="DY56" s="1099"/>
      <c r="DZ56" s="1100"/>
      <c r="EA56" s="247"/>
    </row>
    <row r="57" spans="1:131" s="248" customFormat="1" ht="26.25" customHeight="1" x14ac:dyDescent="0.15">
      <c r="A57" s="262">
        <v>
30</v>
      </c>
      <c r="B57" s="1137"/>
      <c r="C57" s="1138"/>
      <c r="D57" s="1138"/>
      <c r="E57" s="1138"/>
      <c r="F57" s="1138"/>
      <c r="G57" s="1138"/>
      <c r="H57" s="1138"/>
      <c r="I57" s="1138"/>
      <c r="J57" s="1138"/>
      <c r="K57" s="1138"/>
      <c r="L57" s="1138"/>
      <c r="M57" s="1138"/>
      <c r="N57" s="1138"/>
      <c r="O57" s="1138"/>
      <c r="P57" s="1139"/>
      <c r="Q57" s="1140"/>
      <c r="R57" s="1141"/>
      <c r="S57" s="1141"/>
      <c r="T57" s="1141"/>
      <c r="U57" s="1141"/>
      <c r="V57" s="1141"/>
      <c r="W57" s="1141"/>
      <c r="X57" s="1141"/>
      <c r="Y57" s="1141"/>
      <c r="Z57" s="1141"/>
      <c r="AA57" s="1141"/>
      <c r="AB57" s="1141"/>
      <c r="AC57" s="1141"/>
      <c r="AD57" s="1141"/>
      <c r="AE57" s="1142"/>
      <c r="AF57" s="1143"/>
      <c r="AG57" s="1144"/>
      <c r="AH57" s="1144"/>
      <c r="AI57" s="1144"/>
      <c r="AJ57" s="1145"/>
      <c r="AK57" s="1146"/>
      <c r="AL57" s="1141"/>
      <c r="AM57" s="1141"/>
      <c r="AN57" s="1141"/>
      <c r="AO57" s="1141"/>
      <c r="AP57" s="1141"/>
      <c r="AQ57" s="1141"/>
      <c r="AR57" s="1141"/>
      <c r="AS57" s="1141"/>
      <c r="AT57" s="1141"/>
      <c r="AU57" s="1141"/>
      <c r="AV57" s="1141"/>
      <c r="AW57" s="1141"/>
      <c r="AX57" s="1141"/>
      <c r="AY57" s="1141"/>
      <c r="AZ57" s="1147"/>
      <c r="BA57" s="1147"/>
      <c r="BB57" s="1147"/>
      <c r="BC57" s="1147"/>
      <c r="BD57" s="1147"/>
      <c r="BE57" s="1132"/>
      <c r="BF57" s="1132"/>
      <c r="BG57" s="1132"/>
      <c r="BH57" s="1132"/>
      <c r="BI57" s="1133"/>
      <c r="BJ57" s="253"/>
      <c r="BK57" s="253"/>
      <c r="BL57" s="253"/>
      <c r="BM57" s="253"/>
      <c r="BN57" s="253"/>
      <c r="BO57" s="266"/>
      <c r="BP57" s="266"/>
      <c r="BQ57" s="263">
        <v>
51</v>
      </c>
      <c r="BR57" s="264"/>
      <c r="BS57" s="1120"/>
      <c r="BT57" s="1121"/>
      <c r="BU57" s="1121"/>
      <c r="BV57" s="1121"/>
      <c r="BW57" s="1121"/>
      <c r="BX57" s="1121"/>
      <c r="BY57" s="1121"/>
      <c r="BZ57" s="1121"/>
      <c r="CA57" s="1121"/>
      <c r="CB57" s="1121"/>
      <c r="CC57" s="1121"/>
      <c r="CD57" s="1121"/>
      <c r="CE57" s="1121"/>
      <c r="CF57" s="1121"/>
      <c r="CG57" s="1122"/>
      <c r="CH57" s="1095"/>
      <c r="CI57" s="1096"/>
      <c r="CJ57" s="1096"/>
      <c r="CK57" s="1096"/>
      <c r="CL57" s="1097"/>
      <c r="CM57" s="1095"/>
      <c r="CN57" s="1096"/>
      <c r="CO57" s="1096"/>
      <c r="CP57" s="1096"/>
      <c r="CQ57" s="1097"/>
      <c r="CR57" s="1095"/>
      <c r="CS57" s="1096"/>
      <c r="CT57" s="1096"/>
      <c r="CU57" s="1096"/>
      <c r="CV57" s="1097"/>
      <c r="CW57" s="1095"/>
      <c r="CX57" s="1096"/>
      <c r="CY57" s="1096"/>
      <c r="CZ57" s="1096"/>
      <c r="DA57" s="1097"/>
      <c r="DB57" s="1095"/>
      <c r="DC57" s="1096"/>
      <c r="DD57" s="1096"/>
      <c r="DE57" s="1096"/>
      <c r="DF57" s="1097"/>
      <c r="DG57" s="1095"/>
      <c r="DH57" s="1096"/>
      <c r="DI57" s="1096"/>
      <c r="DJ57" s="1096"/>
      <c r="DK57" s="1097"/>
      <c r="DL57" s="1095"/>
      <c r="DM57" s="1096"/>
      <c r="DN57" s="1096"/>
      <c r="DO57" s="1096"/>
      <c r="DP57" s="1097"/>
      <c r="DQ57" s="1095"/>
      <c r="DR57" s="1096"/>
      <c r="DS57" s="1096"/>
      <c r="DT57" s="1096"/>
      <c r="DU57" s="1097"/>
      <c r="DV57" s="1098"/>
      <c r="DW57" s="1099"/>
      <c r="DX57" s="1099"/>
      <c r="DY57" s="1099"/>
      <c r="DZ57" s="1100"/>
      <c r="EA57" s="247"/>
    </row>
    <row r="58" spans="1:131" s="248" customFormat="1" ht="26.25" customHeight="1" x14ac:dyDescent="0.15">
      <c r="A58" s="262">
        <v>
31</v>
      </c>
      <c r="B58" s="1137"/>
      <c r="C58" s="1138"/>
      <c r="D58" s="1138"/>
      <c r="E58" s="1138"/>
      <c r="F58" s="1138"/>
      <c r="G58" s="1138"/>
      <c r="H58" s="1138"/>
      <c r="I58" s="1138"/>
      <c r="J58" s="1138"/>
      <c r="K58" s="1138"/>
      <c r="L58" s="1138"/>
      <c r="M58" s="1138"/>
      <c r="N58" s="1138"/>
      <c r="O58" s="1138"/>
      <c r="P58" s="1139"/>
      <c r="Q58" s="1140"/>
      <c r="R58" s="1141"/>
      <c r="S58" s="1141"/>
      <c r="T58" s="1141"/>
      <c r="U58" s="1141"/>
      <c r="V58" s="1141"/>
      <c r="W58" s="1141"/>
      <c r="X58" s="1141"/>
      <c r="Y58" s="1141"/>
      <c r="Z58" s="1141"/>
      <c r="AA58" s="1141"/>
      <c r="AB58" s="1141"/>
      <c r="AC58" s="1141"/>
      <c r="AD58" s="1141"/>
      <c r="AE58" s="1142"/>
      <c r="AF58" s="1143"/>
      <c r="AG58" s="1144"/>
      <c r="AH58" s="1144"/>
      <c r="AI58" s="1144"/>
      <c r="AJ58" s="1145"/>
      <c r="AK58" s="1146"/>
      <c r="AL58" s="1141"/>
      <c r="AM58" s="1141"/>
      <c r="AN58" s="1141"/>
      <c r="AO58" s="1141"/>
      <c r="AP58" s="1141"/>
      <c r="AQ58" s="1141"/>
      <c r="AR58" s="1141"/>
      <c r="AS58" s="1141"/>
      <c r="AT58" s="1141"/>
      <c r="AU58" s="1141"/>
      <c r="AV58" s="1141"/>
      <c r="AW58" s="1141"/>
      <c r="AX58" s="1141"/>
      <c r="AY58" s="1141"/>
      <c r="AZ58" s="1147"/>
      <c r="BA58" s="1147"/>
      <c r="BB58" s="1147"/>
      <c r="BC58" s="1147"/>
      <c r="BD58" s="1147"/>
      <c r="BE58" s="1132"/>
      <c r="BF58" s="1132"/>
      <c r="BG58" s="1132"/>
      <c r="BH58" s="1132"/>
      <c r="BI58" s="1133"/>
      <c r="BJ58" s="253"/>
      <c r="BK58" s="253"/>
      <c r="BL58" s="253"/>
      <c r="BM58" s="253"/>
      <c r="BN58" s="253"/>
      <c r="BO58" s="266"/>
      <c r="BP58" s="266"/>
      <c r="BQ58" s="263">
        <v>
52</v>
      </c>
      <c r="BR58" s="264"/>
      <c r="BS58" s="1120"/>
      <c r="BT58" s="1121"/>
      <c r="BU58" s="1121"/>
      <c r="BV58" s="1121"/>
      <c r="BW58" s="1121"/>
      <c r="BX58" s="1121"/>
      <c r="BY58" s="1121"/>
      <c r="BZ58" s="1121"/>
      <c r="CA58" s="1121"/>
      <c r="CB58" s="1121"/>
      <c r="CC58" s="1121"/>
      <c r="CD58" s="1121"/>
      <c r="CE58" s="1121"/>
      <c r="CF58" s="1121"/>
      <c r="CG58" s="1122"/>
      <c r="CH58" s="1095"/>
      <c r="CI58" s="1096"/>
      <c r="CJ58" s="1096"/>
      <c r="CK58" s="1096"/>
      <c r="CL58" s="1097"/>
      <c r="CM58" s="1095"/>
      <c r="CN58" s="1096"/>
      <c r="CO58" s="1096"/>
      <c r="CP58" s="1096"/>
      <c r="CQ58" s="1097"/>
      <c r="CR58" s="1095"/>
      <c r="CS58" s="1096"/>
      <c r="CT58" s="1096"/>
      <c r="CU58" s="1096"/>
      <c r="CV58" s="1097"/>
      <c r="CW58" s="1095"/>
      <c r="CX58" s="1096"/>
      <c r="CY58" s="1096"/>
      <c r="CZ58" s="1096"/>
      <c r="DA58" s="1097"/>
      <c r="DB58" s="1095"/>
      <c r="DC58" s="1096"/>
      <c r="DD58" s="1096"/>
      <c r="DE58" s="1096"/>
      <c r="DF58" s="1097"/>
      <c r="DG58" s="1095"/>
      <c r="DH58" s="1096"/>
      <c r="DI58" s="1096"/>
      <c r="DJ58" s="1096"/>
      <c r="DK58" s="1097"/>
      <c r="DL58" s="1095"/>
      <c r="DM58" s="1096"/>
      <c r="DN58" s="1096"/>
      <c r="DO58" s="1096"/>
      <c r="DP58" s="1097"/>
      <c r="DQ58" s="1095"/>
      <c r="DR58" s="1096"/>
      <c r="DS58" s="1096"/>
      <c r="DT58" s="1096"/>
      <c r="DU58" s="1097"/>
      <c r="DV58" s="1098"/>
      <c r="DW58" s="1099"/>
      <c r="DX58" s="1099"/>
      <c r="DY58" s="1099"/>
      <c r="DZ58" s="1100"/>
      <c r="EA58" s="247"/>
    </row>
    <row r="59" spans="1:131" s="248" customFormat="1" ht="26.25" customHeight="1" x14ac:dyDescent="0.15">
      <c r="A59" s="262">
        <v>
32</v>
      </c>
      <c r="B59" s="1137"/>
      <c r="C59" s="1138"/>
      <c r="D59" s="1138"/>
      <c r="E59" s="1138"/>
      <c r="F59" s="1138"/>
      <c r="G59" s="1138"/>
      <c r="H59" s="1138"/>
      <c r="I59" s="1138"/>
      <c r="J59" s="1138"/>
      <c r="K59" s="1138"/>
      <c r="L59" s="1138"/>
      <c r="M59" s="1138"/>
      <c r="N59" s="1138"/>
      <c r="O59" s="1138"/>
      <c r="P59" s="1139"/>
      <c r="Q59" s="1140"/>
      <c r="R59" s="1141"/>
      <c r="S59" s="1141"/>
      <c r="T59" s="1141"/>
      <c r="U59" s="1141"/>
      <c r="V59" s="1141"/>
      <c r="W59" s="1141"/>
      <c r="X59" s="1141"/>
      <c r="Y59" s="1141"/>
      <c r="Z59" s="1141"/>
      <c r="AA59" s="1141"/>
      <c r="AB59" s="1141"/>
      <c r="AC59" s="1141"/>
      <c r="AD59" s="1141"/>
      <c r="AE59" s="1142"/>
      <c r="AF59" s="1143"/>
      <c r="AG59" s="1144"/>
      <c r="AH59" s="1144"/>
      <c r="AI59" s="1144"/>
      <c r="AJ59" s="1145"/>
      <c r="AK59" s="1146"/>
      <c r="AL59" s="1141"/>
      <c r="AM59" s="1141"/>
      <c r="AN59" s="1141"/>
      <c r="AO59" s="1141"/>
      <c r="AP59" s="1141"/>
      <c r="AQ59" s="1141"/>
      <c r="AR59" s="1141"/>
      <c r="AS59" s="1141"/>
      <c r="AT59" s="1141"/>
      <c r="AU59" s="1141"/>
      <c r="AV59" s="1141"/>
      <c r="AW59" s="1141"/>
      <c r="AX59" s="1141"/>
      <c r="AY59" s="1141"/>
      <c r="AZ59" s="1147"/>
      <c r="BA59" s="1147"/>
      <c r="BB59" s="1147"/>
      <c r="BC59" s="1147"/>
      <c r="BD59" s="1147"/>
      <c r="BE59" s="1132"/>
      <c r="BF59" s="1132"/>
      <c r="BG59" s="1132"/>
      <c r="BH59" s="1132"/>
      <c r="BI59" s="1133"/>
      <c r="BJ59" s="253"/>
      <c r="BK59" s="253"/>
      <c r="BL59" s="253"/>
      <c r="BM59" s="253"/>
      <c r="BN59" s="253"/>
      <c r="BO59" s="266"/>
      <c r="BP59" s="266"/>
      <c r="BQ59" s="263">
        <v>
53</v>
      </c>
      <c r="BR59" s="264"/>
      <c r="BS59" s="1120"/>
      <c r="BT59" s="1121"/>
      <c r="BU59" s="1121"/>
      <c r="BV59" s="1121"/>
      <c r="BW59" s="1121"/>
      <c r="BX59" s="1121"/>
      <c r="BY59" s="1121"/>
      <c r="BZ59" s="1121"/>
      <c r="CA59" s="1121"/>
      <c r="CB59" s="1121"/>
      <c r="CC59" s="1121"/>
      <c r="CD59" s="1121"/>
      <c r="CE59" s="1121"/>
      <c r="CF59" s="1121"/>
      <c r="CG59" s="1122"/>
      <c r="CH59" s="1095"/>
      <c r="CI59" s="1096"/>
      <c r="CJ59" s="1096"/>
      <c r="CK59" s="1096"/>
      <c r="CL59" s="1097"/>
      <c r="CM59" s="1095"/>
      <c r="CN59" s="1096"/>
      <c r="CO59" s="1096"/>
      <c r="CP59" s="1096"/>
      <c r="CQ59" s="1097"/>
      <c r="CR59" s="1095"/>
      <c r="CS59" s="1096"/>
      <c r="CT59" s="1096"/>
      <c r="CU59" s="1096"/>
      <c r="CV59" s="1097"/>
      <c r="CW59" s="1095"/>
      <c r="CX59" s="1096"/>
      <c r="CY59" s="1096"/>
      <c r="CZ59" s="1096"/>
      <c r="DA59" s="1097"/>
      <c r="DB59" s="1095"/>
      <c r="DC59" s="1096"/>
      <c r="DD59" s="1096"/>
      <c r="DE59" s="1096"/>
      <c r="DF59" s="1097"/>
      <c r="DG59" s="1095"/>
      <c r="DH59" s="1096"/>
      <c r="DI59" s="1096"/>
      <c r="DJ59" s="1096"/>
      <c r="DK59" s="1097"/>
      <c r="DL59" s="1095"/>
      <c r="DM59" s="1096"/>
      <c r="DN59" s="1096"/>
      <c r="DO59" s="1096"/>
      <c r="DP59" s="1097"/>
      <c r="DQ59" s="1095"/>
      <c r="DR59" s="1096"/>
      <c r="DS59" s="1096"/>
      <c r="DT59" s="1096"/>
      <c r="DU59" s="1097"/>
      <c r="DV59" s="1098"/>
      <c r="DW59" s="1099"/>
      <c r="DX59" s="1099"/>
      <c r="DY59" s="1099"/>
      <c r="DZ59" s="1100"/>
      <c r="EA59" s="247"/>
    </row>
    <row r="60" spans="1:131" s="248" customFormat="1" ht="26.25" customHeight="1" x14ac:dyDescent="0.15">
      <c r="A60" s="262">
        <v>
33</v>
      </c>
      <c r="B60" s="1137"/>
      <c r="C60" s="1138"/>
      <c r="D60" s="1138"/>
      <c r="E60" s="1138"/>
      <c r="F60" s="1138"/>
      <c r="G60" s="1138"/>
      <c r="H60" s="1138"/>
      <c r="I60" s="1138"/>
      <c r="J60" s="1138"/>
      <c r="K60" s="1138"/>
      <c r="L60" s="1138"/>
      <c r="M60" s="1138"/>
      <c r="N60" s="1138"/>
      <c r="O60" s="1138"/>
      <c r="P60" s="1139"/>
      <c r="Q60" s="1140"/>
      <c r="R60" s="1141"/>
      <c r="S60" s="1141"/>
      <c r="T60" s="1141"/>
      <c r="U60" s="1141"/>
      <c r="V60" s="1141"/>
      <c r="W60" s="1141"/>
      <c r="X60" s="1141"/>
      <c r="Y60" s="1141"/>
      <c r="Z60" s="1141"/>
      <c r="AA60" s="1141"/>
      <c r="AB60" s="1141"/>
      <c r="AC60" s="1141"/>
      <c r="AD60" s="1141"/>
      <c r="AE60" s="1142"/>
      <c r="AF60" s="1143"/>
      <c r="AG60" s="1144"/>
      <c r="AH60" s="1144"/>
      <c r="AI60" s="1144"/>
      <c r="AJ60" s="1145"/>
      <c r="AK60" s="1146"/>
      <c r="AL60" s="1141"/>
      <c r="AM60" s="1141"/>
      <c r="AN60" s="1141"/>
      <c r="AO60" s="1141"/>
      <c r="AP60" s="1141"/>
      <c r="AQ60" s="1141"/>
      <c r="AR60" s="1141"/>
      <c r="AS60" s="1141"/>
      <c r="AT60" s="1141"/>
      <c r="AU60" s="1141"/>
      <c r="AV60" s="1141"/>
      <c r="AW60" s="1141"/>
      <c r="AX60" s="1141"/>
      <c r="AY60" s="1141"/>
      <c r="AZ60" s="1147"/>
      <c r="BA60" s="1147"/>
      <c r="BB60" s="1147"/>
      <c r="BC60" s="1147"/>
      <c r="BD60" s="1147"/>
      <c r="BE60" s="1132"/>
      <c r="BF60" s="1132"/>
      <c r="BG60" s="1132"/>
      <c r="BH60" s="1132"/>
      <c r="BI60" s="1133"/>
      <c r="BJ60" s="253"/>
      <c r="BK60" s="253"/>
      <c r="BL60" s="253"/>
      <c r="BM60" s="253"/>
      <c r="BN60" s="253"/>
      <c r="BO60" s="266"/>
      <c r="BP60" s="266"/>
      <c r="BQ60" s="263">
        <v>
54</v>
      </c>
      <c r="BR60" s="264"/>
      <c r="BS60" s="1120"/>
      <c r="BT60" s="1121"/>
      <c r="BU60" s="1121"/>
      <c r="BV60" s="1121"/>
      <c r="BW60" s="1121"/>
      <c r="BX60" s="1121"/>
      <c r="BY60" s="1121"/>
      <c r="BZ60" s="1121"/>
      <c r="CA60" s="1121"/>
      <c r="CB60" s="1121"/>
      <c r="CC60" s="1121"/>
      <c r="CD60" s="1121"/>
      <c r="CE60" s="1121"/>
      <c r="CF60" s="1121"/>
      <c r="CG60" s="1122"/>
      <c r="CH60" s="1095"/>
      <c r="CI60" s="1096"/>
      <c r="CJ60" s="1096"/>
      <c r="CK60" s="1096"/>
      <c r="CL60" s="1097"/>
      <c r="CM60" s="1095"/>
      <c r="CN60" s="1096"/>
      <c r="CO60" s="1096"/>
      <c r="CP60" s="1096"/>
      <c r="CQ60" s="1097"/>
      <c r="CR60" s="1095"/>
      <c r="CS60" s="1096"/>
      <c r="CT60" s="1096"/>
      <c r="CU60" s="1096"/>
      <c r="CV60" s="1097"/>
      <c r="CW60" s="1095"/>
      <c r="CX60" s="1096"/>
      <c r="CY60" s="1096"/>
      <c r="CZ60" s="1096"/>
      <c r="DA60" s="1097"/>
      <c r="DB60" s="1095"/>
      <c r="DC60" s="1096"/>
      <c r="DD60" s="1096"/>
      <c r="DE60" s="1096"/>
      <c r="DF60" s="1097"/>
      <c r="DG60" s="1095"/>
      <c r="DH60" s="1096"/>
      <c r="DI60" s="1096"/>
      <c r="DJ60" s="1096"/>
      <c r="DK60" s="1097"/>
      <c r="DL60" s="1095"/>
      <c r="DM60" s="1096"/>
      <c r="DN60" s="1096"/>
      <c r="DO60" s="1096"/>
      <c r="DP60" s="1097"/>
      <c r="DQ60" s="1095"/>
      <c r="DR60" s="1096"/>
      <c r="DS60" s="1096"/>
      <c r="DT60" s="1096"/>
      <c r="DU60" s="1097"/>
      <c r="DV60" s="1098"/>
      <c r="DW60" s="1099"/>
      <c r="DX60" s="1099"/>
      <c r="DY60" s="1099"/>
      <c r="DZ60" s="1100"/>
      <c r="EA60" s="247"/>
    </row>
    <row r="61" spans="1:131" s="248" customFormat="1" ht="26.25" customHeight="1" thickBot="1" x14ac:dyDescent="0.2">
      <c r="A61" s="262">
        <v>
34</v>
      </c>
      <c r="B61" s="1137"/>
      <c r="C61" s="1138"/>
      <c r="D61" s="1138"/>
      <c r="E61" s="1138"/>
      <c r="F61" s="1138"/>
      <c r="G61" s="1138"/>
      <c r="H61" s="1138"/>
      <c r="I61" s="1138"/>
      <c r="J61" s="1138"/>
      <c r="K61" s="1138"/>
      <c r="L61" s="1138"/>
      <c r="M61" s="1138"/>
      <c r="N61" s="1138"/>
      <c r="O61" s="1138"/>
      <c r="P61" s="1139"/>
      <c r="Q61" s="1140"/>
      <c r="R61" s="1141"/>
      <c r="S61" s="1141"/>
      <c r="T61" s="1141"/>
      <c r="U61" s="1141"/>
      <c r="V61" s="1141"/>
      <c r="W61" s="1141"/>
      <c r="X61" s="1141"/>
      <c r="Y61" s="1141"/>
      <c r="Z61" s="1141"/>
      <c r="AA61" s="1141"/>
      <c r="AB61" s="1141"/>
      <c r="AC61" s="1141"/>
      <c r="AD61" s="1141"/>
      <c r="AE61" s="1142"/>
      <c r="AF61" s="1143"/>
      <c r="AG61" s="1144"/>
      <c r="AH61" s="1144"/>
      <c r="AI61" s="1144"/>
      <c r="AJ61" s="1145"/>
      <c r="AK61" s="1146"/>
      <c r="AL61" s="1141"/>
      <c r="AM61" s="1141"/>
      <c r="AN61" s="1141"/>
      <c r="AO61" s="1141"/>
      <c r="AP61" s="1141"/>
      <c r="AQ61" s="1141"/>
      <c r="AR61" s="1141"/>
      <c r="AS61" s="1141"/>
      <c r="AT61" s="1141"/>
      <c r="AU61" s="1141"/>
      <c r="AV61" s="1141"/>
      <c r="AW61" s="1141"/>
      <c r="AX61" s="1141"/>
      <c r="AY61" s="1141"/>
      <c r="AZ61" s="1147"/>
      <c r="BA61" s="1147"/>
      <c r="BB61" s="1147"/>
      <c r="BC61" s="1147"/>
      <c r="BD61" s="1147"/>
      <c r="BE61" s="1132"/>
      <c r="BF61" s="1132"/>
      <c r="BG61" s="1132"/>
      <c r="BH61" s="1132"/>
      <c r="BI61" s="1133"/>
      <c r="BJ61" s="253"/>
      <c r="BK61" s="253"/>
      <c r="BL61" s="253"/>
      <c r="BM61" s="253"/>
      <c r="BN61" s="253"/>
      <c r="BO61" s="266"/>
      <c r="BP61" s="266"/>
      <c r="BQ61" s="263">
        <v>
55</v>
      </c>
      <c r="BR61" s="264"/>
      <c r="BS61" s="1120"/>
      <c r="BT61" s="1121"/>
      <c r="BU61" s="1121"/>
      <c r="BV61" s="1121"/>
      <c r="BW61" s="1121"/>
      <c r="BX61" s="1121"/>
      <c r="BY61" s="1121"/>
      <c r="BZ61" s="1121"/>
      <c r="CA61" s="1121"/>
      <c r="CB61" s="1121"/>
      <c r="CC61" s="1121"/>
      <c r="CD61" s="1121"/>
      <c r="CE61" s="1121"/>
      <c r="CF61" s="1121"/>
      <c r="CG61" s="1122"/>
      <c r="CH61" s="1095"/>
      <c r="CI61" s="1096"/>
      <c r="CJ61" s="1096"/>
      <c r="CK61" s="1096"/>
      <c r="CL61" s="1097"/>
      <c r="CM61" s="1095"/>
      <c r="CN61" s="1096"/>
      <c r="CO61" s="1096"/>
      <c r="CP61" s="1096"/>
      <c r="CQ61" s="1097"/>
      <c r="CR61" s="1095"/>
      <c r="CS61" s="1096"/>
      <c r="CT61" s="1096"/>
      <c r="CU61" s="1096"/>
      <c r="CV61" s="1097"/>
      <c r="CW61" s="1095"/>
      <c r="CX61" s="1096"/>
      <c r="CY61" s="1096"/>
      <c r="CZ61" s="1096"/>
      <c r="DA61" s="1097"/>
      <c r="DB61" s="1095"/>
      <c r="DC61" s="1096"/>
      <c r="DD61" s="1096"/>
      <c r="DE61" s="1096"/>
      <c r="DF61" s="1097"/>
      <c r="DG61" s="1095"/>
      <c r="DH61" s="1096"/>
      <c r="DI61" s="1096"/>
      <c r="DJ61" s="1096"/>
      <c r="DK61" s="1097"/>
      <c r="DL61" s="1095"/>
      <c r="DM61" s="1096"/>
      <c r="DN61" s="1096"/>
      <c r="DO61" s="1096"/>
      <c r="DP61" s="1097"/>
      <c r="DQ61" s="1095"/>
      <c r="DR61" s="1096"/>
      <c r="DS61" s="1096"/>
      <c r="DT61" s="1096"/>
      <c r="DU61" s="1097"/>
      <c r="DV61" s="1098"/>
      <c r="DW61" s="1099"/>
      <c r="DX61" s="1099"/>
      <c r="DY61" s="1099"/>
      <c r="DZ61" s="1100"/>
      <c r="EA61" s="247"/>
    </row>
    <row r="62" spans="1:131" s="248" customFormat="1" ht="26.25" customHeight="1" x14ac:dyDescent="0.15">
      <c r="A62" s="262">
        <v>
35</v>
      </c>
      <c r="B62" s="1137"/>
      <c r="C62" s="1138"/>
      <c r="D62" s="1138"/>
      <c r="E62" s="1138"/>
      <c r="F62" s="1138"/>
      <c r="G62" s="1138"/>
      <c r="H62" s="1138"/>
      <c r="I62" s="1138"/>
      <c r="J62" s="1138"/>
      <c r="K62" s="1138"/>
      <c r="L62" s="1138"/>
      <c r="M62" s="1138"/>
      <c r="N62" s="1138"/>
      <c r="O62" s="1138"/>
      <c r="P62" s="1139"/>
      <c r="Q62" s="1140"/>
      <c r="R62" s="1141"/>
      <c r="S62" s="1141"/>
      <c r="T62" s="1141"/>
      <c r="U62" s="1141"/>
      <c r="V62" s="1141"/>
      <c r="W62" s="1141"/>
      <c r="X62" s="1141"/>
      <c r="Y62" s="1141"/>
      <c r="Z62" s="1141"/>
      <c r="AA62" s="1141"/>
      <c r="AB62" s="1141"/>
      <c r="AC62" s="1141"/>
      <c r="AD62" s="1141"/>
      <c r="AE62" s="1142"/>
      <c r="AF62" s="1143"/>
      <c r="AG62" s="1144"/>
      <c r="AH62" s="1144"/>
      <c r="AI62" s="1144"/>
      <c r="AJ62" s="1145"/>
      <c r="AK62" s="1146"/>
      <c r="AL62" s="1141"/>
      <c r="AM62" s="1141"/>
      <c r="AN62" s="1141"/>
      <c r="AO62" s="1141"/>
      <c r="AP62" s="1141"/>
      <c r="AQ62" s="1141"/>
      <c r="AR62" s="1141"/>
      <c r="AS62" s="1141"/>
      <c r="AT62" s="1141"/>
      <c r="AU62" s="1141"/>
      <c r="AV62" s="1141"/>
      <c r="AW62" s="1141"/>
      <c r="AX62" s="1141"/>
      <c r="AY62" s="1141"/>
      <c r="AZ62" s="1147"/>
      <c r="BA62" s="1147"/>
      <c r="BB62" s="1147"/>
      <c r="BC62" s="1147"/>
      <c r="BD62" s="1147"/>
      <c r="BE62" s="1132"/>
      <c r="BF62" s="1132"/>
      <c r="BG62" s="1132"/>
      <c r="BH62" s="1132"/>
      <c r="BI62" s="1133"/>
      <c r="BJ62" s="1134" t="s">
        <v>
410</v>
      </c>
      <c r="BK62" s="1135"/>
      <c r="BL62" s="1135"/>
      <c r="BM62" s="1135"/>
      <c r="BN62" s="1136"/>
      <c r="BO62" s="266"/>
      <c r="BP62" s="266"/>
      <c r="BQ62" s="263">
        <v>
56</v>
      </c>
      <c r="BR62" s="264"/>
      <c r="BS62" s="1120"/>
      <c r="BT62" s="1121"/>
      <c r="BU62" s="1121"/>
      <c r="BV62" s="1121"/>
      <c r="BW62" s="1121"/>
      <c r="BX62" s="1121"/>
      <c r="BY62" s="1121"/>
      <c r="BZ62" s="1121"/>
      <c r="CA62" s="1121"/>
      <c r="CB62" s="1121"/>
      <c r="CC62" s="1121"/>
      <c r="CD62" s="1121"/>
      <c r="CE62" s="1121"/>
      <c r="CF62" s="1121"/>
      <c r="CG62" s="1122"/>
      <c r="CH62" s="1095"/>
      <c r="CI62" s="1096"/>
      <c r="CJ62" s="1096"/>
      <c r="CK62" s="1096"/>
      <c r="CL62" s="1097"/>
      <c r="CM62" s="1095"/>
      <c r="CN62" s="1096"/>
      <c r="CO62" s="1096"/>
      <c r="CP62" s="1096"/>
      <c r="CQ62" s="1097"/>
      <c r="CR62" s="1095"/>
      <c r="CS62" s="1096"/>
      <c r="CT62" s="1096"/>
      <c r="CU62" s="1096"/>
      <c r="CV62" s="1097"/>
      <c r="CW62" s="1095"/>
      <c r="CX62" s="1096"/>
      <c r="CY62" s="1096"/>
      <c r="CZ62" s="1096"/>
      <c r="DA62" s="1097"/>
      <c r="DB62" s="1095"/>
      <c r="DC62" s="1096"/>
      <c r="DD62" s="1096"/>
      <c r="DE62" s="1096"/>
      <c r="DF62" s="1097"/>
      <c r="DG62" s="1095"/>
      <c r="DH62" s="1096"/>
      <c r="DI62" s="1096"/>
      <c r="DJ62" s="1096"/>
      <c r="DK62" s="1097"/>
      <c r="DL62" s="1095"/>
      <c r="DM62" s="1096"/>
      <c r="DN62" s="1096"/>
      <c r="DO62" s="1096"/>
      <c r="DP62" s="1097"/>
      <c r="DQ62" s="1095"/>
      <c r="DR62" s="1096"/>
      <c r="DS62" s="1096"/>
      <c r="DT62" s="1096"/>
      <c r="DU62" s="1097"/>
      <c r="DV62" s="1098"/>
      <c r="DW62" s="1099"/>
      <c r="DX62" s="1099"/>
      <c r="DY62" s="1099"/>
      <c r="DZ62" s="1100"/>
      <c r="EA62" s="247"/>
    </row>
    <row r="63" spans="1:131" s="248" customFormat="1" ht="26.25" customHeight="1" thickBot="1" x14ac:dyDescent="0.2">
      <c r="A63" s="265" t="s">
        <v>
391</v>
      </c>
      <c r="B63" s="1037" t="s">
        <v>
411</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8"/>
      <c r="AF63" s="1129">
        <v>
29</v>
      </c>
      <c r="AG63" s="1052"/>
      <c r="AH63" s="1052"/>
      <c r="AI63" s="1052"/>
      <c r="AJ63" s="1130"/>
      <c r="AK63" s="1131"/>
      <c r="AL63" s="1056"/>
      <c r="AM63" s="1056"/>
      <c r="AN63" s="1056"/>
      <c r="AO63" s="1056"/>
      <c r="AP63" s="1052">
        <v>
1662</v>
      </c>
      <c r="AQ63" s="1052"/>
      <c r="AR63" s="1052"/>
      <c r="AS63" s="1052"/>
      <c r="AT63" s="1052"/>
      <c r="AU63" s="1052">
        <v>
1577</v>
      </c>
      <c r="AV63" s="1052"/>
      <c r="AW63" s="1052"/>
      <c r="AX63" s="1052"/>
      <c r="AY63" s="1052"/>
      <c r="AZ63" s="1125"/>
      <c r="BA63" s="1125"/>
      <c r="BB63" s="1125"/>
      <c r="BC63" s="1125"/>
      <c r="BD63" s="1125"/>
      <c r="BE63" s="1053"/>
      <c r="BF63" s="1053"/>
      <c r="BG63" s="1053"/>
      <c r="BH63" s="1053"/>
      <c r="BI63" s="1054"/>
      <c r="BJ63" s="1126" t="s">
        <v>
412</v>
      </c>
      <c r="BK63" s="1044"/>
      <c r="BL63" s="1044"/>
      <c r="BM63" s="1044"/>
      <c r="BN63" s="1127"/>
      <c r="BO63" s="266"/>
      <c r="BP63" s="266"/>
      <c r="BQ63" s="263">
        <v>
57</v>
      </c>
      <c r="BR63" s="264"/>
      <c r="BS63" s="1120"/>
      <c r="BT63" s="1121"/>
      <c r="BU63" s="1121"/>
      <c r="BV63" s="1121"/>
      <c r="BW63" s="1121"/>
      <c r="BX63" s="1121"/>
      <c r="BY63" s="1121"/>
      <c r="BZ63" s="1121"/>
      <c r="CA63" s="1121"/>
      <c r="CB63" s="1121"/>
      <c r="CC63" s="1121"/>
      <c r="CD63" s="1121"/>
      <c r="CE63" s="1121"/>
      <c r="CF63" s="1121"/>
      <c r="CG63" s="1122"/>
      <c r="CH63" s="1095"/>
      <c r="CI63" s="1096"/>
      <c r="CJ63" s="1096"/>
      <c r="CK63" s="1096"/>
      <c r="CL63" s="1097"/>
      <c r="CM63" s="1095"/>
      <c r="CN63" s="1096"/>
      <c r="CO63" s="1096"/>
      <c r="CP63" s="1096"/>
      <c r="CQ63" s="1097"/>
      <c r="CR63" s="1095"/>
      <c r="CS63" s="1096"/>
      <c r="CT63" s="1096"/>
      <c r="CU63" s="1096"/>
      <c r="CV63" s="1097"/>
      <c r="CW63" s="1095"/>
      <c r="CX63" s="1096"/>
      <c r="CY63" s="1096"/>
      <c r="CZ63" s="1096"/>
      <c r="DA63" s="1097"/>
      <c r="DB63" s="1095"/>
      <c r="DC63" s="1096"/>
      <c r="DD63" s="1096"/>
      <c r="DE63" s="1096"/>
      <c r="DF63" s="1097"/>
      <c r="DG63" s="1095"/>
      <c r="DH63" s="1096"/>
      <c r="DI63" s="1096"/>
      <c r="DJ63" s="1096"/>
      <c r="DK63" s="1097"/>
      <c r="DL63" s="1095"/>
      <c r="DM63" s="1096"/>
      <c r="DN63" s="1096"/>
      <c r="DO63" s="1096"/>
      <c r="DP63" s="1097"/>
      <c r="DQ63" s="1095"/>
      <c r="DR63" s="1096"/>
      <c r="DS63" s="1096"/>
      <c r="DT63" s="1096"/>
      <c r="DU63" s="1097"/>
      <c r="DV63" s="1098"/>
      <c r="DW63" s="1099"/>
      <c r="DX63" s="1099"/>
      <c r="DY63" s="1099"/>
      <c r="DZ63" s="110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
58</v>
      </c>
      <c r="BR64" s="264"/>
      <c r="BS64" s="1120"/>
      <c r="BT64" s="1121"/>
      <c r="BU64" s="1121"/>
      <c r="BV64" s="1121"/>
      <c r="BW64" s="1121"/>
      <c r="BX64" s="1121"/>
      <c r="BY64" s="1121"/>
      <c r="BZ64" s="1121"/>
      <c r="CA64" s="1121"/>
      <c r="CB64" s="1121"/>
      <c r="CC64" s="1121"/>
      <c r="CD64" s="1121"/>
      <c r="CE64" s="1121"/>
      <c r="CF64" s="1121"/>
      <c r="CG64" s="1122"/>
      <c r="CH64" s="1095"/>
      <c r="CI64" s="1096"/>
      <c r="CJ64" s="1096"/>
      <c r="CK64" s="1096"/>
      <c r="CL64" s="1097"/>
      <c r="CM64" s="1095"/>
      <c r="CN64" s="1096"/>
      <c r="CO64" s="1096"/>
      <c r="CP64" s="1096"/>
      <c r="CQ64" s="1097"/>
      <c r="CR64" s="1095"/>
      <c r="CS64" s="1096"/>
      <c r="CT64" s="1096"/>
      <c r="CU64" s="1096"/>
      <c r="CV64" s="1097"/>
      <c r="CW64" s="1095"/>
      <c r="CX64" s="1096"/>
      <c r="CY64" s="1096"/>
      <c r="CZ64" s="1096"/>
      <c r="DA64" s="1097"/>
      <c r="DB64" s="1095"/>
      <c r="DC64" s="1096"/>
      <c r="DD64" s="1096"/>
      <c r="DE64" s="1096"/>
      <c r="DF64" s="1097"/>
      <c r="DG64" s="1095"/>
      <c r="DH64" s="1096"/>
      <c r="DI64" s="1096"/>
      <c r="DJ64" s="1096"/>
      <c r="DK64" s="1097"/>
      <c r="DL64" s="1095"/>
      <c r="DM64" s="1096"/>
      <c r="DN64" s="1096"/>
      <c r="DO64" s="1096"/>
      <c r="DP64" s="1097"/>
      <c r="DQ64" s="1095"/>
      <c r="DR64" s="1096"/>
      <c r="DS64" s="1096"/>
      <c r="DT64" s="1096"/>
      <c r="DU64" s="1097"/>
      <c r="DV64" s="1098"/>
      <c r="DW64" s="1099"/>
      <c r="DX64" s="1099"/>
      <c r="DY64" s="1099"/>
      <c r="DZ64" s="1100"/>
      <c r="EA64" s="247"/>
    </row>
    <row r="65" spans="1:131" s="248" customFormat="1" ht="26.25" customHeight="1" thickBot="1" x14ac:dyDescent="0.2">
      <c r="A65" s="253" t="s">
        <v>
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
59</v>
      </c>
      <c r="BR65" s="264"/>
      <c r="BS65" s="1120"/>
      <c r="BT65" s="1121"/>
      <c r="BU65" s="1121"/>
      <c r="BV65" s="1121"/>
      <c r="BW65" s="1121"/>
      <c r="BX65" s="1121"/>
      <c r="BY65" s="1121"/>
      <c r="BZ65" s="1121"/>
      <c r="CA65" s="1121"/>
      <c r="CB65" s="1121"/>
      <c r="CC65" s="1121"/>
      <c r="CD65" s="1121"/>
      <c r="CE65" s="1121"/>
      <c r="CF65" s="1121"/>
      <c r="CG65" s="1122"/>
      <c r="CH65" s="1095"/>
      <c r="CI65" s="1096"/>
      <c r="CJ65" s="1096"/>
      <c r="CK65" s="1096"/>
      <c r="CL65" s="1097"/>
      <c r="CM65" s="1095"/>
      <c r="CN65" s="1096"/>
      <c r="CO65" s="1096"/>
      <c r="CP65" s="1096"/>
      <c r="CQ65" s="1097"/>
      <c r="CR65" s="1095"/>
      <c r="CS65" s="1096"/>
      <c r="CT65" s="1096"/>
      <c r="CU65" s="1096"/>
      <c r="CV65" s="1097"/>
      <c r="CW65" s="1095"/>
      <c r="CX65" s="1096"/>
      <c r="CY65" s="1096"/>
      <c r="CZ65" s="1096"/>
      <c r="DA65" s="1097"/>
      <c r="DB65" s="1095"/>
      <c r="DC65" s="1096"/>
      <c r="DD65" s="1096"/>
      <c r="DE65" s="1096"/>
      <c r="DF65" s="1097"/>
      <c r="DG65" s="1095"/>
      <c r="DH65" s="1096"/>
      <c r="DI65" s="1096"/>
      <c r="DJ65" s="1096"/>
      <c r="DK65" s="1097"/>
      <c r="DL65" s="1095"/>
      <c r="DM65" s="1096"/>
      <c r="DN65" s="1096"/>
      <c r="DO65" s="1096"/>
      <c r="DP65" s="1097"/>
      <c r="DQ65" s="1095"/>
      <c r="DR65" s="1096"/>
      <c r="DS65" s="1096"/>
      <c r="DT65" s="1096"/>
      <c r="DU65" s="1097"/>
      <c r="DV65" s="1098"/>
      <c r="DW65" s="1099"/>
      <c r="DX65" s="1099"/>
      <c r="DY65" s="1099"/>
      <c r="DZ65" s="1100"/>
      <c r="EA65" s="247"/>
    </row>
    <row r="66" spans="1:131" s="248" customFormat="1" ht="26.25" customHeight="1" x14ac:dyDescent="0.15">
      <c r="A66" s="1101" t="s">
        <v>
414</v>
      </c>
      <c r="B66" s="1102"/>
      <c r="C66" s="1102"/>
      <c r="D66" s="1102"/>
      <c r="E66" s="1102"/>
      <c r="F66" s="1102"/>
      <c r="G66" s="1102"/>
      <c r="H66" s="1102"/>
      <c r="I66" s="1102"/>
      <c r="J66" s="1102"/>
      <c r="K66" s="1102"/>
      <c r="L66" s="1102"/>
      <c r="M66" s="1102"/>
      <c r="N66" s="1102"/>
      <c r="O66" s="1102"/>
      <c r="P66" s="1103"/>
      <c r="Q66" s="1107" t="s">
        <v>
415</v>
      </c>
      <c r="R66" s="1108"/>
      <c r="S66" s="1108"/>
      <c r="T66" s="1108"/>
      <c r="U66" s="1109"/>
      <c r="V66" s="1107" t="s">
        <v>
416</v>
      </c>
      <c r="W66" s="1108"/>
      <c r="X66" s="1108"/>
      <c r="Y66" s="1108"/>
      <c r="Z66" s="1109"/>
      <c r="AA66" s="1107" t="s">
        <v>
417</v>
      </c>
      <c r="AB66" s="1108"/>
      <c r="AC66" s="1108"/>
      <c r="AD66" s="1108"/>
      <c r="AE66" s="1109"/>
      <c r="AF66" s="1113" t="s">
        <v>
418</v>
      </c>
      <c r="AG66" s="1114"/>
      <c r="AH66" s="1114"/>
      <c r="AI66" s="1114"/>
      <c r="AJ66" s="1115"/>
      <c r="AK66" s="1107" t="s">
        <v>
419</v>
      </c>
      <c r="AL66" s="1102"/>
      <c r="AM66" s="1102"/>
      <c r="AN66" s="1102"/>
      <c r="AO66" s="1103"/>
      <c r="AP66" s="1107" t="s">
        <v>
420</v>
      </c>
      <c r="AQ66" s="1108"/>
      <c r="AR66" s="1108"/>
      <c r="AS66" s="1108"/>
      <c r="AT66" s="1109"/>
      <c r="AU66" s="1107" t="s">
        <v>
421</v>
      </c>
      <c r="AV66" s="1108"/>
      <c r="AW66" s="1108"/>
      <c r="AX66" s="1108"/>
      <c r="AY66" s="1109"/>
      <c r="AZ66" s="1107" t="s">
        <v>
378</v>
      </c>
      <c r="BA66" s="1108"/>
      <c r="BB66" s="1108"/>
      <c r="BC66" s="1108"/>
      <c r="BD66" s="1123"/>
      <c r="BE66" s="266"/>
      <c r="BF66" s="266"/>
      <c r="BG66" s="266"/>
      <c r="BH66" s="266"/>
      <c r="BI66" s="266"/>
      <c r="BJ66" s="266"/>
      <c r="BK66" s="266"/>
      <c r="BL66" s="266"/>
      <c r="BM66" s="266"/>
      <c r="BN66" s="266"/>
      <c r="BO66" s="266"/>
      <c r="BP66" s="266"/>
      <c r="BQ66" s="263">
        <v>
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104"/>
      <c r="B67" s="1105"/>
      <c r="C67" s="1105"/>
      <c r="D67" s="1105"/>
      <c r="E67" s="1105"/>
      <c r="F67" s="1105"/>
      <c r="G67" s="1105"/>
      <c r="H67" s="1105"/>
      <c r="I67" s="1105"/>
      <c r="J67" s="1105"/>
      <c r="K67" s="1105"/>
      <c r="L67" s="1105"/>
      <c r="M67" s="1105"/>
      <c r="N67" s="1105"/>
      <c r="O67" s="1105"/>
      <c r="P67" s="1106"/>
      <c r="Q67" s="1110"/>
      <c r="R67" s="1111"/>
      <c r="S67" s="1111"/>
      <c r="T67" s="1111"/>
      <c r="U67" s="1112"/>
      <c r="V67" s="1110"/>
      <c r="W67" s="1111"/>
      <c r="X67" s="1111"/>
      <c r="Y67" s="1111"/>
      <c r="Z67" s="1112"/>
      <c r="AA67" s="1110"/>
      <c r="AB67" s="1111"/>
      <c r="AC67" s="1111"/>
      <c r="AD67" s="1111"/>
      <c r="AE67" s="1112"/>
      <c r="AF67" s="1116"/>
      <c r="AG67" s="1117"/>
      <c r="AH67" s="1117"/>
      <c r="AI67" s="1117"/>
      <c r="AJ67" s="1118"/>
      <c r="AK67" s="1119"/>
      <c r="AL67" s="1105"/>
      <c r="AM67" s="1105"/>
      <c r="AN67" s="1105"/>
      <c r="AO67" s="1106"/>
      <c r="AP67" s="1110"/>
      <c r="AQ67" s="1111"/>
      <c r="AR67" s="1111"/>
      <c r="AS67" s="1111"/>
      <c r="AT67" s="1112"/>
      <c r="AU67" s="1110"/>
      <c r="AV67" s="1111"/>
      <c r="AW67" s="1111"/>
      <c r="AX67" s="1111"/>
      <c r="AY67" s="1112"/>
      <c r="AZ67" s="1110"/>
      <c r="BA67" s="1111"/>
      <c r="BB67" s="1111"/>
      <c r="BC67" s="1111"/>
      <c r="BD67" s="1124"/>
      <c r="BE67" s="266"/>
      <c r="BF67" s="266"/>
      <c r="BG67" s="266"/>
      <c r="BH67" s="266"/>
      <c r="BI67" s="266"/>
      <c r="BJ67" s="266"/>
      <c r="BK67" s="266"/>
      <c r="BL67" s="266"/>
      <c r="BM67" s="266"/>
      <c r="BN67" s="266"/>
      <c r="BO67" s="266"/>
      <c r="BP67" s="266"/>
      <c r="BQ67" s="263">
        <v>
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
1</v>
      </c>
      <c r="B68" s="1091" t="s">
        <v>
582</v>
      </c>
      <c r="C68" s="1092"/>
      <c r="D68" s="1092"/>
      <c r="E68" s="1092"/>
      <c r="F68" s="1092"/>
      <c r="G68" s="1092"/>
      <c r="H68" s="1092"/>
      <c r="I68" s="1092"/>
      <c r="J68" s="1092"/>
      <c r="K68" s="1092"/>
      <c r="L68" s="1092"/>
      <c r="M68" s="1092"/>
      <c r="N68" s="1092"/>
      <c r="O68" s="1092"/>
      <c r="P68" s="1093"/>
      <c r="Q68" s="1094">
        <v>
1317</v>
      </c>
      <c r="R68" s="1088"/>
      <c r="S68" s="1088"/>
      <c r="T68" s="1088"/>
      <c r="U68" s="1088"/>
      <c r="V68" s="1088">
        <v>
1255</v>
      </c>
      <c r="W68" s="1088"/>
      <c r="X68" s="1088"/>
      <c r="Y68" s="1088"/>
      <c r="Z68" s="1088"/>
      <c r="AA68" s="1088">
        <v>
62</v>
      </c>
      <c r="AB68" s="1088"/>
      <c r="AC68" s="1088"/>
      <c r="AD68" s="1088"/>
      <c r="AE68" s="1088"/>
      <c r="AF68" s="1088">
        <v>
62</v>
      </c>
      <c r="AG68" s="1088"/>
      <c r="AH68" s="1088"/>
      <c r="AI68" s="1088"/>
      <c r="AJ68" s="1088"/>
      <c r="AK68" s="1088" t="s">
        <v>
599</v>
      </c>
      <c r="AL68" s="1088"/>
      <c r="AM68" s="1088"/>
      <c r="AN68" s="1088"/>
      <c r="AO68" s="1088"/>
      <c r="AP68" s="1088">
        <v>
4219</v>
      </c>
      <c r="AQ68" s="1088"/>
      <c r="AR68" s="1088"/>
      <c r="AS68" s="1088"/>
      <c r="AT68" s="1088"/>
      <c r="AU68" s="1088">
        <v>
202</v>
      </c>
      <c r="AV68" s="1088"/>
      <c r="AW68" s="1088"/>
      <c r="AX68" s="1088"/>
      <c r="AY68" s="1088"/>
      <c r="AZ68" s="1089"/>
      <c r="BA68" s="1089"/>
      <c r="BB68" s="1089"/>
      <c r="BC68" s="1089"/>
      <c r="BD68" s="1090"/>
      <c r="BE68" s="266"/>
      <c r="BF68" s="266"/>
      <c r="BG68" s="266"/>
      <c r="BH68" s="266"/>
      <c r="BI68" s="266"/>
      <c r="BJ68" s="266"/>
      <c r="BK68" s="266"/>
      <c r="BL68" s="266"/>
      <c r="BM68" s="266"/>
      <c r="BN68" s="266"/>
      <c r="BO68" s="266"/>
      <c r="BP68" s="266"/>
      <c r="BQ68" s="263">
        <v>
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
2</v>
      </c>
      <c r="B69" s="1067" t="s">
        <v>
583</v>
      </c>
      <c r="C69" s="1068"/>
      <c r="D69" s="1068"/>
      <c r="E69" s="1068"/>
      <c r="F69" s="1068"/>
      <c r="G69" s="1068"/>
      <c r="H69" s="1068"/>
      <c r="I69" s="1068"/>
      <c r="J69" s="1068"/>
      <c r="K69" s="1068"/>
      <c r="L69" s="1068"/>
      <c r="M69" s="1068"/>
      <c r="N69" s="1068"/>
      <c r="O69" s="1068"/>
      <c r="P69" s="1069"/>
      <c r="Q69" s="1080">
        <v>
245</v>
      </c>
      <c r="R69" s="1075"/>
      <c r="S69" s="1075"/>
      <c r="T69" s="1075"/>
      <c r="U69" s="1075"/>
      <c r="V69" s="1075">
        <v>
225</v>
      </c>
      <c r="W69" s="1075"/>
      <c r="X69" s="1075"/>
      <c r="Y69" s="1075"/>
      <c r="Z69" s="1075"/>
      <c r="AA69" s="1075">
        <v>
20</v>
      </c>
      <c r="AB69" s="1075"/>
      <c r="AC69" s="1075"/>
      <c r="AD69" s="1075"/>
      <c r="AE69" s="1075"/>
      <c r="AF69" s="1075">
        <v>
20</v>
      </c>
      <c r="AG69" s="1075"/>
      <c r="AH69" s="1075"/>
      <c r="AI69" s="1075"/>
      <c r="AJ69" s="1075"/>
      <c r="AK69" s="1075" t="s">
        <v>
599</v>
      </c>
      <c r="AL69" s="1075"/>
      <c r="AM69" s="1075"/>
      <c r="AN69" s="1075"/>
      <c r="AO69" s="1075"/>
      <c r="AP69" s="1075">
        <v>
174</v>
      </c>
      <c r="AQ69" s="1075"/>
      <c r="AR69" s="1075"/>
      <c r="AS69" s="1075"/>
      <c r="AT69" s="1075"/>
      <c r="AU69" s="1075">
        <v>
9</v>
      </c>
      <c r="AV69" s="1075"/>
      <c r="AW69" s="1075"/>
      <c r="AX69" s="1075"/>
      <c r="AY69" s="1075"/>
      <c r="AZ69" s="1065"/>
      <c r="BA69" s="1065"/>
      <c r="BB69" s="1065"/>
      <c r="BC69" s="1065"/>
      <c r="BD69" s="1066"/>
      <c r="BE69" s="266"/>
      <c r="BF69" s="266"/>
      <c r="BG69" s="266"/>
      <c r="BH69" s="266"/>
      <c r="BI69" s="266"/>
      <c r="BJ69" s="266"/>
      <c r="BK69" s="266"/>
      <c r="BL69" s="266"/>
      <c r="BM69" s="266"/>
      <c r="BN69" s="266"/>
      <c r="BO69" s="266"/>
      <c r="BP69" s="266"/>
      <c r="BQ69" s="263">
        <v>
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
3</v>
      </c>
      <c r="B70" s="1067" t="s">
        <v>
584</v>
      </c>
      <c r="C70" s="1068"/>
      <c r="D70" s="1068"/>
      <c r="E70" s="1068"/>
      <c r="F70" s="1068"/>
      <c r="G70" s="1068"/>
      <c r="H70" s="1068"/>
      <c r="I70" s="1068"/>
      <c r="J70" s="1068"/>
      <c r="K70" s="1068"/>
      <c r="L70" s="1068"/>
      <c r="M70" s="1068"/>
      <c r="N70" s="1068"/>
      <c r="O70" s="1068"/>
      <c r="P70" s="1069"/>
      <c r="Q70" s="1080">
        <v>
7609</v>
      </c>
      <c r="R70" s="1075"/>
      <c r="S70" s="1075"/>
      <c r="T70" s="1075"/>
      <c r="U70" s="1075"/>
      <c r="V70" s="1075">
        <v>
7690</v>
      </c>
      <c r="W70" s="1075"/>
      <c r="X70" s="1075"/>
      <c r="Y70" s="1075"/>
      <c r="Z70" s="1075"/>
      <c r="AA70" s="1075">
        <v>
-81</v>
      </c>
      <c r="AB70" s="1075"/>
      <c r="AC70" s="1075"/>
      <c r="AD70" s="1075"/>
      <c r="AE70" s="1075"/>
      <c r="AF70" s="1075">
        <v>
588</v>
      </c>
      <c r="AG70" s="1075"/>
      <c r="AH70" s="1075"/>
      <c r="AI70" s="1075"/>
      <c r="AJ70" s="1075"/>
      <c r="AK70" s="1075" t="s">
        <v>
598</v>
      </c>
      <c r="AL70" s="1075"/>
      <c r="AM70" s="1075"/>
      <c r="AN70" s="1075"/>
      <c r="AO70" s="1075"/>
      <c r="AP70" s="1075">
        <v>
8498</v>
      </c>
      <c r="AQ70" s="1075"/>
      <c r="AR70" s="1075"/>
      <c r="AS70" s="1075"/>
      <c r="AT70" s="1075"/>
      <c r="AU70" s="1075">
        <v>
280</v>
      </c>
      <c r="AV70" s="1075"/>
      <c r="AW70" s="1075"/>
      <c r="AX70" s="1075"/>
      <c r="AY70" s="1075"/>
      <c r="AZ70" s="1065"/>
      <c r="BA70" s="1065"/>
      <c r="BB70" s="1065"/>
      <c r="BC70" s="1065"/>
      <c r="BD70" s="1066"/>
      <c r="BE70" s="266"/>
      <c r="BF70" s="266"/>
      <c r="BG70" s="266"/>
      <c r="BH70" s="266"/>
      <c r="BI70" s="266"/>
      <c r="BJ70" s="266"/>
      <c r="BK70" s="266"/>
      <c r="BL70" s="266"/>
      <c r="BM70" s="266"/>
      <c r="BN70" s="266"/>
      <c r="BO70" s="266"/>
      <c r="BP70" s="266"/>
      <c r="BQ70" s="263">
        <v>
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
4</v>
      </c>
      <c r="B71" s="1067" t="s">
        <v>
585</v>
      </c>
      <c r="C71" s="1068"/>
      <c r="D71" s="1068"/>
      <c r="E71" s="1068"/>
      <c r="F71" s="1068"/>
      <c r="G71" s="1068"/>
      <c r="H71" s="1068"/>
      <c r="I71" s="1068"/>
      <c r="J71" s="1068"/>
      <c r="K71" s="1068"/>
      <c r="L71" s="1068"/>
      <c r="M71" s="1068"/>
      <c r="N71" s="1068"/>
      <c r="O71" s="1068"/>
      <c r="P71" s="1069"/>
      <c r="Q71" s="1080">
        <v>
6529</v>
      </c>
      <c r="R71" s="1075"/>
      <c r="S71" s="1075"/>
      <c r="T71" s="1075"/>
      <c r="U71" s="1075"/>
      <c r="V71" s="1087">
        <v>
6443</v>
      </c>
      <c r="W71" s="1085">
        <v>
6850</v>
      </c>
      <c r="X71" s="1085">
        <v>
6850</v>
      </c>
      <c r="Y71" s="1085">
        <v>
6850</v>
      </c>
      <c r="Z71" s="1086">
        <v>
6850</v>
      </c>
      <c r="AA71" s="1087">
        <v>
86</v>
      </c>
      <c r="AB71" s="1085">
        <v>
82</v>
      </c>
      <c r="AC71" s="1085">
        <v>
82</v>
      </c>
      <c r="AD71" s="1085">
        <v>
82</v>
      </c>
      <c r="AE71" s="1086">
        <v>
82</v>
      </c>
      <c r="AF71" s="1087">
        <v>
86</v>
      </c>
      <c r="AG71" s="1085">
        <v>
82</v>
      </c>
      <c r="AH71" s="1085">
        <v>
82</v>
      </c>
      <c r="AI71" s="1085">
        <v>
82</v>
      </c>
      <c r="AJ71" s="1086">
        <v>
82</v>
      </c>
      <c r="AK71" s="1087">
        <v>
1926</v>
      </c>
      <c r="AL71" s="1085">
        <v>
2485</v>
      </c>
      <c r="AM71" s="1085">
        <v>
2485</v>
      </c>
      <c r="AN71" s="1085">
        <v>
2485</v>
      </c>
      <c r="AO71" s="1086">
        <v>
2485</v>
      </c>
      <c r="AP71" s="1081" t="s">
        <v>
515</v>
      </c>
      <c r="AQ71" s="1082"/>
      <c r="AR71" s="1082"/>
      <c r="AS71" s="1082"/>
      <c r="AT71" s="1083"/>
      <c r="AU71" s="1081" t="s">
        <v>
515</v>
      </c>
      <c r="AV71" s="1082"/>
      <c r="AW71" s="1082"/>
      <c r="AX71" s="1082"/>
      <c r="AY71" s="1083"/>
      <c r="AZ71" s="1065"/>
      <c r="BA71" s="1065"/>
      <c r="BB71" s="1065"/>
      <c r="BC71" s="1065"/>
      <c r="BD71" s="1066"/>
      <c r="BE71" s="266"/>
      <c r="BF71" s="266"/>
      <c r="BG71" s="266"/>
      <c r="BH71" s="266"/>
      <c r="BI71" s="266"/>
      <c r="BJ71" s="266"/>
      <c r="BK71" s="266"/>
      <c r="BL71" s="266"/>
      <c r="BM71" s="266"/>
      <c r="BN71" s="266"/>
      <c r="BO71" s="266"/>
      <c r="BP71" s="266"/>
      <c r="BQ71" s="263">
        <v>
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
5</v>
      </c>
      <c r="B72" s="1067" t="s">
        <v>
586</v>
      </c>
      <c r="C72" s="1068"/>
      <c r="D72" s="1068"/>
      <c r="E72" s="1068"/>
      <c r="F72" s="1068"/>
      <c r="G72" s="1068"/>
      <c r="H72" s="1068"/>
      <c r="I72" s="1068"/>
      <c r="J72" s="1068"/>
      <c r="K72" s="1068"/>
      <c r="L72" s="1068"/>
      <c r="M72" s="1068"/>
      <c r="N72" s="1068"/>
      <c r="O72" s="1068"/>
      <c r="P72" s="1069"/>
      <c r="Q72" s="1084">
        <v>
1444184</v>
      </c>
      <c r="R72" s="1085">
        <v>
1385861</v>
      </c>
      <c r="S72" s="1085">
        <v>
1385861</v>
      </c>
      <c r="T72" s="1085">
        <v>
1385861</v>
      </c>
      <c r="U72" s="1086">
        <v>
1385861</v>
      </c>
      <c r="V72" s="1087">
        <v>
1404896</v>
      </c>
      <c r="W72" s="1085">
        <v>
1346246</v>
      </c>
      <c r="X72" s="1085">
        <v>
1346246</v>
      </c>
      <c r="Y72" s="1085">
        <v>
1346246</v>
      </c>
      <c r="Z72" s="1086">
        <v>
1346246</v>
      </c>
      <c r="AA72" s="1087">
        <v>
39288</v>
      </c>
      <c r="AB72" s="1085">
        <v>
39615</v>
      </c>
      <c r="AC72" s="1085">
        <v>
39615</v>
      </c>
      <c r="AD72" s="1085">
        <v>
39615</v>
      </c>
      <c r="AE72" s="1086">
        <v>
39615</v>
      </c>
      <c r="AF72" s="1087">
        <v>
39288</v>
      </c>
      <c r="AG72" s="1085">
        <v>
39615</v>
      </c>
      <c r="AH72" s="1085">
        <v>
39615</v>
      </c>
      <c r="AI72" s="1085">
        <v>
39615</v>
      </c>
      <c r="AJ72" s="1086">
        <v>
39615</v>
      </c>
      <c r="AK72" s="1087">
        <v>
16623</v>
      </c>
      <c r="AL72" s="1085">
        <v>
13582</v>
      </c>
      <c r="AM72" s="1085">
        <v>
13582</v>
      </c>
      <c r="AN72" s="1085">
        <v>
13582</v>
      </c>
      <c r="AO72" s="1086">
        <v>
13582</v>
      </c>
      <c r="AP72" s="1081" t="s">
        <v>
515</v>
      </c>
      <c r="AQ72" s="1082"/>
      <c r="AR72" s="1082"/>
      <c r="AS72" s="1082"/>
      <c r="AT72" s="1083"/>
      <c r="AU72" s="1081" t="s">
        <v>
515</v>
      </c>
      <c r="AV72" s="1082"/>
      <c r="AW72" s="1082"/>
      <c r="AX72" s="1082"/>
      <c r="AY72" s="1083"/>
      <c r="AZ72" s="1065"/>
      <c r="BA72" s="1065"/>
      <c r="BB72" s="1065"/>
      <c r="BC72" s="1065"/>
      <c r="BD72" s="1066"/>
      <c r="BE72" s="266"/>
      <c r="BF72" s="266"/>
      <c r="BG72" s="266"/>
      <c r="BH72" s="266"/>
      <c r="BI72" s="266"/>
      <c r="BJ72" s="266"/>
      <c r="BK72" s="266"/>
      <c r="BL72" s="266"/>
      <c r="BM72" s="266"/>
      <c r="BN72" s="266"/>
      <c r="BO72" s="266"/>
      <c r="BP72" s="266"/>
      <c r="BQ72" s="263">
        <v>
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
6</v>
      </c>
      <c r="B73" s="1067" t="s">
        <v>
587</v>
      </c>
      <c r="C73" s="1068"/>
      <c r="D73" s="1068"/>
      <c r="E73" s="1068"/>
      <c r="F73" s="1068"/>
      <c r="G73" s="1068"/>
      <c r="H73" s="1068"/>
      <c r="I73" s="1068"/>
      <c r="J73" s="1068"/>
      <c r="K73" s="1068"/>
      <c r="L73" s="1068"/>
      <c r="M73" s="1068"/>
      <c r="N73" s="1068"/>
      <c r="O73" s="1068"/>
      <c r="P73" s="1069"/>
      <c r="Q73" s="1080">
        <v>
5253</v>
      </c>
      <c r="R73" s="1075"/>
      <c r="S73" s="1075"/>
      <c r="T73" s="1075"/>
      <c r="U73" s="1075"/>
      <c r="V73" s="1075">
        <v>
4828</v>
      </c>
      <c r="W73" s="1075"/>
      <c r="X73" s="1075"/>
      <c r="Y73" s="1075"/>
      <c r="Z73" s="1075"/>
      <c r="AA73" s="1075">
        <v>
425</v>
      </c>
      <c r="AB73" s="1075"/>
      <c r="AC73" s="1075"/>
      <c r="AD73" s="1075"/>
      <c r="AE73" s="1075"/>
      <c r="AF73" s="1075">
        <v>
425</v>
      </c>
      <c r="AG73" s="1075"/>
      <c r="AH73" s="1075"/>
      <c r="AI73" s="1075"/>
      <c r="AJ73" s="1075"/>
      <c r="AK73" s="1075">
        <v>
600</v>
      </c>
      <c r="AL73" s="1075"/>
      <c r="AM73" s="1075"/>
      <c r="AN73" s="1075"/>
      <c r="AO73" s="1075"/>
      <c r="AP73" s="1075" t="s">
        <v>
598</v>
      </c>
      <c r="AQ73" s="1075"/>
      <c r="AR73" s="1075"/>
      <c r="AS73" s="1075"/>
      <c r="AT73" s="1075"/>
      <c r="AU73" s="1075" t="s">
        <v>
598</v>
      </c>
      <c r="AV73" s="1075"/>
      <c r="AW73" s="1075"/>
      <c r="AX73" s="1075"/>
      <c r="AY73" s="1075"/>
      <c r="AZ73" s="1065"/>
      <c r="BA73" s="1065"/>
      <c r="BB73" s="1065"/>
      <c r="BC73" s="1065"/>
      <c r="BD73" s="1066"/>
      <c r="BE73" s="266"/>
      <c r="BF73" s="266"/>
      <c r="BG73" s="266"/>
      <c r="BH73" s="266"/>
      <c r="BI73" s="266"/>
      <c r="BJ73" s="266"/>
      <c r="BK73" s="266"/>
      <c r="BL73" s="266"/>
      <c r="BM73" s="266"/>
      <c r="BN73" s="266"/>
      <c r="BO73" s="266"/>
      <c r="BP73" s="266"/>
      <c r="BQ73" s="263">
        <v>
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
7</v>
      </c>
      <c r="B74" s="1067" t="s">
        <v>
588</v>
      </c>
      <c r="C74" s="1068"/>
      <c r="D74" s="1068"/>
      <c r="E74" s="1068"/>
      <c r="F74" s="1068"/>
      <c r="G74" s="1068"/>
      <c r="H74" s="1068"/>
      <c r="I74" s="1068"/>
      <c r="J74" s="1068"/>
      <c r="K74" s="1068"/>
      <c r="L74" s="1068"/>
      <c r="M74" s="1068"/>
      <c r="N74" s="1068"/>
      <c r="O74" s="1068"/>
      <c r="P74" s="1069"/>
      <c r="Q74" s="1080">
        <v>
6</v>
      </c>
      <c r="R74" s="1075"/>
      <c r="S74" s="1075"/>
      <c r="T74" s="1075"/>
      <c r="U74" s="1075"/>
      <c r="V74" s="1075">
        <v>
5</v>
      </c>
      <c r="W74" s="1075"/>
      <c r="X74" s="1075"/>
      <c r="Y74" s="1075"/>
      <c r="Z74" s="1075"/>
      <c r="AA74" s="1075">
        <v>
1</v>
      </c>
      <c r="AB74" s="1075"/>
      <c r="AC74" s="1075"/>
      <c r="AD74" s="1075"/>
      <c r="AE74" s="1075"/>
      <c r="AF74" s="1075">
        <v>
1</v>
      </c>
      <c r="AG74" s="1075"/>
      <c r="AH74" s="1075"/>
      <c r="AI74" s="1075"/>
      <c r="AJ74" s="1075"/>
      <c r="AK74" s="1075" t="s">
        <v>
598</v>
      </c>
      <c r="AL74" s="1075"/>
      <c r="AM74" s="1075"/>
      <c r="AN74" s="1075"/>
      <c r="AO74" s="1075"/>
      <c r="AP74" s="1075" t="s">
        <v>
598</v>
      </c>
      <c r="AQ74" s="1075"/>
      <c r="AR74" s="1075"/>
      <c r="AS74" s="1075"/>
      <c r="AT74" s="1075"/>
      <c r="AU74" s="1075" t="s">
        <v>
598</v>
      </c>
      <c r="AV74" s="1075"/>
      <c r="AW74" s="1075"/>
      <c r="AX74" s="1075"/>
      <c r="AY74" s="1075"/>
      <c r="AZ74" s="1065"/>
      <c r="BA74" s="1065"/>
      <c r="BB74" s="1065"/>
      <c r="BC74" s="1065"/>
      <c r="BD74" s="1066"/>
      <c r="BE74" s="266"/>
      <c r="BF74" s="266"/>
      <c r="BG74" s="266"/>
      <c r="BH74" s="266"/>
      <c r="BI74" s="266"/>
      <c r="BJ74" s="266"/>
      <c r="BK74" s="266"/>
      <c r="BL74" s="266"/>
      <c r="BM74" s="266"/>
      <c r="BN74" s="266"/>
      <c r="BO74" s="266"/>
      <c r="BP74" s="266"/>
      <c r="BQ74" s="263">
        <v>
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
8</v>
      </c>
      <c r="B75" s="1067" t="s">
        <v>
589</v>
      </c>
      <c r="C75" s="1068"/>
      <c r="D75" s="1068"/>
      <c r="E75" s="1068"/>
      <c r="F75" s="1068"/>
      <c r="G75" s="1068"/>
      <c r="H75" s="1068"/>
      <c r="I75" s="1068"/>
      <c r="J75" s="1068"/>
      <c r="K75" s="1068"/>
      <c r="L75" s="1068"/>
      <c r="M75" s="1068"/>
      <c r="N75" s="1068"/>
      <c r="O75" s="1068"/>
      <c r="P75" s="1069"/>
      <c r="Q75" s="1076">
        <v>
986</v>
      </c>
      <c r="R75" s="1077"/>
      <c r="S75" s="1077"/>
      <c r="T75" s="1077"/>
      <c r="U75" s="1078"/>
      <c r="V75" s="1079">
        <v>
974</v>
      </c>
      <c r="W75" s="1077"/>
      <c r="X75" s="1077"/>
      <c r="Y75" s="1077"/>
      <c r="Z75" s="1078"/>
      <c r="AA75" s="1079">
        <v>
12</v>
      </c>
      <c r="AB75" s="1077"/>
      <c r="AC75" s="1077"/>
      <c r="AD75" s="1077"/>
      <c r="AE75" s="1078"/>
      <c r="AF75" s="1079">
        <v>
12</v>
      </c>
      <c r="AG75" s="1077"/>
      <c r="AH75" s="1077"/>
      <c r="AI75" s="1077"/>
      <c r="AJ75" s="1078"/>
      <c r="AK75" s="1079">
        <v>
12</v>
      </c>
      <c r="AL75" s="1077"/>
      <c r="AM75" s="1077"/>
      <c r="AN75" s="1077"/>
      <c r="AO75" s="1078"/>
      <c r="AP75" s="1075" t="s">
        <v>
598</v>
      </c>
      <c r="AQ75" s="1075"/>
      <c r="AR75" s="1075"/>
      <c r="AS75" s="1075"/>
      <c r="AT75" s="1075"/>
      <c r="AU75" s="1075" t="s">
        <v>
598</v>
      </c>
      <c r="AV75" s="1075"/>
      <c r="AW75" s="1075"/>
      <c r="AX75" s="1075"/>
      <c r="AY75" s="1075"/>
      <c r="AZ75" s="1065"/>
      <c r="BA75" s="1065"/>
      <c r="BB75" s="1065"/>
      <c r="BC75" s="1065"/>
      <c r="BD75" s="1066"/>
      <c r="BE75" s="266"/>
      <c r="BF75" s="266"/>
      <c r="BG75" s="266"/>
      <c r="BH75" s="266"/>
      <c r="BI75" s="266"/>
      <c r="BJ75" s="266"/>
      <c r="BK75" s="266"/>
      <c r="BL75" s="266"/>
      <c r="BM75" s="266"/>
      <c r="BN75" s="266"/>
      <c r="BO75" s="266"/>
      <c r="BP75" s="266"/>
      <c r="BQ75" s="263">
        <v>
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
9</v>
      </c>
      <c r="B76" s="1067" t="s">
        <v>
590</v>
      </c>
      <c r="C76" s="1068"/>
      <c r="D76" s="1068"/>
      <c r="E76" s="1068"/>
      <c r="F76" s="1068"/>
      <c r="G76" s="1068"/>
      <c r="H76" s="1068"/>
      <c r="I76" s="1068"/>
      <c r="J76" s="1068"/>
      <c r="K76" s="1068"/>
      <c r="L76" s="1068"/>
      <c r="M76" s="1068"/>
      <c r="N76" s="1068"/>
      <c r="O76" s="1068"/>
      <c r="P76" s="1069"/>
      <c r="Q76" s="1076">
        <v>
288</v>
      </c>
      <c r="R76" s="1077"/>
      <c r="S76" s="1077"/>
      <c r="T76" s="1077"/>
      <c r="U76" s="1078"/>
      <c r="V76" s="1079">
        <v>
206</v>
      </c>
      <c r="W76" s="1077"/>
      <c r="X76" s="1077"/>
      <c r="Y76" s="1077"/>
      <c r="Z76" s="1078"/>
      <c r="AA76" s="1079">
        <v>
82</v>
      </c>
      <c r="AB76" s="1077"/>
      <c r="AC76" s="1077"/>
      <c r="AD76" s="1077"/>
      <c r="AE76" s="1078"/>
      <c r="AF76" s="1079">
        <v>
82</v>
      </c>
      <c r="AG76" s="1077"/>
      <c r="AH76" s="1077"/>
      <c r="AI76" s="1077"/>
      <c r="AJ76" s="1078"/>
      <c r="AK76" s="1079">
        <v>
47</v>
      </c>
      <c r="AL76" s="1077"/>
      <c r="AM76" s="1077"/>
      <c r="AN76" s="1077"/>
      <c r="AO76" s="1078"/>
      <c r="AP76" s="1075" t="s">
        <v>
598</v>
      </c>
      <c r="AQ76" s="1075"/>
      <c r="AR76" s="1075"/>
      <c r="AS76" s="1075"/>
      <c r="AT76" s="1075"/>
      <c r="AU76" s="1075" t="s">
        <v>
598</v>
      </c>
      <c r="AV76" s="1075"/>
      <c r="AW76" s="1075"/>
      <c r="AX76" s="1075"/>
      <c r="AY76" s="1075"/>
      <c r="AZ76" s="1065"/>
      <c r="BA76" s="1065"/>
      <c r="BB76" s="1065"/>
      <c r="BC76" s="1065"/>
      <c r="BD76" s="1066"/>
      <c r="BE76" s="266"/>
      <c r="BF76" s="266"/>
      <c r="BG76" s="266"/>
      <c r="BH76" s="266"/>
      <c r="BI76" s="266"/>
      <c r="BJ76" s="266"/>
      <c r="BK76" s="266"/>
      <c r="BL76" s="266"/>
      <c r="BM76" s="266"/>
      <c r="BN76" s="266"/>
      <c r="BO76" s="266"/>
      <c r="BP76" s="266"/>
      <c r="BQ76" s="263">
        <v>
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
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
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
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
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
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
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
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
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
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
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
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
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
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
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
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
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
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
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
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
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
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
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
391</v>
      </c>
      <c r="B88" s="1037" t="s">
        <v>
422</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
40564</v>
      </c>
      <c r="AG88" s="1052"/>
      <c r="AH88" s="1052"/>
      <c r="AI88" s="1052"/>
      <c r="AJ88" s="1052"/>
      <c r="AK88" s="1056"/>
      <c r="AL88" s="1056"/>
      <c r="AM88" s="1056"/>
      <c r="AN88" s="1056"/>
      <c r="AO88" s="1056"/>
      <c r="AP88" s="1052">
        <v>
12891</v>
      </c>
      <c r="AQ88" s="1052"/>
      <c r="AR88" s="1052"/>
      <c r="AS88" s="1052"/>
      <c r="AT88" s="1052"/>
      <c r="AU88" s="1052">
        <v>
491</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
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
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
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
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
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
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
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
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
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
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
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
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
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
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
391</v>
      </c>
      <c r="BR102" s="1037" t="s">
        <v>
423</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
95</v>
      </c>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
424</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
425</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
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
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
428</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
429</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
430</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
431</v>
      </c>
      <c r="AB109" s="987"/>
      <c r="AC109" s="987"/>
      <c r="AD109" s="987"/>
      <c r="AE109" s="988"/>
      <c r="AF109" s="989" t="s">
        <v>
308</v>
      </c>
      <c r="AG109" s="987"/>
      <c r="AH109" s="987"/>
      <c r="AI109" s="987"/>
      <c r="AJ109" s="988"/>
      <c r="AK109" s="989" t="s">
        <v>
307</v>
      </c>
      <c r="AL109" s="987"/>
      <c r="AM109" s="987"/>
      <c r="AN109" s="987"/>
      <c r="AO109" s="988"/>
      <c r="AP109" s="989" t="s">
        <v>
432</v>
      </c>
      <c r="AQ109" s="987"/>
      <c r="AR109" s="987"/>
      <c r="AS109" s="987"/>
      <c r="AT109" s="1018"/>
      <c r="AU109" s="986" t="s">
        <v>
430</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
431</v>
      </c>
      <c r="BR109" s="987"/>
      <c r="BS109" s="987"/>
      <c r="BT109" s="987"/>
      <c r="BU109" s="988"/>
      <c r="BV109" s="989" t="s">
        <v>
308</v>
      </c>
      <c r="BW109" s="987"/>
      <c r="BX109" s="987"/>
      <c r="BY109" s="987"/>
      <c r="BZ109" s="988"/>
      <c r="CA109" s="989" t="s">
        <v>
307</v>
      </c>
      <c r="CB109" s="987"/>
      <c r="CC109" s="987"/>
      <c r="CD109" s="987"/>
      <c r="CE109" s="988"/>
      <c r="CF109" s="1025" t="s">
        <v>
432</v>
      </c>
      <c r="CG109" s="1025"/>
      <c r="CH109" s="1025"/>
      <c r="CI109" s="1025"/>
      <c r="CJ109" s="1025"/>
      <c r="CK109" s="989" t="s">
        <v>
433</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
431</v>
      </c>
      <c r="DH109" s="987"/>
      <c r="DI109" s="987"/>
      <c r="DJ109" s="987"/>
      <c r="DK109" s="988"/>
      <c r="DL109" s="989" t="s">
        <v>
308</v>
      </c>
      <c r="DM109" s="987"/>
      <c r="DN109" s="987"/>
      <c r="DO109" s="987"/>
      <c r="DP109" s="988"/>
      <c r="DQ109" s="989" t="s">
        <v>
307</v>
      </c>
      <c r="DR109" s="987"/>
      <c r="DS109" s="987"/>
      <c r="DT109" s="987"/>
      <c r="DU109" s="988"/>
      <c r="DV109" s="989" t="s">
        <v>
432</v>
      </c>
      <c r="DW109" s="987"/>
      <c r="DX109" s="987"/>
      <c r="DY109" s="987"/>
      <c r="DZ109" s="1018"/>
    </row>
    <row r="110" spans="1:131" s="247" customFormat="1" ht="26.25" customHeight="1" x14ac:dyDescent="0.15">
      <c r="A110" s="889" t="s">
        <v>
434</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
91522</v>
      </c>
      <c r="AB110" s="980"/>
      <c r="AC110" s="980"/>
      <c r="AD110" s="980"/>
      <c r="AE110" s="981"/>
      <c r="AF110" s="982">
        <v>
93786</v>
      </c>
      <c r="AG110" s="980"/>
      <c r="AH110" s="980"/>
      <c r="AI110" s="980"/>
      <c r="AJ110" s="981"/>
      <c r="AK110" s="982">
        <v>
96587</v>
      </c>
      <c r="AL110" s="980"/>
      <c r="AM110" s="980"/>
      <c r="AN110" s="980"/>
      <c r="AO110" s="981"/>
      <c r="AP110" s="983">
        <v>
8.1999999999999993</v>
      </c>
      <c r="AQ110" s="984"/>
      <c r="AR110" s="984"/>
      <c r="AS110" s="984"/>
      <c r="AT110" s="985"/>
      <c r="AU110" s="1019" t="s">
        <v>
73</v>
      </c>
      <c r="AV110" s="1020"/>
      <c r="AW110" s="1020"/>
      <c r="AX110" s="1020"/>
      <c r="AY110" s="1020"/>
      <c r="AZ110" s="945" t="s">
        <v>
435</v>
      </c>
      <c r="BA110" s="890"/>
      <c r="BB110" s="890"/>
      <c r="BC110" s="890"/>
      <c r="BD110" s="890"/>
      <c r="BE110" s="890"/>
      <c r="BF110" s="890"/>
      <c r="BG110" s="890"/>
      <c r="BH110" s="890"/>
      <c r="BI110" s="890"/>
      <c r="BJ110" s="890"/>
      <c r="BK110" s="890"/>
      <c r="BL110" s="890"/>
      <c r="BM110" s="890"/>
      <c r="BN110" s="890"/>
      <c r="BO110" s="890"/>
      <c r="BP110" s="891"/>
      <c r="BQ110" s="946">
        <v>
1070505</v>
      </c>
      <c r="BR110" s="927"/>
      <c r="BS110" s="927"/>
      <c r="BT110" s="927"/>
      <c r="BU110" s="927"/>
      <c r="BV110" s="927">
        <v>
1036122</v>
      </c>
      <c r="BW110" s="927"/>
      <c r="BX110" s="927"/>
      <c r="BY110" s="927"/>
      <c r="BZ110" s="927"/>
      <c r="CA110" s="927">
        <v>
982936</v>
      </c>
      <c r="CB110" s="927"/>
      <c r="CC110" s="927"/>
      <c r="CD110" s="927"/>
      <c r="CE110" s="927"/>
      <c r="CF110" s="951">
        <v>
83.3</v>
      </c>
      <c r="CG110" s="952"/>
      <c r="CH110" s="952"/>
      <c r="CI110" s="952"/>
      <c r="CJ110" s="952"/>
      <c r="CK110" s="1015" t="s">
        <v>
436</v>
      </c>
      <c r="CL110" s="901"/>
      <c r="CM110" s="976" t="s">
        <v>
437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
126</v>
      </c>
      <c r="DH110" s="927"/>
      <c r="DI110" s="927"/>
      <c r="DJ110" s="927"/>
      <c r="DK110" s="927"/>
      <c r="DL110" s="927" t="s">
        <v>
126</v>
      </c>
      <c r="DM110" s="927"/>
      <c r="DN110" s="927"/>
      <c r="DO110" s="927"/>
      <c r="DP110" s="927"/>
      <c r="DQ110" s="927" t="s">
        <v>
438</v>
      </c>
      <c r="DR110" s="927"/>
      <c r="DS110" s="927"/>
      <c r="DT110" s="927"/>
      <c r="DU110" s="927"/>
      <c r="DV110" s="928" t="s">
        <v>
439</v>
      </c>
      <c r="DW110" s="928"/>
      <c r="DX110" s="928"/>
      <c r="DY110" s="928"/>
      <c r="DZ110" s="929"/>
    </row>
    <row r="111" spans="1:131" s="247" customFormat="1" ht="26.25" customHeight="1" x14ac:dyDescent="0.15">
      <c r="A111" s="856" t="s">
        <v>
440</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
126</v>
      </c>
      <c r="AB111" s="1008"/>
      <c r="AC111" s="1008"/>
      <c r="AD111" s="1008"/>
      <c r="AE111" s="1009"/>
      <c r="AF111" s="1010" t="s">
        <v>
126</v>
      </c>
      <c r="AG111" s="1008"/>
      <c r="AH111" s="1008"/>
      <c r="AI111" s="1008"/>
      <c r="AJ111" s="1009"/>
      <c r="AK111" s="1010" t="s">
        <v>
126</v>
      </c>
      <c r="AL111" s="1008"/>
      <c r="AM111" s="1008"/>
      <c r="AN111" s="1008"/>
      <c r="AO111" s="1009"/>
      <c r="AP111" s="1011" t="s">
        <v>
438</v>
      </c>
      <c r="AQ111" s="1012"/>
      <c r="AR111" s="1012"/>
      <c r="AS111" s="1012"/>
      <c r="AT111" s="1013"/>
      <c r="AU111" s="1021"/>
      <c r="AV111" s="1022"/>
      <c r="AW111" s="1022"/>
      <c r="AX111" s="1022"/>
      <c r="AY111" s="1022"/>
      <c r="AZ111" s="897" t="s">
        <v>
441</v>
      </c>
      <c r="BA111" s="832"/>
      <c r="BB111" s="832"/>
      <c r="BC111" s="832"/>
      <c r="BD111" s="832"/>
      <c r="BE111" s="832"/>
      <c r="BF111" s="832"/>
      <c r="BG111" s="832"/>
      <c r="BH111" s="832"/>
      <c r="BI111" s="832"/>
      <c r="BJ111" s="832"/>
      <c r="BK111" s="832"/>
      <c r="BL111" s="832"/>
      <c r="BM111" s="832"/>
      <c r="BN111" s="832"/>
      <c r="BO111" s="832"/>
      <c r="BP111" s="833"/>
      <c r="BQ111" s="898" t="s">
        <v>
126</v>
      </c>
      <c r="BR111" s="899"/>
      <c r="BS111" s="899"/>
      <c r="BT111" s="899"/>
      <c r="BU111" s="899"/>
      <c r="BV111" s="899" t="s">
        <v>
442</v>
      </c>
      <c r="BW111" s="899"/>
      <c r="BX111" s="899"/>
      <c r="BY111" s="899"/>
      <c r="BZ111" s="899"/>
      <c r="CA111" s="899" t="s">
        <v>
126</v>
      </c>
      <c r="CB111" s="899"/>
      <c r="CC111" s="899"/>
      <c r="CD111" s="899"/>
      <c r="CE111" s="899"/>
      <c r="CF111" s="960" t="s">
        <v>
126</v>
      </c>
      <c r="CG111" s="961"/>
      <c r="CH111" s="961"/>
      <c r="CI111" s="961"/>
      <c r="CJ111" s="961"/>
      <c r="CK111" s="1016"/>
      <c r="CL111" s="903"/>
      <c r="CM111" s="906" t="s">
        <v>
443</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
126</v>
      </c>
      <c r="DH111" s="899"/>
      <c r="DI111" s="899"/>
      <c r="DJ111" s="899"/>
      <c r="DK111" s="899"/>
      <c r="DL111" s="899" t="s">
        <v>
444</v>
      </c>
      <c r="DM111" s="899"/>
      <c r="DN111" s="899"/>
      <c r="DO111" s="899"/>
      <c r="DP111" s="899"/>
      <c r="DQ111" s="899" t="s">
        <v>
438</v>
      </c>
      <c r="DR111" s="899"/>
      <c r="DS111" s="899"/>
      <c r="DT111" s="899"/>
      <c r="DU111" s="899"/>
      <c r="DV111" s="876" t="s">
        <v>
126</v>
      </c>
      <c r="DW111" s="876"/>
      <c r="DX111" s="876"/>
      <c r="DY111" s="876"/>
      <c r="DZ111" s="877"/>
    </row>
    <row r="112" spans="1:131" s="247" customFormat="1" ht="26.25" customHeight="1" x14ac:dyDescent="0.15">
      <c r="A112" s="1001" t="s">
        <v>
445</v>
      </c>
      <c r="B112" s="1002"/>
      <c r="C112" s="832" t="s">
        <v>
446</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
444</v>
      </c>
      <c r="AB112" s="862"/>
      <c r="AC112" s="862"/>
      <c r="AD112" s="862"/>
      <c r="AE112" s="863"/>
      <c r="AF112" s="864" t="s">
        <v>
439</v>
      </c>
      <c r="AG112" s="862"/>
      <c r="AH112" s="862"/>
      <c r="AI112" s="862"/>
      <c r="AJ112" s="863"/>
      <c r="AK112" s="864" t="s">
        <v>
126</v>
      </c>
      <c r="AL112" s="862"/>
      <c r="AM112" s="862"/>
      <c r="AN112" s="862"/>
      <c r="AO112" s="863"/>
      <c r="AP112" s="909" t="s">
        <v>
126</v>
      </c>
      <c r="AQ112" s="910"/>
      <c r="AR112" s="910"/>
      <c r="AS112" s="910"/>
      <c r="AT112" s="911"/>
      <c r="AU112" s="1021"/>
      <c r="AV112" s="1022"/>
      <c r="AW112" s="1022"/>
      <c r="AX112" s="1022"/>
      <c r="AY112" s="1022"/>
      <c r="AZ112" s="897" t="s">
        <v>
447</v>
      </c>
      <c r="BA112" s="832"/>
      <c r="BB112" s="832"/>
      <c r="BC112" s="832"/>
      <c r="BD112" s="832"/>
      <c r="BE112" s="832"/>
      <c r="BF112" s="832"/>
      <c r="BG112" s="832"/>
      <c r="BH112" s="832"/>
      <c r="BI112" s="832"/>
      <c r="BJ112" s="832"/>
      <c r="BK112" s="832"/>
      <c r="BL112" s="832"/>
      <c r="BM112" s="832"/>
      <c r="BN112" s="832"/>
      <c r="BO112" s="832"/>
      <c r="BP112" s="833"/>
      <c r="BQ112" s="898">
        <v>
1735443</v>
      </c>
      <c r="BR112" s="899"/>
      <c r="BS112" s="899"/>
      <c r="BT112" s="899"/>
      <c r="BU112" s="899"/>
      <c r="BV112" s="899">
        <v>
1686401</v>
      </c>
      <c r="BW112" s="899"/>
      <c r="BX112" s="899"/>
      <c r="BY112" s="899"/>
      <c r="BZ112" s="899"/>
      <c r="CA112" s="899">
        <v>
1577054</v>
      </c>
      <c r="CB112" s="899"/>
      <c r="CC112" s="899"/>
      <c r="CD112" s="899"/>
      <c r="CE112" s="899"/>
      <c r="CF112" s="960">
        <v>
133.6</v>
      </c>
      <c r="CG112" s="961"/>
      <c r="CH112" s="961"/>
      <c r="CI112" s="961"/>
      <c r="CJ112" s="961"/>
      <c r="CK112" s="1016"/>
      <c r="CL112" s="903"/>
      <c r="CM112" s="906" t="s">
        <v>
448</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
126</v>
      </c>
      <c r="DH112" s="899"/>
      <c r="DI112" s="899"/>
      <c r="DJ112" s="899"/>
      <c r="DK112" s="899"/>
      <c r="DL112" s="899" t="s">
        <v>
126</v>
      </c>
      <c r="DM112" s="899"/>
      <c r="DN112" s="899"/>
      <c r="DO112" s="899"/>
      <c r="DP112" s="899"/>
      <c r="DQ112" s="899" t="s">
        <v>
126</v>
      </c>
      <c r="DR112" s="899"/>
      <c r="DS112" s="899"/>
      <c r="DT112" s="899"/>
      <c r="DU112" s="899"/>
      <c r="DV112" s="876" t="s">
        <v>
126</v>
      </c>
      <c r="DW112" s="876"/>
      <c r="DX112" s="876"/>
      <c r="DY112" s="876"/>
      <c r="DZ112" s="877"/>
    </row>
    <row r="113" spans="1:130" s="247" customFormat="1" ht="26.25" customHeight="1" x14ac:dyDescent="0.15">
      <c r="A113" s="1003"/>
      <c r="B113" s="1004"/>
      <c r="C113" s="832" t="s">
        <v>
449</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
176768</v>
      </c>
      <c r="AB113" s="1008"/>
      <c r="AC113" s="1008"/>
      <c r="AD113" s="1008"/>
      <c r="AE113" s="1009"/>
      <c r="AF113" s="1010">
        <v>
179893</v>
      </c>
      <c r="AG113" s="1008"/>
      <c r="AH113" s="1008"/>
      <c r="AI113" s="1008"/>
      <c r="AJ113" s="1009"/>
      <c r="AK113" s="1010">
        <v>
151805</v>
      </c>
      <c r="AL113" s="1008"/>
      <c r="AM113" s="1008"/>
      <c r="AN113" s="1008"/>
      <c r="AO113" s="1009"/>
      <c r="AP113" s="1011">
        <v>
12.9</v>
      </c>
      <c r="AQ113" s="1012"/>
      <c r="AR113" s="1012"/>
      <c r="AS113" s="1012"/>
      <c r="AT113" s="1013"/>
      <c r="AU113" s="1021"/>
      <c r="AV113" s="1022"/>
      <c r="AW113" s="1022"/>
      <c r="AX113" s="1022"/>
      <c r="AY113" s="1022"/>
      <c r="AZ113" s="897" t="s">
        <v>
450</v>
      </c>
      <c r="BA113" s="832"/>
      <c r="BB113" s="832"/>
      <c r="BC113" s="832"/>
      <c r="BD113" s="832"/>
      <c r="BE113" s="832"/>
      <c r="BF113" s="832"/>
      <c r="BG113" s="832"/>
      <c r="BH113" s="832"/>
      <c r="BI113" s="832"/>
      <c r="BJ113" s="832"/>
      <c r="BK113" s="832"/>
      <c r="BL113" s="832"/>
      <c r="BM113" s="832"/>
      <c r="BN113" s="832"/>
      <c r="BO113" s="832"/>
      <c r="BP113" s="833"/>
      <c r="BQ113" s="898">
        <v>
544311</v>
      </c>
      <c r="BR113" s="899"/>
      <c r="BS113" s="899"/>
      <c r="BT113" s="899"/>
      <c r="BU113" s="899"/>
      <c r="BV113" s="899">
        <v>
513650</v>
      </c>
      <c r="BW113" s="899"/>
      <c r="BX113" s="899"/>
      <c r="BY113" s="899"/>
      <c r="BZ113" s="899"/>
      <c r="CA113" s="899">
        <v>
492302</v>
      </c>
      <c r="CB113" s="899"/>
      <c r="CC113" s="899"/>
      <c r="CD113" s="899"/>
      <c r="CE113" s="899"/>
      <c r="CF113" s="960">
        <v>
41.7</v>
      </c>
      <c r="CG113" s="961"/>
      <c r="CH113" s="961"/>
      <c r="CI113" s="961"/>
      <c r="CJ113" s="961"/>
      <c r="CK113" s="1016"/>
      <c r="CL113" s="903"/>
      <c r="CM113" s="906" t="s">
        <v>
451</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
126</v>
      </c>
      <c r="DH113" s="862"/>
      <c r="DI113" s="862"/>
      <c r="DJ113" s="862"/>
      <c r="DK113" s="863"/>
      <c r="DL113" s="864" t="s">
        <v>
126</v>
      </c>
      <c r="DM113" s="862"/>
      <c r="DN113" s="862"/>
      <c r="DO113" s="862"/>
      <c r="DP113" s="863"/>
      <c r="DQ113" s="864" t="s">
        <v>
126</v>
      </c>
      <c r="DR113" s="862"/>
      <c r="DS113" s="862"/>
      <c r="DT113" s="862"/>
      <c r="DU113" s="863"/>
      <c r="DV113" s="909" t="s">
        <v>
444</v>
      </c>
      <c r="DW113" s="910"/>
      <c r="DX113" s="910"/>
      <c r="DY113" s="910"/>
      <c r="DZ113" s="911"/>
    </row>
    <row r="114" spans="1:130" s="247" customFormat="1" ht="26.25" customHeight="1" x14ac:dyDescent="0.15">
      <c r="A114" s="1003"/>
      <c r="B114" s="1004"/>
      <c r="C114" s="832" t="s">
        <v>
452</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
34026</v>
      </c>
      <c r="AB114" s="862"/>
      <c r="AC114" s="862"/>
      <c r="AD114" s="862"/>
      <c r="AE114" s="863"/>
      <c r="AF114" s="864">
        <v>
34004</v>
      </c>
      <c r="AG114" s="862"/>
      <c r="AH114" s="862"/>
      <c r="AI114" s="862"/>
      <c r="AJ114" s="863"/>
      <c r="AK114" s="864">
        <v>
27553</v>
      </c>
      <c r="AL114" s="862"/>
      <c r="AM114" s="862"/>
      <c r="AN114" s="862"/>
      <c r="AO114" s="863"/>
      <c r="AP114" s="909">
        <v>
2.2999999999999998</v>
      </c>
      <c r="AQ114" s="910"/>
      <c r="AR114" s="910"/>
      <c r="AS114" s="910"/>
      <c r="AT114" s="911"/>
      <c r="AU114" s="1021"/>
      <c r="AV114" s="1022"/>
      <c r="AW114" s="1022"/>
      <c r="AX114" s="1022"/>
      <c r="AY114" s="1022"/>
      <c r="AZ114" s="897" t="s">
        <v>
453</v>
      </c>
      <c r="BA114" s="832"/>
      <c r="BB114" s="832"/>
      <c r="BC114" s="832"/>
      <c r="BD114" s="832"/>
      <c r="BE114" s="832"/>
      <c r="BF114" s="832"/>
      <c r="BG114" s="832"/>
      <c r="BH114" s="832"/>
      <c r="BI114" s="832"/>
      <c r="BJ114" s="832"/>
      <c r="BK114" s="832"/>
      <c r="BL114" s="832"/>
      <c r="BM114" s="832"/>
      <c r="BN114" s="832"/>
      <c r="BO114" s="832"/>
      <c r="BP114" s="833"/>
      <c r="BQ114" s="898">
        <v>
565009</v>
      </c>
      <c r="BR114" s="899"/>
      <c r="BS114" s="899"/>
      <c r="BT114" s="899"/>
      <c r="BU114" s="899"/>
      <c r="BV114" s="899">
        <v>
564385</v>
      </c>
      <c r="BW114" s="899"/>
      <c r="BX114" s="899"/>
      <c r="BY114" s="899"/>
      <c r="BZ114" s="899"/>
      <c r="CA114" s="899">
        <v>
549612</v>
      </c>
      <c r="CB114" s="899"/>
      <c r="CC114" s="899"/>
      <c r="CD114" s="899"/>
      <c r="CE114" s="899"/>
      <c r="CF114" s="960">
        <v>
46.6</v>
      </c>
      <c r="CG114" s="961"/>
      <c r="CH114" s="961"/>
      <c r="CI114" s="961"/>
      <c r="CJ114" s="961"/>
      <c r="CK114" s="1016"/>
      <c r="CL114" s="903"/>
      <c r="CM114" s="906" t="s">
        <v>
454</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
126</v>
      </c>
      <c r="DH114" s="862"/>
      <c r="DI114" s="862"/>
      <c r="DJ114" s="862"/>
      <c r="DK114" s="863"/>
      <c r="DL114" s="864" t="s">
        <v>
444</v>
      </c>
      <c r="DM114" s="862"/>
      <c r="DN114" s="862"/>
      <c r="DO114" s="862"/>
      <c r="DP114" s="863"/>
      <c r="DQ114" s="864" t="s">
        <v>
126</v>
      </c>
      <c r="DR114" s="862"/>
      <c r="DS114" s="862"/>
      <c r="DT114" s="862"/>
      <c r="DU114" s="863"/>
      <c r="DV114" s="909" t="s">
        <v>
126</v>
      </c>
      <c r="DW114" s="910"/>
      <c r="DX114" s="910"/>
      <c r="DY114" s="910"/>
      <c r="DZ114" s="911"/>
    </row>
    <row r="115" spans="1:130" s="247" customFormat="1" ht="26.25" customHeight="1" x14ac:dyDescent="0.15">
      <c r="A115" s="1003"/>
      <c r="B115" s="1004"/>
      <c r="C115" s="832" t="s">
        <v>
455</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
444</v>
      </c>
      <c r="AB115" s="1008"/>
      <c r="AC115" s="1008"/>
      <c r="AD115" s="1008"/>
      <c r="AE115" s="1009"/>
      <c r="AF115" s="1010" t="s">
        <v>
442</v>
      </c>
      <c r="AG115" s="1008"/>
      <c r="AH115" s="1008"/>
      <c r="AI115" s="1008"/>
      <c r="AJ115" s="1009"/>
      <c r="AK115" s="1010" t="s">
        <v>
442</v>
      </c>
      <c r="AL115" s="1008"/>
      <c r="AM115" s="1008"/>
      <c r="AN115" s="1008"/>
      <c r="AO115" s="1009"/>
      <c r="AP115" s="1011" t="s">
        <v>
442</v>
      </c>
      <c r="AQ115" s="1012"/>
      <c r="AR115" s="1012"/>
      <c r="AS115" s="1012"/>
      <c r="AT115" s="1013"/>
      <c r="AU115" s="1021"/>
      <c r="AV115" s="1022"/>
      <c r="AW115" s="1022"/>
      <c r="AX115" s="1022"/>
      <c r="AY115" s="1022"/>
      <c r="AZ115" s="897" t="s">
        <v>
456</v>
      </c>
      <c r="BA115" s="832"/>
      <c r="BB115" s="832"/>
      <c r="BC115" s="832"/>
      <c r="BD115" s="832"/>
      <c r="BE115" s="832"/>
      <c r="BF115" s="832"/>
      <c r="BG115" s="832"/>
      <c r="BH115" s="832"/>
      <c r="BI115" s="832"/>
      <c r="BJ115" s="832"/>
      <c r="BK115" s="832"/>
      <c r="BL115" s="832"/>
      <c r="BM115" s="832"/>
      <c r="BN115" s="832"/>
      <c r="BO115" s="832"/>
      <c r="BP115" s="833"/>
      <c r="BQ115" s="898" t="s">
        <v>
126</v>
      </c>
      <c r="BR115" s="899"/>
      <c r="BS115" s="899"/>
      <c r="BT115" s="899"/>
      <c r="BU115" s="899"/>
      <c r="BV115" s="899" t="s">
        <v>
444</v>
      </c>
      <c r="BW115" s="899"/>
      <c r="BX115" s="899"/>
      <c r="BY115" s="899"/>
      <c r="BZ115" s="899"/>
      <c r="CA115" s="899" t="s">
        <v>
126</v>
      </c>
      <c r="CB115" s="899"/>
      <c r="CC115" s="899"/>
      <c r="CD115" s="899"/>
      <c r="CE115" s="899"/>
      <c r="CF115" s="960" t="s">
        <v>
126</v>
      </c>
      <c r="CG115" s="961"/>
      <c r="CH115" s="961"/>
      <c r="CI115" s="961"/>
      <c r="CJ115" s="961"/>
      <c r="CK115" s="1016"/>
      <c r="CL115" s="903"/>
      <c r="CM115" s="897" t="s">
        <v>
457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
126</v>
      </c>
      <c r="DH115" s="862"/>
      <c r="DI115" s="862"/>
      <c r="DJ115" s="862"/>
      <c r="DK115" s="863"/>
      <c r="DL115" s="864" t="s">
        <v>
439</v>
      </c>
      <c r="DM115" s="862"/>
      <c r="DN115" s="862"/>
      <c r="DO115" s="862"/>
      <c r="DP115" s="863"/>
      <c r="DQ115" s="864" t="s">
        <v>
126</v>
      </c>
      <c r="DR115" s="862"/>
      <c r="DS115" s="862"/>
      <c r="DT115" s="862"/>
      <c r="DU115" s="863"/>
      <c r="DV115" s="909" t="s">
        <v>
458</v>
      </c>
      <c r="DW115" s="910"/>
      <c r="DX115" s="910"/>
      <c r="DY115" s="910"/>
      <c r="DZ115" s="911"/>
    </row>
    <row r="116" spans="1:130" s="247" customFormat="1" ht="26.25" customHeight="1" x14ac:dyDescent="0.15">
      <c r="A116" s="1005"/>
      <c r="B116" s="1006"/>
      <c r="C116" s="965" t="s">
        <v>
459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
442</v>
      </c>
      <c r="AB116" s="862"/>
      <c r="AC116" s="862"/>
      <c r="AD116" s="862"/>
      <c r="AE116" s="863"/>
      <c r="AF116" s="864" t="s">
        <v>
442</v>
      </c>
      <c r="AG116" s="862"/>
      <c r="AH116" s="862"/>
      <c r="AI116" s="862"/>
      <c r="AJ116" s="863"/>
      <c r="AK116" s="864" t="s">
        <v>
126</v>
      </c>
      <c r="AL116" s="862"/>
      <c r="AM116" s="862"/>
      <c r="AN116" s="862"/>
      <c r="AO116" s="863"/>
      <c r="AP116" s="909" t="s">
        <v>
126</v>
      </c>
      <c r="AQ116" s="910"/>
      <c r="AR116" s="910"/>
      <c r="AS116" s="910"/>
      <c r="AT116" s="911"/>
      <c r="AU116" s="1021"/>
      <c r="AV116" s="1022"/>
      <c r="AW116" s="1022"/>
      <c r="AX116" s="1022"/>
      <c r="AY116" s="1022"/>
      <c r="AZ116" s="948" t="s">
        <v>
460</v>
      </c>
      <c r="BA116" s="949"/>
      <c r="BB116" s="949"/>
      <c r="BC116" s="949"/>
      <c r="BD116" s="949"/>
      <c r="BE116" s="949"/>
      <c r="BF116" s="949"/>
      <c r="BG116" s="949"/>
      <c r="BH116" s="949"/>
      <c r="BI116" s="949"/>
      <c r="BJ116" s="949"/>
      <c r="BK116" s="949"/>
      <c r="BL116" s="949"/>
      <c r="BM116" s="949"/>
      <c r="BN116" s="949"/>
      <c r="BO116" s="949"/>
      <c r="BP116" s="950"/>
      <c r="BQ116" s="898" t="s">
        <v>
126</v>
      </c>
      <c r="BR116" s="899"/>
      <c r="BS116" s="899"/>
      <c r="BT116" s="899"/>
      <c r="BU116" s="899"/>
      <c r="BV116" s="899" t="s">
        <v>
126</v>
      </c>
      <c r="BW116" s="899"/>
      <c r="BX116" s="899"/>
      <c r="BY116" s="899"/>
      <c r="BZ116" s="899"/>
      <c r="CA116" s="899" t="s">
        <v>
126</v>
      </c>
      <c r="CB116" s="899"/>
      <c r="CC116" s="899"/>
      <c r="CD116" s="899"/>
      <c r="CE116" s="899"/>
      <c r="CF116" s="960" t="s">
        <v>
126</v>
      </c>
      <c r="CG116" s="961"/>
      <c r="CH116" s="961"/>
      <c r="CI116" s="961"/>
      <c r="CJ116" s="961"/>
      <c r="CK116" s="1016"/>
      <c r="CL116" s="903"/>
      <c r="CM116" s="906" t="s">
        <v>
461</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
126</v>
      </c>
      <c r="DH116" s="862"/>
      <c r="DI116" s="862"/>
      <c r="DJ116" s="862"/>
      <c r="DK116" s="863"/>
      <c r="DL116" s="864" t="s">
        <v>
439</v>
      </c>
      <c r="DM116" s="862"/>
      <c r="DN116" s="862"/>
      <c r="DO116" s="862"/>
      <c r="DP116" s="863"/>
      <c r="DQ116" s="864" t="s">
        <v>
439</v>
      </c>
      <c r="DR116" s="862"/>
      <c r="DS116" s="862"/>
      <c r="DT116" s="862"/>
      <c r="DU116" s="863"/>
      <c r="DV116" s="909" t="s">
        <v>
126</v>
      </c>
      <c r="DW116" s="910"/>
      <c r="DX116" s="910"/>
      <c r="DY116" s="910"/>
      <c r="DZ116" s="911"/>
    </row>
    <row r="117" spans="1:130" s="247" customFormat="1" ht="26.25" customHeight="1" x14ac:dyDescent="0.15">
      <c r="A117" s="986" t="s">
        <v>
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
462</v>
      </c>
      <c r="Z117" s="988"/>
      <c r="AA117" s="993">
        <v>
302316</v>
      </c>
      <c r="AB117" s="994"/>
      <c r="AC117" s="994"/>
      <c r="AD117" s="994"/>
      <c r="AE117" s="995"/>
      <c r="AF117" s="996">
        <v>
307683</v>
      </c>
      <c r="AG117" s="994"/>
      <c r="AH117" s="994"/>
      <c r="AI117" s="994"/>
      <c r="AJ117" s="995"/>
      <c r="AK117" s="996">
        <v>
275945</v>
      </c>
      <c r="AL117" s="994"/>
      <c r="AM117" s="994"/>
      <c r="AN117" s="994"/>
      <c r="AO117" s="995"/>
      <c r="AP117" s="997"/>
      <c r="AQ117" s="998"/>
      <c r="AR117" s="998"/>
      <c r="AS117" s="998"/>
      <c r="AT117" s="999"/>
      <c r="AU117" s="1021"/>
      <c r="AV117" s="1022"/>
      <c r="AW117" s="1022"/>
      <c r="AX117" s="1022"/>
      <c r="AY117" s="1022"/>
      <c r="AZ117" s="948" t="s">
        <v>
463</v>
      </c>
      <c r="BA117" s="949"/>
      <c r="BB117" s="949"/>
      <c r="BC117" s="949"/>
      <c r="BD117" s="949"/>
      <c r="BE117" s="949"/>
      <c r="BF117" s="949"/>
      <c r="BG117" s="949"/>
      <c r="BH117" s="949"/>
      <c r="BI117" s="949"/>
      <c r="BJ117" s="949"/>
      <c r="BK117" s="949"/>
      <c r="BL117" s="949"/>
      <c r="BM117" s="949"/>
      <c r="BN117" s="949"/>
      <c r="BO117" s="949"/>
      <c r="BP117" s="950"/>
      <c r="BQ117" s="898" t="s">
        <v>
442</v>
      </c>
      <c r="BR117" s="899"/>
      <c r="BS117" s="899"/>
      <c r="BT117" s="899"/>
      <c r="BU117" s="899"/>
      <c r="BV117" s="899" t="s">
        <v>
126</v>
      </c>
      <c r="BW117" s="899"/>
      <c r="BX117" s="899"/>
      <c r="BY117" s="899"/>
      <c r="BZ117" s="899"/>
      <c r="CA117" s="899" t="s">
        <v>
126</v>
      </c>
      <c r="CB117" s="899"/>
      <c r="CC117" s="899"/>
      <c r="CD117" s="899"/>
      <c r="CE117" s="899"/>
      <c r="CF117" s="960" t="s">
        <v>
126</v>
      </c>
      <c r="CG117" s="961"/>
      <c r="CH117" s="961"/>
      <c r="CI117" s="961"/>
      <c r="CJ117" s="961"/>
      <c r="CK117" s="1016"/>
      <c r="CL117" s="903"/>
      <c r="CM117" s="906" t="s">
        <v>
464</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
126</v>
      </c>
      <c r="DH117" s="862"/>
      <c r="DI117" s="862"/>
      <c r="DJ117" s="862"/>
      <c r="DK117" s="863"/>
      <c r="DL117" s="864" t="s">
        <v>
126</v>
      </c>
      <c r="DM117" s="862"/>
      <c r="DN117" s="862"/>
      <c r="DO117" s="862"/>
      <c r="DP117" s="863"/>
      <c r="DQ117" s="864" t="s">
        <v>
126</v>
      </c>
      <c r="DR117" s="862"/>
      <c r="DS117" s="862"/>
      <c r="DT117" s="862"/>
      <c r="DU117" s="863"/>
      <c r="DV117" s="909" t="s">
        <v>
126</v>
      </c>
      <c r="DW117" s="910"/>
      <c r="DX117" s="910"/>
      <c r="DY117" s="910"/>
      <c r="DZ117" s="911"/>
    </row>
    <row r="118" spans="1:130" s="247" customFormat="1" ht="26.25" customHeight="1" x14ac:dyDescent="0.15">
      <c r="A118" s="986" t="s">
        <v>
433</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
431</v>
      </c>
      <c r="AB118" s="987"/>
      <c r="AC118" s="987"/>
      <c r="AD118" s="987"/>
      <c r="AE118" s="988"/>
      <c r="AF118" s="989" t="s">
        <v>
308</v>
      </c>
      <c r="AG118" s="987"/>
      <c r="AH118" s="987"/>
      <c r="AI118" s="987"/>
      <c r="AJ118" s="988"/>
      <c r="AK118" s="989" t="s">
        <v>
307</v>
      </c>
      <c r="AL118" s="987"/>
      <c r="AM118" s="987"/>
      <c r="AN118" s="987"/>
      <c r="AO118" s="988"/>
      <c r="AP118" s="990" t="s">
        <v>
432</v>
      </c>
      <c r="AQ118" s="991"/>
      <c r="AR118" s="991"/>
      <c r="AS118" s="991"/>
      <c r="AT118" s="992"/>
      <c r="AU118" s="1021"/>
      <c r="AV118" s="1022"/>
      <c r="AW118" s="1022"/>
      <c r="AX118" s="1022"/>
      <c r="AY118" s="1022"/>
      <c r="AZ118" s="964" t="s">
        <v>
465</v>
      </c>
      <c r="BA118" s="965"/>
      <c r="BB118" s="965"/>
      <c r="BC118" s="965"/>
      <c r="BD118" s="965"/>
      <c r="BE118" s="965"/>
      <c r="BF118" s="965"/>
      <c r="BG118" s="965"/>
      <c r="BH118" s="965"/>
      <c r="BI118" s="965"/>
      <c r="BJ118" s="965"/>
      <c r="BK118" s="965"/>
      <c r="BL118" s="965"/>
      <c r="BM118" s="965"/>
      <c r="BN118" s="965"/>
      <c r="BO118" s="965"/>
      <c r="BP118" s="966"/>
      <c r="BQ118" s="967" t="s">
        <v>
126</v>
      </c>
      <c r="BR118" s="930"/>
      <c r="BS118" s="930"/>
      <c r="BT118" s="930"/>
      <c r="BU118" s="930"/>
      <c r="BV118" s="930" t="s">
        <v>
126</v>
      </c>
      <c r="BW118" s="930"/>
      <c r="BX118" s="930"/>
      <c r="BY118" s="930"/>
      <c r="BZ118" s="930"/>
      <c r="CA118" s="930" t="s">
        <v>
126</v>
      </c>
      <c r="CB118" s="930"/>
      <c r="CC118" s="930"/>
      <c r="CD118" s="930"/>
      <c r="CE118" s="930"/>
      <c r="CF118" s="960" t="s">
        <v>
126</v>
      </c>
      <c r="CG118" s="961"/>
      <c r="CH118" s="961"/>
      <c r="CI118" s="961"/>
      <c r="CJ118" s="961"/>
      <c r="CK118" s="1016"/>
      <c r="CL118" s="903"/>
      <c r="CM118" s="906" t="s">
        <v>
466</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
126</v>
      </c>
      <c r="DH118" s="862"/>
      <c r="DI118" s="862"/>
      <c r="DJ118" s="862"/>
      <c r="DK118" s="863"/>
      <c r="DL118" s="864" t="s">
        <v>
126</v>
      </c>
      <c r="DM118" s="862"/>
      <c r="DN118" s="862"/>
      <c r="DO118" s="862"/>
      <c r="DP118" s="863"/>
      <c r="DQ118" s="864" t="s">
        <v>
442</v>
      </c>
      <c r="DR118" s="862"/>
      <c r="DS118" s="862"/>
      <c r="DT118" s="862"/>
      <c r="DU118" s="863"/>
      <c r="DV118" s="909" t="s">
        <v>
444</v>
      </c>
      <c r="DW118" s="910"/>
      <c r="DX118" s="910"/>
      <c r="DY118" s="910"/>
      <c r="DZ118" s="911"/>
    </row>
    <row r="119" spans="1:130" s="247" customFormat="1" ht="26.25" customHeight="1" x14ac:dyDescent="0.15">
      <c r="A119" s="900" t="s">
        <v>
436</v>
      </c>
      <c r="B119" s="901"/>
      <c r="C119" s="976" t="s">
        <v>
437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
126</v>
      </c>
      <c r="AB119" s="980"/>
      <c r="AC119" s="980"/>
      <c r="AD119" s="980"/>
      <c r="AE119" s="981"/>
      <c r="AF119" s="982" t="s">
        <v>
126</v>
      </c>
      <c r="AG119" s="980"/>
      <c r="AH119" s="980"/>
      <c r="AI119" s="980"/>
      <c r="AJ119" s="981"/>
      <c r="AK119" s="982" t="s">
        <v>
126</v>
      </c>
      <c r="AL119" s="980"/>
      <c r="AM119" s="980"/>
      <c r="AN119" s="980"/>
      <c r="AO119" s="981"/>
      <c r="AP119" s="983" t="s">
        <v>
126</v>
      </c>
      <c r="AQ119" s="984"/>
      <c r="AR119" s="984"/>
      <c r="AS119" s="984"/>
      <c r="AT119" s="985"/>
      <c r="AU119" s="1023"/>
      <c r="AV119" s="1024"/>
      <c r="AW119" s="1024"/>
      <c r="AX119" s="1024"/>
      <c r="AY119" s="1024"/>
      <c r="AZ119" s="278" t="s">
        <v>
187</v>
      </c>
      <c r="BA119" s="278"/>
      <c r="BB119" s="278"/>
      <c r="BC119" s="278"/>
      <c r="BD119" s="278"/>
      <c r="BE119" s="278"/>
      <c r="BF119" s="278"/>
      <c r="BG119" s="278"/>
      <c r="BH119" s="278"/>
      <c r="BI119" s="278"/>
      <c r="BJ119" s="278"/>
      <c r="BK119" s="278"/>
      <c r="BL119" s="278"/>
      <c r="BM119" s="278"/>
      <c r="BN119" s="278"/>
      <c r="BO119" s="962" t="s">
        <v>
467</v>
      </c>
      <c r="BP119" s="963"/>
      <c r="BQ119" s="967">
        <v>
3915268</v>
      </c>
      <c r="BR119" s="930"/>
      <c r="BS119" s="930"/>
      <c r="BT119" s="930"/>
      <c r="BU119" s="930"/>
      <c r="BV119" s="930">
        <v>
3800558</v>
      </c>
      <c r="BW119" s="930"/>
      <c r="BX119" s="930"/>
      <c r="BY119" s="930"/>
      <c r="BZ119" s="930"/>
      <c r="CA119" s="930">
        <v>
3601904</v>
      </c>
      <c r="CB119" s="930"/>
      <c r="CC119" s="930"/>
      <c r="CD119" s="930"/>
      <c r="CE119" s="930"/>
      <c r="CF119" s="828"/>
      <c r="CG119" s="829"/>
      <c r="CH119" s="829"/>
      <c r="CI119" s="829"/>
      <c r="CJ119" s="919"/>
      <c r="CK119" s="1017"/>
      <c r="CL119" s="905"/>
      <c r="CM119" s="923" t="s">
        <v>
468</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
126</v>
      </c>
      <c r="DH119" s="845"/>
      <c r="DI119" s="845"/>
      <c r="DJ119" s="845"/>
      <c r="DK119" s="846"/>
      <c r="DL119" s="847" t="s">
        <v>
458</v>
      </c>
      <c r="DM119" s="845"/>
      <c r="DN119" s="845"/>
      <c r="DO119" s="845"/>
      <c r="DP119" s="846"/>
      <c r="DQ119" s="847" t="s">
        <v>
126</v>
      </c>
      <c r="DR119" s="845"/>
      <c r="DS119" s="845"/>
      <c r="DT119" s="845"/>
      <c r="DU119" s="846"/>
      <c r="DV119" s="933" t="s">
        <v>
126</v>
      </c>
      <c r="DW119" s="934"/>
      <c r="DX119" s="934"/>
      <c r="DY119" s="934"/>
      <c r="DZ119" s="935"/>
    </row>
    <row r="120" spans="1:130" s="247" customFormat="1" ht="26.25" customHeight="1" x14ac:dyDescent="0.15">
      <c r="A120" s="902"/>
      <c r="B120" s="903"/>
      <c r="C120" s="906" t="s">
        <v>
443</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
126</v>
      </c>
      <c r="AB120" s="862"/>
      <c r="AC120" s="862"/>
      <c r="AD120" s="862"/>
      <c r="AE120" s="863"/>
      <c r="AF120" s="864" t="s">
        <v>
126</v>
      </c>
      <c r="AG120" s="862"/>
      <c r="AH120" s="862"/>
      <c r="AI120" s="862"/>
      <c r="AJ120" s="863"/>
      <c r="AK120" s="864" t="s">
        <v>
458</v>
      </c>
      <c r="AL120" s="862"/>
      <c r="AM120" s="862"/>
      <c r="AN120" s="862"/>
      <c r="AO120" s="863"/>
      <c r="AP120" s="909" t="s">
        <v>
126</v>
      </c>
      <c r="AQ120" s="910"/>
      <c r="AR120" s="910"/>
      <c r="AS120" s="910"/>
      <c r="AT120" s="911"/>
      <c r="AU120" s="968" t="s">
        <v>
469</v>
      </c>
      <c r="AV120" s="969"/>
      <c r="AW120" s="969"/>
      <c r="AX120" s="969"/>
      <c r="AY120" s="970"/>
      <c r="AZ120" s="945" t="s">
        <v>
470</v>
      </c>
      <c r="BA120" s="890"/>
      <c r="BB120" s="890"/>
      <c r="BC120" s="890"/>
      <c r="BD120" s="890"/>
      <c r="BE120" s="890"/>
      <c r="BF120" s="890"/>
      <c r="BG120" s="890"/>
      <c r="BH120" s="890"/>
      <c r="BI120" s="890"/>
      <c r="BJ120" s="890"/>
      <c r="BK120" s="890"/>
      <c r="BL120" s="890"/>
      <c r="BM120" s="890"/>
      <c r="BN120" s="890"/>
      <c r="BO120" s="890"/>
      <c r="BP120" s="891"/>
      <c r="BQ120" s="946">
        <v>
5603632</v>
      </c>
      <c r="BR120" s="927"/>
      <c r="BS120" s="927"/>
      <c r="BT120" s="927"/>
      <c r="BU120" s="927"/>
      <c r="BV120" s="927">
        <v>
5499304</v>
      </c>
      <c r="BW120" s="927"/>
      <c r="BX120" s="927"/>
      <c r="BY120" s="927"/>
      <c r="BZ120" s="927"/>
      <c r="CA120" s="927">
        <v>
5326521</v>
      </c>
      <c r="CB120" s="927"/>
      <c r="CC120" s="927"/>
      <c r="CD120" s="927"/>
      <c r="CE120" s="927"/>
      <c r="CF120" s="951">
        <v>
451.3</v>
      </c>
      <c r="CG120" s="952"/>
      <c r="CH120" s="952"/>
      <c r="CI120" s="952"/>
      <c r="CJ120" s="952"/>
      <c r="CK120" s="953" t="s">
        <v>
471</v>
      </c>
      <c r="CL120" s="937"/>
      <c r="CM120" s="937"/>
      <c r="CN120" s="937"/>
      <c r="CO120" s="938"/>
      <c r="CP120" s="957" t="s">
        <v>
409</v>
      </c>
      <c r="CQ120" s="958"/>
      <c r="CR120" s="958"/>
      <c r="CS120" s="958"/>
      <c r="CT120" s="958"/>
      <c r="CU120" s="958"/>
      <c r="CV120" s="958"/>
      <c r="CW120" s="958"/>
      <c r="CX120" s="958"/>
      <c r="CY120" s="958"/>
      <c r="CZ120" s="958"/>
      <c r="DA120" s="958"/>
      <c r="DB120" s="958"/>
      <c r="DC120" s="958"/>
      <c r="DD120" s="958"/>
      <c r="DE120" s="958"/>
      <c r="DF120" s="959"/>
      <c r="DG120" s="946">
        <v>
1694189</v>
      </c>
      <c r="DH120" s="927"/>
      <c r="DI120" s="927"/>
      <c r="DJ120" s="927"/>
      <c r="DK120" s="927"/>
      <c r="DL120" s="927">
        <v>
1651000</v>
      </c>
      <c r="DM120" s="927"/>
      <c r="DN120" s="927"/>
      <c r="DO120" s="927"/>
      <c r="DP120" s="927"/>
      <c r="DQ120" s="927">
        <v>
1548352</v>
      </c>
      <c r="DR120" s="927"/>
      <c r="DS120" s="927"/>
      <c r="DT120" s="927"/>
      <c r="DU120" s="927"/>
      <c r="DV120" s="928">
        <v>
131.19999999999999</v>
      </c>
      <c r="DW120" s="928"/>
      <c r="DX120" s="928"/>
      <c r="DY120" s="928"/>
      <c r="DZ120" s="929"/>
    </row>
    <row r="121" spans="1:130" s="247" customFormat="1" ht="26.25" customHeight="1" x14ac:dyDescent="0.15">
      <c r="A121" s="902"/>
      <c r="B121" s="903"/>
      <c r="C121" s="948" t="s">
        <v>
472</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
126</v>
      </c>
      <c r="AB121" s="862"/>
      <c r="AC121" s="862"/>
      <c r="AD121" s="862"/>
      <c r="AE121" s="863"/>
      <c r="AF121" s="864" t="s">
        <v>
442</v>
      </c>
      <c r="AG121" s="862"/>
      <c r="AH121" s="862"/>
      <c r="AI121" s="862"/>
      <c r="AJ121" s="863"/>
      <c r="AK121" s="864" t="s">
        <v>
126</v>
      </c>
      <c r="AL121" s="862"/>
      <c r="AM121" s="862"/>
      <c r="AN121" s="862"/>
      <c r="AO121" s="863"/>
      <c r="AP121" s="909" t="s">
        <v>
126</v>
      </c>
      <c r="AQ121" s="910"/>
      <c r="AR121" s="910"/>
      <c r="AS121" s="910"/>
      <c r="AT121" s="911"/>
      <c r="AU121" s="971"/>
      <c r="AV121" s="972"/>
      <c r="AW121" s="972"/>
      <c r="AX121" s="972"/>
      <c r="AY121" s="973"/>
      <c r="AZ121" s="897" t="s">
        <v>
473</v>
      </c>
      <c r="BA121" s="832"/>
      <c r="BB121" s="832"/>
      <c r="BC121" s="832"/>
      <c r="BD121" s="832"/>
      <c r="BE121" s="832"/>
      <c r="BF121" s="832"/>
      <c r="BG121" s="832"/>
      <c r="BH121" s="832"/>
      <c r="BI121" s="832"/>
      <c r="BJ121" s="832"/>
      <c r="BK121" s="832"/>
      <c r="BL121" s="832"/>
      <c r="BM121" s="832"/>
      <c r="BN121" s="832"/>
      <c r="BO121" s="832"/>
      <c r="BP121" s="833"/>
      <c r="BQ121" s="898" t="s">
        <v>
458</v>
      </c>
      <c r="BR121" s="899"/>
      <c r="BS121" s="899"/>
      <c r="BT121" s="899"/>
      <c r="BU121" s="899"/>
      <c r="BV121" s="899" t="s">
        <v>
458</v>
      </c>
      <c r="BW121" s="899"/>
      <c r="BX121" s="899"/>
      <c r="BY121" s="899"/>
      <c r="BZ121" s="899"/>
      <c r="CA121" s="899" t="s">
        <v>
126</v>
      </c>
      <c r="CB121" s="899"/>
      <c r="CC121" s="899"/>
      <c r="CD121" s="899"/>
      <c r="CE121" s="899"/>
      <c r="CF121" s="960" t="s">
        <v>
126</v>
      </c>
      <c r="CG121" s="961"/>
      <c r="CH121" s="961"/>
      <c r="CI121" s="961"/>
      <c r="CJ121" s="961"/>
      <c r="CK121" s="954"/>
      <c r="CL121" s="940"/>
      <c r="CM121" s="940"/>
      <c r="CN121" s="940"/>
      <c r="CO121" s="941"/>
      <c r="CP121" s="920" t="s">
        <v>
407</v>
      </c>
      <c r="CQ121" s="921"/>
      <c r="CR121" s="921"/>
      <c r="CS121" s="921"/>
      <c r="CT121" s="921"/>
      <c r="CU121" s="921"/>
      <c r="CV121" s="921"/>
      <c r="CW121" s="921"/>
      <c r="CX121" s="921"/>
      <c r="CY121" s="921"/>
      <c r="CZ121" s="921"/>
      <c r="DA121" s="921"/>
      <c r="DB121" s="921"/>
      <c r="DC121" s="921"/>
      <c r="DD121" s="921"/>
      <c r="DE121" s="921"/>
      <c r="DF121" s="922"/>
      <c r="DG121" s="898">
        <v>
41254</v>
      </c>
      <c r="DH121" s="899"/>
      <c r="DI121" s="899"/>
      <c r="DJ121" s="899"/>
      <c r="DK121" s="899"/>
      <c r="DL121" s="899">
        <v>
35401</v>
      </c>
      <c r="DM121" s="899"/>
      <c r="DN121" s="899"/>
      <c r="DO121" s="899"/>
      <c r="DP121" s="899"/>
      <c r="DQ121" s="899">
        <v>
28702</v>
      </c>
      <c r="DR121" s="899"/>
      <c r="DS121" s="899"/>
      <c r="DT121" s="899"/>
      <c r="DU121" s="899"/>
      <c r="DV121" s="876">
        <v>
2.4</v>
      </c>
      <c r="DW121" s="876"/>
      <c r="DX121" s="876"/>
      <c r="DY121" s="876"/>
      <c r="DZ121" s="877"/>
    </row>
    <row r="122" spans="1:130" s="247" customFormat="1" ht="26.25" customHeight="1" x14ac:dyDescent="0.15">
      <c r="A122" s="902"/>
      <c r="B122" s="903"/>
      <c r="C122" s="906" t="s">
        <v>
454</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
126</v>
      </c>
      <c r="AB122" s="862"/>
      <c r="AC122" s="862"/>
      <c r="AD122" s="862"/>
      <c r="AE122" s="863"/>
      <c r="AF122" s="864" t="s">
        <v>
126</v>
      </c>
      <c r="AG122" s="862"/>
      <c r="AH122" s="862"/>
      <c r="AI122" s="862"/>
      <c r="AJ122" s="863"/>
      <c r="AK122" s="864" t="s">
        <v>
126</v>
      </c>
      <c r="AL122" s="862"/>
      <c r="AM122" s="862"/>
      <c r="AN122" s="862"/>
      <c r="AO122" s="863"/>
      <c r="AP122" s="909" t="s">
        <v>
442</v>
      </c>
      <c r="AQ122" s="910"/>
      <c r="AR122" s="910"/>
      <c r="AS122" s="910"/>
      <c r="AT122" s="911"/>
      <c r="AU122" s="971"/>
      <c r="AV122" s="972"/>
      <c r="AW122" s="972"/>
      <c r="AX122" s="972"/>
      <c r="AY122" s="973"/>
      <c r="AZ122" s="964" t="s">
        <v>
474</v>
      </c>
      <c r="BA122" s="965"/>
      <c r="BB122" s="965"/>
      <c r="BC122" s="965"/>
      <c r="BD122" s="965"/>
      <c r="BE122" s="965"/>
      <c r="BF122" s="965"/>
      <c r="BG122" s="965"/>
      <c r="BH122" s="965"/>
      <c r="BI122" s="965"/>
      <c r="BJ122" s="965"/>
      <c r="BK122" s="965"/>
      <c r="BL122" s="965"/>
      <c r="BM122" s="965"/>
      <c r="BN122" s="965"/>
      <c r="BO122" s="965"/>
      <c r="BP122" s="966"/>
      <c r="BQ122" s="967">
        <v>
2259865</v>
      </c>
      <c r="BR122" s="930"/>
      <c r="BS122" s="930"/>
      <c r="BT122" s="930"/>
      <c r="BU122" s="930"/>
      <c r="BV122" s="930">
        <v>
2143159</v>
      </c>
      <c r="BW122" s="930"/>
      <c r="BX122" s="930"/>
      <c r="BY122" s="930"/>
      <c r="BZ122" s="930"/>
      <c r="CA122" s="930">
        <v>
2024942</v>
      </c>
      <c r="CB122" s="930"/>
      <c r="CC122" s="930"/>
      <c r="CD122" s="930"/>
      <c r="CE122" s="930"/>
      <c r="CF122" s="931">
        <v>
171.6</v>
      </c>
      <c r="CG122" s="932"/>
      <c r="CH122" s="932"/>
      <c r="CI122" s="932"/>
      <c r="CJ122" s="932"/>
      <c r="CK122" s="954"/>
      <c r="CL122" s="940"/>
      <c r="CM122" s="940"/>
      <c r="CN122" s="940"/>
      <c r="CO122" s="941"/>
      <c r="CP122" s="920" t="s">
        <v>
475</v>
      </c>
      <c r="CQ122" s="921"/>
      <c r="CR122" s="921"/>
      <c r="CS122" s="921"/>
      <c r="CT122" s="921"/>
      <c r="CU122" s="921"/>
      <c r="CV122" s="921"/>
      <c r="CW122" s="921"/>
      <c r="CX122" s="921"/>
      <c r="CY122" s="921"/>
      <c r="CZ122" s="921"/>
      <c r="DA122" s="921"/>
      <c r="DB122" s="921"/>
      <c r="DC122" s="921"/>
      <c r="DD122" s="921"/>
      <c r="DE122" s="921"/>
      <c r="DF122" s="922"/>
      <c r="DG122" s="898" t="s">
        <v>
458</v>
      </c>
      <c r="DH122" s="899"/>
      <c r="DI122" s="899"/>
      <c r="DJ122" s="899"/>
      <c r="DK122" s="899"/>
      <c r="DL122" s="899" t="s">
        <v>
126</v>
      </c>
      <c r="DM122" s="899"/>
      <c r="DN122" s="899"/>
      <c r="DO122" s="899"/>
      <c r="DP122" s="899"/>
      <c r="DQ122" s="899" t="s">
        <v>
126</v>
      </c>
      <c r="DR122" s="899"/>
      <c r="DS122" s="899"/>
      <c r="DT122" s="899"/>
      <c r="DU122" s="899"/>
      <c r="DV122" s="876" t="s">
        <v>
126</v>
      </c>
      <c r="DW122" s="876"/>
      <c r="DX122" s="876"/>
      <c r="DY122" s="876"/>
      <c r="DZ122" s="877"/>
    </row>
    <row r="123" spans="1:130" s="247" customFormat="1" ht="26.25" customHeight="1" x14ac:dyDescent="0.15">
      <c r="A123" s="902"/>
      <c r="B123" s="903"/>
      <c r="C123" s="906" t="s">
        <v>
461</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
126</v>
      </c>
      <c r="AB123" s="862"/>
      <c r="AC123" s="862"/>
      <c r="AD123" s="862"/>
      <c r="AE123" s="863"/>
      <c r="AF123" s="864" t="s">
        <v>
126</v>
      </c>
      <c r="AG123" s="862"/>
      <c r="AH123" s="862"/>
      <c r="AI123" s="862"/>
      <c r="AJ123" s="863"/>
      <c r="AK123" s="864" t="s">
        <v>
126</v>
      </c>
      <c r="AL123" s="862"/>
      <c r="AM123" s="862"/>
      <c r="AN123" s="862"/>
      <c r="AO123" s="863"/>
      <c r="AP123" s="909" t="s">
        <v>
458</v>
      </c>
      <c r="AQ123" s="910"/>
      <c r="AR123" s="910"/>
      <c r="AS123" s="910"/>
      <c r="AT123" s="911"/>
      <c r="AU123" s="974"/>
      <c r="AV123" s="975"/>
      <c r="AW123" s="975"/>
      <c r="AX123" s="975"/>
      <c r="AY123" s="975"/>
      <c r="AZ123" s="278" t="s">
        <v>
187</v>
      </c>
      <c r="BA123" s="278"/>
      <c r="BB123" s="278"/>
      <c r="BC123" s="278"/>
      <c r="BD123" s="278"/>
      <c r="BE123" s="278"/>
      <c r="BF123" s="278"/>
      <c r="BG123" s="278"/>
      <c r="BH123" s="278"/>
      <c r="BI123" s="278"/>
      <c r="BJ123" s="278"/>
      <c r="BK123" s="278"/>
      <c r="BL123" s="278"/>
      <c r="BM123" s="278"/>
      <c r="BN123" s="278"/>
      <c r="BO123" s="962" t="s">
        <v>
476</v>
      </c>
      <c r="BP123" s="963"/>
      <c r="BQ123" s="917">
        <v>
7863497</v>
      </c>
      <c r="BR123" s="918"/>
      <c r="BS123" s="918"/>
      <c r="BT123" s="918"/>
      <c r="BU123" s="918"/>
      <c r="BV123" s="918">
        <v>
7642463</v>
      </c>
      <c r="BW123" s="918"/>
      <c r="BX123" s="918"/>
      <c r="BY123" s="918"/>
      <c r="BZ123" s="918"/>
      <c r="CA123" s="918">
        <v>
7351463</v>
      </c>
      <c r="CB123" s="918"/>
      <c r="CC123" s="918"/>
      <c r="CD123" s="918"/>
      <c r="CE123" s="918"/>
      <c r="CF123" s="828"/>
      <c r="CG123" s="829"/>
      <c r="CH123" s="829"/>
      <c r="CI123" s="829"/>
      <c r="CJ123" s="919"/>
      <c r="CK123" s="954"/>
      <c r="CL123" s="940"/>
      <c r="CM123" s="940"/>
      <c r="CN123" s="940"/>
      <c r="CO123" s="941"/>
      <c r="CP123" s="920" t="s">
        <v>
404</v>
      </c>
      <c r="CQ123" s="921"/>
      <c r="CR123" s="921"/>
      <c r="CS123" s="921"/>
      <c r="CT123" s="921"/>
      <c r="CU123" s="921"/>
      <c r="CV123" s="921"/>
      <c r="CW123" s="921"/>
      <c r="CX123" s="921"/>
      <c r="CY123" s="921"/>
      <c r="CZ123" s="921"/>
      <c r="DA123" s="921"/>
      <c r="DB123" s="921"/>
      <c r="DC123" s="921"/>
      <c r="DD123" s="921"/>
      <c r="DE123" s="921"/>
      <c r="DF123" s="922"/>
      <c r="DG123" s="861" t="s">
        <v>
126</v>
      </c>
      <c r="DH123" s="862"/>
      <c r="DI123" s="862"/>
      <c r="DJ123" s="862"/>
      <c r="DK123" s="863"/>
      <c r="DL123" s="864" t="s">
        <v>
126</v>
      </c>
      <c r="DM123" s="862"/>
      <c r="DN123" s="862"/>
      <c r="DO123" s="862"/>
      <c r="DP123" s="863"/>
      <c r="DQ123" s="864" t="s">
        <v>
126</v>
      </c>
      <c r="DR123" s="862"/>
      <c r="DS123" s="862"/>
      <c r="DT123" s="862"/>
      <c r="DU123" s="863"/>
      <c r="DV123" s="909" t="s">
        <v>
126</v>
      </c>
      <c r="DW123" s="910"/>
      <c r="DX123" s="910"/>
      <c r="DY123" s="910"/>
      <c r="DZ123" s="911"/>
    </row>
    <row r="124" spans="1:130" s="247" customFormat="1" ht="26.25" customHeight="1" thickBot="1" x14ac:dyDescent="0.2">
      <c r="A124" s="902"/>
      <c r="B124" s="903"/>
      <c r="C124" s="906" t="s">
        <v>
464</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
126</v>
      </c>
      <c r="AB124" s="862"/>
      <c r="AC124" s="862"/>
      <c r="AD124" s="862"/>
      <c r="AE124" s="863"/>
      <c r="AF124" s="864" t="s">
        <v>
458</v>
      </c>
      <c r="AG124" s="862"/>
      <c r="AH124" s="862"/>
      <c r="AI124" s="862"/>
      <c r="AJ124" s="863"/>
      <c r="AK124" s="864" t="s">
        <v>
458</v>
      </c>
      <c r="AL124" s="862"/>
      <c r="AM124" s="862"/>
      <c r="AN124" s="862"/>
      <c r="AO124" s="863"/>
      <c r="AP124" s="909" t="s">
        <v>
444</v>
      </c>
      <c r="AQ124" s="910"/>
      <c r="AR124" s="910"/>
      <c r="AS124" s="910"/>
      <c r="AT124" s="911"/>
      <c r="AU124" s="912" t="s">
        <v>
477</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
126</v>
      </c>
      <c r="BR124" s="916"/>
      <c r="BS124" s="916"/>
      <c r="BT124" s="916"/>
      <c r="BU124" s="916"/>
      <c r="BV124" s="916" t="s">
        <v>
126</v>
      </c>
      <c r="BW124" s="916"/>
      <c r="BX124" s="916"/>
      <c r="BY124" s="916"/>
      <c r="BZ124" s="916"/>
      <c r="CA124" s="916" t="s">
        <v>
126</v>
      </c>
      <c r="CB124" s="916"/>
      <c r="CC124" s="916"/>
      <c r="CD124" s="916"/>
      <c r="CE124" s="916"/>
      <c r="CF124" s="806"/>
      <c r="CG124" s="807"/>
      <c r="CH124" s="807"/>
      <c r="CI124" s="807"/>
      <c r="CJ124" s="947"/>
      <c r="CK124" s="955"/>
      <c r="CL124" s="955"/>
      <c r="CM124" s="955"/>
      <c r="CN124" s="955"/>
      <c r="CO124" s="956"/>
      <c r="CP124" s="920" t="s">
        <v>
478</v>
      </c>
      <c r="CQ124" s="921"/>
      <c r="CR124" s="921"/>
      <c r="CS124" s="921"/>
      <c r="CT124" s="921"/>
      <c r="CU124" s="921"/>
      <c r="CV124" s="921"/>
      <c r="CW124" s="921"/>
      <c r="CX124" s="921"/>
      <c r="CY124" s="921"/>
      <c r="CZ124" s="921"/>
      <c r="DA124" s="921"/>
      <c r="DB124" s="921"/>
      <c r="DC124" s="921"/>
      <c r="DD124" s="921"/>
      <c r="DE124" s="921"/>
      <c r="DF124" s="922"/>
      <c r="DG124" s="844" t="s">
        <v>
458</v>
      </c>
      <c r="DH124" s="845"/>
      <c r="DI124" s="845"/>
      <c r="DJ124" s="845"/>
      <c r="DK124" s="846"/>
      <c r="DL124" s="847" t="s">
        <v>
126</v>
      </c>
      <c r="DM124" s="845"/>
      <c r="DN124" s="845"/>
      <c r="DO124" s="845"/>
      <c r="DP124" s="846"/>
      <c r="DQ124" s="847" t="s">
        <v>
442</v>
      </c>
      <c r="DR124" s="845"/>
      <c r="DS124" s="845"/>
      <c r="DT124" s="845"/>
      <c r="DU124" s="846"/>
      <c r="DV124" s="933" t="s">
        <v>
458</v>
      </c>
      <c r="DW124" s="934"/>
      <c r="DX124" s="934"/>
      <c r="DY124" s="934"/>
      <c r="DZ124" s="935"/>
    </row>
    <row r="125" spans="1:130" s="247" customFormat="1" ht="26.25" customHeight="1" x14ac:dyDescent="0.15">
      <c r="A125" s="902"/>
      <c r="B125" s="903"/>
      <c r="C125" s="906" t="s">
        <v>
466</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
442</v>
      </c>
      <c r="AB125" s="862"/>
      <c r="AC125" s="862"/>
      <c r="AD125" s="862"/>
      <c r="AE125" s="863"/>
      <c r="AF125" s="864" t="s">
        <v>
126</v>
      </c>
      <c r="AG125" s="862"/>
      <c r="AH125" s="862"/>
      <c r="AI125" s="862"/>
      <c r="AJ125" s="863"/>
      <c r="AK125" s="864" t="s">
        <v>
126</v>
      </c>
      <c r="AL125" s="862"/>
      <c r="AM125" s="862"/>
      <c r="AN125" s="862"/>
      <c r="AO125" s="863"/>
      <c r="AP125" s="909" t="s">
        <v>
126</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
479</v>
      </c>
      <c r="CL125" s="937"/>
      <c r="CM125" s="937"/>
      <c r="CN125" s="937"/>
      <c r="CO125" s="938"/>
      <c r="CP125" s="945" t="s">
        <v>
480</v>
      </c>
      <c r="CQ125" s="890"/>
      <c r="CR125" s="890"/>
      <c r="CS125" s="890"/>
      <c r="CT125" s="890"/>
      <c r="CU125" s="890"/>
      <c r="CV125" s="890"/>
      <c r="CW125" s="890"/>
      <c r="CX125" s="890"/>
      <c r="CY125" s="890"/>
      <c r="CZ125" s="890"/>
      <c r="DA125" s="890"/>
      <c r="DB125" s="890"/>
      <c r="DC125" s="890"/>
      <c r="DD125" s="890"/>
      <c r="DE125" s="890"/>
      <c r="DF125" s="891"/>
      <c r="DG125" s="946" t="s">
        <v>
442</v>
      </c>
      <c r="DH125" s="927"/>
      <c r="DI125" s="927"/>
      <c r="DJ125" s="927"/>
      <c r="DK125" s="927"/>
      <c r="DL125" s="927" t="s">
        <v>
126</v>
      </c>
      <c r="DM125" s="927"/>
      <c r="DN125" s="927"/>
      <c r="DO125" s="927"/>
      <c r="DP125" s="927"/>
      <c r="DQ125" s="927" t="s">
        <v>
126</v>
      </c>
      <c r="DR125" s="927"/>
      <c r="DS125" s="927"/>
      <c r="DT125" s="927"/>
      <c r="DU125" s="927"/>
      <c r="DV125" s="928" t="s">
        <v>
126</v>
      </c>
      <c r="DW125" s="928"/>
      <c r="DX125" s="928"/>
      <c r="DY125" s="928"/>
      <c r="DZ125" s="929"/>
    </row>
    <row r="126" spans="1:130" s="247" customFormat="1" ht="26.25" customHeight="1" thickBot="1" x14ac:dyDescent="0.2">
      <c r="A126" s="902"/>
      <c r="B126" s="903"/>
      <c r="C126" s="906" t="s">
        <v>
468</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
126</v>
      </c>
      <c r="AB126" s="862"/>
      <c r="AC126" s="862"/>
      <c r="AD126" s="862"/>
      <c r="AE126" s="863"/>
      <c r="AF126" s="864" t="s">
        <v>
442</v>
      </c>
      <c r="AG126" s="862"/>
      <c r="AH126" s="862"/>
      <c r="AI126" s="862"/>
      <c r="AJ126" s="863"/>
      <c r="AK126" s="864" t="s">
        <v>
126</v>
      </c>
      <c r="AL126" s="862"/>
      <c r="AM126" s="862"/>
      <c r="AN126" s="862"/>
      <c r="AO126" s="863"/>
      <c r="AP126" s="909" t="s">
        <v>
126</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
481</v>
      </c>
      <c r="CQ126" s="832"/>
      <c r="CR126" s="832"/>
      <c r="CS126" s="832"/>
      <c r="CT126" s="832"/>
      <c r="CU126" s="832"/>
      <c r="CV126" s="832"/>
      <c r="CW126" s="832"/>
      <c r="CX126" s="832"/>
      <c r="CY126" s="832"/>
      <c r="CZ126" s="832"/>
      <c r="DA126" s="832"/>
      <c r="DB126" s="832"/>
      <c r="DC126" s="832"/>
      <c r="DD126" s="832"/>
      <c r="DE126" s="832"/>
      <c r="DF126" s="833"/>
      <c r="DG126" s="898" t="s">
        <v>
458</v>
      </c>
      <c r="DH126" s="899"/>
      <c r="DI126" s="899"/>
      <c r="DJ126" s="899"/>
      <c r="DK126" s="899"/>
      <c r="DL126" s="899" t="s">
        <v>
126</v>
      </c>
      <c r="DM126" s="899"/>
      <c r="DN126" s="899"/>
      <c r="DO126" s="899"/>
      <c r="DP126" s="899"/>
      <c r="DQ126" s="899" t="s">
        <v>
126</v>
      </c>
      <c r="DR126" s="899"/>
      <c r="DS126" s="899"/>
      <c r="DT126" s="899"/>
      <c r="DU126" s="899"/>
      <c r="DV126" s="876" t="s">
        <v>
126</v>
      </c>
      <c r="DW126" s="876"/>
      <c r="DX126" s="876"/>
      <c r="DY126" s="876"/>
      <c r="DZ126" s="877"/>
    </row>
    <row r="127" spans="1:130" s="247" customFormat="1" ht="26.25" customHeight="1" x14ac:dyDescent="0.15">
      <c r="A127" s="904"/>
      <c r="B127" s="905"/>
      <c r="C127" s="923" t="s">
        <v>
482</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
126</v>
      </c>
      <c r="AB127" s="862"/>
      <c r="AC127" s="862"/>
      <c r="AD127" s="862"/>
      <c r="AE127" s="863"/>
      <c r="AF127" s="864" t="s">
        <v>
126</v>
      </c>
      <c r="AG127" s="862"/>
      <c r="AH127" s="862"/>
      <c r="AI127" s="862"/>
      <c r="AJ127" s="863"/>
      <c r="AK127" s="864" t="s">
        <v>
126</v>
      </c>
      <c r="AL127" s="862"/>
      <c r="AM127" s="862"/>
      <c r="AN127" s="862"/>
      <c r="AO127" s="863"/>
      <c r="AP127" s="909" t="s">
        <v>
126</v>
      </c>
      <c r="AQ127" s="910"/>
      <c r="AR127" s="910"/>
      <c r="AS127" s="910"/>
      <c r="AT127" s="911"/>
      <c r="AU127" s="283"/>
      <c r="AV127" s="283"/>
      <c r="AW127" s="283"/>
      <c r="AX127" s="926" t="s">
        <v>
483</v>
      </c>
      <c r="AY127" s="894"/>
      <c r="AZ127" s="894"/>
      <c r="BA127" s="894"/>
      <c r="BB127" s="894"/>
      <c r="BC127" s="894"/>
      <c r="BD127" s="894"/>
      <c r="BE127" s="895"/>
      <c r="BF127" s="893" t="s">
        <v>
484</v>
      </c>
      <c r="BG127" s="894"/>
      <c r="BH127" s="894"/>
      <c r="BI127" s="894"/>
      <c r="BJ127" s="894"/>
      <c r="BK127" s="894"/>
      <c r="BL127" s="895"/>
      <c r="BM127" s="893" t="s">
        <v>
485</v>
      </c>
      <c r="BN127" s="894"/>
      <c r="BO127" s="894"/>
      <c r="BP127" s="894"/>
      <c r="BQ127" s="894"/>
      <c r="BR127" s="894"/>
      <c r="BS127" s="895"/>
      <c r="BT127" s="893" t="s">
        <v>
486</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
487</v>
      </c>
      <c r="CQ127" s="832"/>
      <c r="CR127" s="832"/>
      <c r="CS127" s="832"/>
      <c r="CT127" s="832"/>
      <c r="CU127" s="832"/>
      <c r="CV127" s="832"/>
      <c r="CW127" s="832"/>
      <c r="CX127" s="832"/>
      <c r="CY127" s="832"/>
      <c r="CZ127" s="832"/>
      <c r="DA127" s="832"/>
      <c r="DB127" s="832"/>
      <c r="DC127" s="832"/>
      <c r="DD127" s="832"/>
      <c r="DE127" s="832"/>
      <c r="DF127" s="833"/>
      <c r="DG127" s="898" t="s">
        <v>
126</v>
      </c>
      <c r="DH127" s="899"/>
      <c r="DI127" s="899"/>
      <c r="DJ127" s="899"/>
      <c r="DK127" s="899"/>
      <c r="DL127" s="899" t="s">
        <v>
126</v>
      </c>
      <c r="DM127" s="899"/>
      <c r="DN127" s="899"/>
      <c r="DO127" s="899"/>
      <c r="DP127" s="899"/>
      <c r="DQ127" s="899" t="s">
        <v>
458</v>
      </c>
      <c r="DR127" s="899"/>
      <c r="DS127" s="899"/>
      <c r="DT127" s="899"/>
      <c r="DU127" s="899"/>
      <c r="DV127" s="876" t="s">
        <v>
126</v>
      </c>
      <c r="DW127" s="876"/>
      <c r="DX127" s="876"/>
      <c r="DY127" s="876"/>
      <c r="DZ127" s="877"/>
    </row>
    <row r="128" spans="1:130" s="247" customFormat="1" ht="26.25" customHeight="1" thickBot="1" x14ac:dyDescent="0.2">
      <c r="A128" s="878" t="s">
        <v>
488</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
489</v>
      </c>
      <c r="X128" s="880"/>
      <c r="Y128" s="880"/>
      <c r="Z128" s="881"/>
      <c r="AA128" s="882" t="s">
        <v>
126</v>
      </c>
      <c r="AB128" s="883"/>
      <c r="AC128" s="883"/>
      <c r="AD128" s="883"/>
      <c r="AE128" s="884"/>
      <c r="AF128" s="885" t="s">
        <v>
126</v>
      </c>
      <c r="AG128" s="883"/>
      <c r="AH128" s="883"/>
      <c r="AI128" s="883"/>
      <c r="AJ128" s="884"/>
      <c r="AK128" s="885" t="s">
        <v>
444</v>
      </c>
      <c r="AL128" s="883"/>
      <c r="AM128" s="883"/>
      <c r="AN128" s="883"/>
      <c r="AO128" s="884"/>
      <c r="AP128" s="886"/>
      <c r="AQ128" s="887"/>
      <c r="AR128" s="887"/>
      <c r="AS128" s="887"/>
      <c r="AT128" s="888"/>
      <c r="AU128" s="283"/>
      <c r="AV128" s="283"/>
      <c r="AW128" s="283"/>
      <c r="AX128" s="889" t="s">
        <v>
490</v>
      </c>
      <c r="AY128" s="890"/>
      <c r="AZ128" s="890"/>
      <c r="BA128" s="890"/>
      <c r="BB128" s="890"/>
      <c r="BC128" s="890"/>
      <c r="BD128" s="890"/>
      <c r="BE128" s="891"/>
      <c r="BF128" s="868" t="s">
        <v>
126</v>
      </c>
      <c r="BG128" s="869"/>
      <c r="BH128" s="869"/>
      <c r="BI128" s="869"/>
      <c r="BJ128" s="869"/>
      <c r="BK128" s="869"/>
      <c r="BL128" s="892"/>
      <c r="BM128" s="868">
        <v>
15</v>
      </c>
      <c r="BN128" s="869"/>
      <c r="BO128" s="869"/>
      <c r="BP128" s="869"/>
      <c r="BQ128" s="869"/>
      <c r="BR128" s="869"/>
      <c r="BS128" s="892"/>
      <c r="BT128" s="868">
        <v>
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
491</v>
      </c>
      <c r="CQ128" s="810"/>
      <c r="CR128" s="810"/>
      <c r="CS128" s="810"/>
      <c r="CT128" s="810"/>
      <c r="CU128" s="810"/>
      <c r="CV128" s="810"/>
      <c r="CW128" s="810"/>
      <c r="CX128" s="810"/>
      <c r="CY128" s="810"/>
      <c r="CZ128" s="810"/>
      <c r="DA128" s="810"/>
      <c r="DB128" s="810"/>
      <c r="DC128" s="810"/>
      <c r="DD128" s="810"/>
      <c r="DE128" s="810"/>
      <c r="DF128" s="811"/>
      <c r="DG128" s="872" t="s">
        <v>
126</v>
      </c>
      <c r="DH128" s="873"/>
      <c r="DI128" s="873"/>
      <c r="DJ128" s="873"/>
      <c r="DK128" s="873"/>
      <c r="DL128" s="873" t="s">
        <v>
126</v>
      </c>
      <c r="DM128" s="873"/>
      <c r="DN128" s="873"/>
      <c r="DO128" s="873"/>
      <c r="DP128" s="873"/>
      <c r="DQ128" s="873" t="s">
        <v>
126</v>
      </c>
      <c r="DR128" s="873"/>
      <c r="DS128" s="873"/>
      <c r="DT128" s="873"/>
      <c r="DU128" s="873"/>
      <c r="DV128" s="874" t="s">
        <v>
126</v>
      </c>
      <c r="DW128" s="874"/>
      <c r="DX128" s="874"/>
      <c r="DY128" s="874"/>
      <c r="DZ128" s="875"/>
    </row>
    <row r="129" spans="1:131" s="247" customFormat="1" ht="26.25" customHeight="1" x14ac:dyDescent="0.15">
      <c r="A129" s="856" t="s">
        <v>
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
492</v>
      </c>
      <c r="X129" s="859"/>
      <c r="Y129" s="859"/>
      <c r="Z129" s="860"/>
      <c r="AA129" s="861">
        <v>
1409559</v>
      </c>
      <c r="AB129" s="862"/>
      <c r="AC129" s="862"/>
      <c r="AD129" s="862"/>
      <c r="AE129" s="863"/>
      <c r="AF129" s="864">
        <v>
1404952</v>
      </c>
      <c r="AG129" s="862"/>
      <c r="AH129" s="862"/>
      <c r="AI129" s="862"/>
      <c r="AJ129" s="863"/>
      <c r="AK129" s="864">
        <v>
1404913</v>
      </c>
      <c r="AL129" s="862"/>
      <c r="AM129" s="862"/>
      <c r="AN129" s="862"/>
      <c r="AO129" s="863"/>
      <c r="AP129" s="865"/>
      <c r="AQ129" s="866"/>
      <c r="AR129" s="866"/>
      <c r="AS129" s="866"/>
      <c r="AT129" s="867"/>
      <c r="AU129" s="285"/>
      <c r="AV129" s="285"/>
      <c r="AW129" s="285"/>
      <c r="AX129" s="831" t="s">
        <v>
493</v>
      </c>
      <c r="AY129" s="832"/>
      <c r="AZ129" s="832"/>
      <c r="BA129" s="832"/>
      <c r="BB129" s="832"/>
      <c r="BC129" s="832"/>
      <c r="BD129" s="832"/>
      <c r="BE129" s="833"/>
      <c r="BF129" s="851" t="s">
        <v>
126</v>
      </c>
      <c r="BG129" s="852"/>
      <c r="BH129" s="852"/>
      <c r="BI129" s="852"/>
      <c r="BJ129" s="852"/>
      <c r="BK129" s="852"/>
      <c r="BL129" s="853"/>
      <c r="BM129" s="851">
        <v>
20</v>
      </c>
      <c r="BN129" s="852"/>
      <c r="BO129" s="852"/>
      <c r="BP129" s="852"/>
      <c r="BQ129" s="852"/>
      <c r="BR129" s="852"/>
      <c r="BS129" s="853"/>
      <c r="BT129" s="851">
        <v>
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
494</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
495</v>
      </c>
      <c r="X130" s="859"/>
      <c r="Y130" s="859"/>
      <c r="Z130" s="860"/>
      <c r="AA130" s="861">
        <v>
241375</v>
      </c>
      <c r="AB130" s="862"/>
      <c r="AC130" s="862"/>
      <c r="AD130" s="862"/>
      <c r="AE130" s="863"/>
      <c r="AF130" s="864">
        <v>
241411</v>
      </c>
      <c r="AG130" s="862"/>
      <c r="AH130" s="862"/>
      <c r="AI130" s="862"/>
      <c r="AJ130" s="863"/>
      <c r="AK130" s="864">
        <v>
224688</v>
      </c>
      <c r="AL130" s="862"/>
      <c r="AM130" s="862"/>
      <c r="AN130" s="862"/>
      <c r="AO130" s="863"/>
      <c r="AP130" s="865"/>
      <c r="AQ130" s="866"/>
      <c r="AR130" s="866"/>
      <c r="AS130" s="866"/>
      <c r="AT130" s="867"/>
      <c r="AU130" s="285"/>
      <c r="AV130" s="285"/>
      <c r="AW130" s="285"/>
      <c r="AX130" s="831" t="s">
        <v>
496</v>
      </c>
      <c r="AY130" s="832"/>
      <c r="AZ130" s="832"/>
      <c r="BA130" s="832"/>
      <c r="BB130" s="832"/>
      <c r="BC130" s="832"/>
      <c r="BD130" s="832"/>
      <c r="BE130" s="833"/>
      <c r="BF130" s="834">
        <v>
5</v>
      </c>
      <c r="BG130" s="835"/>
      <c r="BH130" s="835"/>
      <c r="BI130" s="835"/>
      <c r="BJ130" s="835"/>
      <c r="BK130" s="835"/>
      <c r="BL130" s="836"/>
      <c r="BM130" s="834">
        <v>
25</v>
      </c>
      <c r="BN130" s="835"/>
      <c r="BO130" s="835"/>
      <c r="BP130" s="835"/>
      <c r="BQ130" s="835"/>
      <c r="BR130" s="835"/>
      <c r="BS130" s="836"/>
      <c r="BT130" s="834">
        <v>
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
497</v>
      </c>
      <c r="X131" s="842"/>
      <c r="Y131" s="842"/>
      <c r="Z131" s="843"/>
      <c r="AA131" s="844">
        <v>
1168184</v>
      </c>
      <c r="AB131" s="845"/>
      <c r="AC131" s="845"/>
      <c r="AD131" s="845"/>
      <c r="AE131" s="846"/>
      <c r="AF131" s="847">
        <v>
1163541</v>
      </c>
      <c r="AG131" s="845"/>
      <c r="AH131" s="845"/>
      <c r="AI131" s="845"/>
      <c r="AJ131" s="846"/>
      <c r="AK131" s="847">
        <v>
1180225</v>
      </c>
      <c r="AL131" s="845"/>
      <c r="AM131" s="845"/>
      <c r="AN131" s="845"/>
      <c r="AO131" s="846"/>
      <c r="AP131" s="848"/>
      <c r="AQ131" s="849"/>
      <c r="AR131" s="849"/>
      <c r="AS131" s="849"/>
      <c r="AT131" s="850"/>
      <c r="AU131" s="285"/>
      <c r="AV131" s="285"/>
      <c r="AW131" s="285"/>
      <c r="AX131" s="809" t="s">
        <v>
498</v>
      </c>
      <c r="AY131" s="810"/>
      <c r="AZ131" s="810"/>
      <c r="BA131" s="810"/>
      <c r="BB131" s="810"/>
      <c r="BC131" s="810"/>
      <c r="BD131" s="810"/>
      <c r="BE131" s="811"/>
      <c r="BF131" s="812" t="s">
        <v>
126</v>
      </c>
      <c r="BG131" s="813"/>
      <c r="BH131" s="813"/>
      <c r="BI131" s="813"/>
      <c r="BJ131" s="813"/>
      <c r="BK131" s="813"/>
      <c r="BL131" s="814"/>
      <c r="BM131" s="812">
        <v>
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
499</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
500</v>
      </c>
      <c r="W132" s="822"/>
      <c r="X132" s="822"/>
      <c r="Y132" s="822"/>
      <c r="Z132" s="823"/>
      <c r="AA132" s="824">
        <v>
5.2167295559999998</v>
      </c>
      <c r="AB132" s="825"/>
      <c r="AC132" s="825"/>
      <c r="AD132" s="825"/>
      <c r="AE132" s="826"/>
      <c r="AF132" s="827">
        <v>
5.6957167819999999</v>
      </c>
      <c r="AG132" s="825"/>
      <c r="AH132" s="825"/>
      <c r="AI132" s="825"/>
      <c r="AJ132" s="826"/>
      <c r="AK132" s="827">
        <v>
4.3429854480000003</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
501</v>
      </c>
      <c r="W133" s="801"/>
      <c r="X133" s="801"/>
      <c r="Y133" s="801"/>
      <c r="Z133" s="802"/>
      <c r="AA133" s="803">
        <v>
4.9000000000000004</v>
      </c>
      <c r="AB133" s="804"/>
      <c r="AC133" s="804"/>
      <c r="AD133" s="804"/>
      <c r="AE133" s="805"/>
      <c r="AF133" s="803">
        <v>
5.2</v>
      </c>
      <c r="AG133" s="804"/>
      <c r="AH133" s="804"/>
      <c r="AI133" s="804"/>
      <c r="AJ133" s="805"/>
      <c r="AK133" s="803">
        <v>
5</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bntf18q97qEnppzjFWuKCAYOKlwVbZ0YEG69eLqvHNEBb/5khAHrR97B6HLXtBQDPbhaY2YR0xEVYjKCoJZi9g==" saltValue="96QYYMByxh48RCBgux4/w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
502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wMfLItXblquSAAvzAhW+ZeE5+C/awleOXb7u/VLunsBcSe7I3bnBPDK0xscDWUh3MMlxJ0SlCHIBc0/ZKjQqVw==" saltValue="kIZD0VpgLpeHkqKza7MGZQ=="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MCD2FY8PnTMAYw+NFas2SCWmlrqJG7GUU+iuWBmBlbL9i7qquPLjLDsyzOLOFN5pgPCsVnpUb6PqCDyA+GV4Q==" saltValue="fltajAhs7k+vpVYaYKGE1Q=="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
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
504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37" t="s">
        <v>
505</v>
      </c>
      <c r="AP7" s="304"/>
      <c r="AQ7" s="305" t="s">
        <v>
506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38"/>
      <c r="AP8" s="310" t="s">
        <v>
507</v>
      </c>
      <c r="AQ8" s="311" t="s">
        <v>
508</v>
      </c>
      <c r="AR8" s="312" t="s">
        <v>
509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51" t="s">
        <v>
510</v>
      </c>
      <c r="AL9" s="1252"/>
      <c r="AM9" s="1252"/>
      <c r="AN9" s="1253"/>
      <c r="AO9" s="313">
        <v>
475812</v>
      </c>
      <c r="AP9" s="313">
        <v>
222550</v>
      </c>
      <c r="AQ9" s="314">
        <v>
218185</v>
      </c>
      <c r="AR9" s="315">
        <v>
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51" t="s">
        <v>
511</v>
      </c>
      <c r="AL10" s="1252"/>
      <c r="AM10" s="1252"/>
      <c r="AN10" s="1253"/>
      <c r="AO10" s="316">
        <v>
49654</v>
      </c>
      <c r="AP10" s="316">
        <v>
23225</v>
      </c>
      <c r="AQ10" s="317">
        <v>
27381</v>
      </c>
      <c r="AR10" s="318">
        <v>
-15.2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51" t="s">
        <v>
512</v>
      </c>
      <c r="AL11" s="1252"/>
      <c r="AM11" s="1252"/>
      <c r="AN11" s="1253"/>
      <c r="AO11" s="316">
        <v>
10524</v>
      </c>
      <c r="AP11" s="316">
        <v>
4922</v>
      </c>
      <c r="AQ11" s="317">
        <v>
25697</v>
      </c>
      <c r="AR11" s="318">
        <v>
-80.8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51" t="s">
        <v>
513</v>
      </c>
      <c r="AL12" s="1252"/>
      <c r="AM12" s="1252"/>
      <c r="AN12" s="1253"/>
      <c r="AO12" s="316">
        <v>
17159</v>
      </c>
      <c r="AP12" s="316">
        <v>
8026</v>
      </c>
      <c r="AQ12" s="317">
        <v>
4359</v>
      </c>
      <c r="AR12" s="318">
        <v>
84.1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51" t="s">
        <v>
514</v>
      </c>
      <c r="AL13" s="1252"/>
      <c r="AM13" s="1252"/>
      <c r="AN13" s="1253"/>
      <c r="AO13" s="316" t="s">
        <v>
515</v>
      </c>
      <c r="AP13" s="316" t="s">
        <v>
515</v>
      </c>
      <c r="AQ13" s="317" t="s">
        <v>
515</v>
      </c>
      <c r="AR13" s="318" t="s">
        <v>
515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51" t="s">
        <v>
516</v>
      </c>
      <c r="AL14" s="1252"/>
      <c r="AM14" s="1252"/>
      <c r="AN14" s="1253"/>
      <c r="AO14" s="316">
        <v>
35268</v>
      </c>
      <c r="AP14" s="316">
        <v>
16496</v>
      </c>
      <c r="AQ14" s="317">
        <v>
8999</v>
      </c>
      <c r="AR14" s="318">
        <v>
83.3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51" t="s">
        <v>
517</v>
      </c>
      <c r="AL15" s="1252"/>
      <c r="AM15" s="1252"/>
      <c r="AN15" s="1253"/>
      <c r="AO15" s="316">
        <v>
18997</v>
      </c>
      <c r="AP15" s="316">
        <v>
8885</v>
      </c>
      <c r="AQ15" s="317">
        <v>
6052</v>
      </c>
      <c r="AR15" s="318">
        <v>
46.8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54" t="s">
        <v>
518</v>
      </c>
      <c r="AL16" s="1255"/>
      <c r="AM16" s="1255"/>
      <c r="AN16" s="1256"/>
      <c r="AO16" s="316">
        <v>
-36920</v>
      </c>
      <c r="AP16" s="316">
        <v>
-17268</v>
      </c>
      <c r="AQ16" s="317">
        <v>
-19480</v>
      </c>
      <c r="AR16" s="318">
        <v>
-11.4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54" t="s">
        <v>
187</v>
      </c>
      <c r="AL17" s="1255"/>
      <c r="AM17" s="1255"/>
      <c r="AN17" s="1256"/>
      <c r="AO17" s="316">
        <v>
570494</v>
      </c>
      <c r="AP17" s="316">
        <v>
266835</v>
      </c>
      <c r="AQ17" s="317">
        <v>
271195</v>
      </c>
      <c r="AR17" s="318">
        <v>
-1.6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
519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
520</v>
      </c>
      <c r="AP20" s="324" t="s">
        <v>
521</v>
      </c>
      <c r="AQ20" s="325" t="s">
        <v>
522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48" t="s">
        <v>
523</v>
      </c>
      <c r="AL21" s="1249"/>
      <c r="AM21" s="1249"/>
      <c r="AN21" s="1250"/>
      <c r="AO21" s="328">
        <v>
20.11</v>
      </c>
      <c r="AP21" s="329">
        <v>
25.46</v>
      </c>
      <c r="AQ21" s="330">
        <v>
-5.35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48" t="s">
        <v>
524</v>
      </c>
      <c r="AL22" s="1249"/>
      <c r="AM22" s="1249"/>
      <c r="AN22" s="1250"/>
      <c r="AO22" s="333">
        <v>
99.3</v>
      </c>
      <c r="AP22" s="334">
        <v>
93.7</v>
      </c>
      <c r="AQ22" s="335">
        <v>
5.6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
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
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
527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37" t="s">
        <v>
505</v>
      </c>
      <c r="AP30" s="304"/>
      <c r="AQ30" s="305" t="s">
        <v>
506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38"/>
      <c r="AP31" s="310" t="s">
        <v>
507</v>
      </c>
      <c r="AQ31" s="311" t="s">
        <v>
508</v>
      </c>
      <c r="AR31" s="312" t="s">
        <v>
509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39" t="s">
        <v>
528</v>
      </c>
      <c r="AL32" s="1240"/>
      <c r="AM32" s="1240"/>
      <c r="AN32" s="1241"/>
      <c r="AO32" s="343">
        <v>
96587</v>
      </c>
      <c r="AP32" s="343">
        <v>
45176</v>
      </c>
      <c r="AQ32" s="344">
        <v>
157756</v>
      </c>
      <c r="AR32" s="345">
        <v>
-71.400000000000006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39" t="s">
        <v>
529</v>
      </c>
      <c r="AL33" s="1240"/>
      <c r="AM33" s="1240"/>
      <c r="AN33" s="1241"/>
      <c r="AO33" s="343" t="s">
        <v>
515</v>
      </c>
      <c r="AP33" s="343" t="s">
        <v>
515</v>
      </c>
      <c r="AQ33" s="344" t="s">
        <v>
515</v>
      </c>
      <c r="AR33" s="345" t="s">
        <v>
515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39" t="s">
        <v>
530</v>
      </c>
      <c r="AL34" s="1240"/>
      <c r="AM34" s="1240"/>
      <c r="AN34" s="1241"/>
      <c r="AO34" s="343" t="s">
        <v>
515</v>
      </c>
      <c r="AP34" s="343" t="s">
        <v>
515</v>
      </c>
      <c r="AQ34" s="344" t="s">
        <v>
515</v>
      </c>
      <c r="AR34" s="345" t="s">
        <v>
515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39" t="s">
        <v>
531</v>
      </c>
      <c r="AL35" s="1240"/>
      <c r="AM35" s="1240"/>
      <c r="AN35" s="1241"/>
      <c r="AO35" s="343">
        <v>
151805</v>
      </c>
      <c r="AP35" s="343">
        <v>
71003</v>
      </c>
      <c r="AQ35" s="344">
        <v>
29837</v>
      </c>
      <c r="AR35" s="345">
        <v>
138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39" t="s">
        <v>
532</v>
      </c>
      <c r="AL36" s="1240"/>
      <c r="AM36" s="1240"/>
      <c r="AN36" s="1241"/>
      <c r="AO36" s="343">
        <v>
27553</v>
      </c>
      <c r="AP36" s="343">
        <v>
12887</v>
      </c>
      <c r="AQ36" s="344">
        <v>
5452</v>
      </c>
      <c r="AR36" s="345">
        <v>
136.4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39" t="s">
        <v>
533</v>
      </c>
      <c r="AL37" s="1240"/>
      <c r="AM37" s="1240"/>
      <c r="AN37" s="1241"/>
      <c r="AO37" s="343" t="s">
        <v>
515</v>
      </c>
      <c r="AP37" s="343" t="s">
        <v>
515</v>
      </c>
      <c r="AQ37" s="344">
        <v>
1300</v>
      </c>
      <c r="AR37" s="345" t="s">
        <v>
515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42" t="s">
        <v>
534</v>
      </c>
      <c r="AL38" s="1243"/>
      <c r="AM38" s="1243"/>
      <c r="AN38" s="1244"/>
      <c r="AO38" s="346" t="s">
        <v>
515</v>
      </c>
      <c r="AP38" s="346" t="s">
        <v>
515</v>
      </c>
      <c r="AQ38" s="347">
        <v>
36</v>
      </c>
      <c r="AR38" s="335" t="s">
        <v>
515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42" t="s">
        <v>
535</v>
      </c>
      <c r="AL39" s="1243"/>
      <c r="AM39" s="1243"/>
      <c r="AN39" s="1244"/>
      <c r="AO39" s="343" t="s">
        <v>
515</v>
      </c>
      <c r="AP39" s="343" t="s">
        <v>
515</v>
      </c>
      <c r="AQ39" s="344">
        <v>
-9131</v>
      </c>
      <c r="AR39" s="345" t="s">
        <v>
515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39" t="s">
        <v>
536</v>
      </c>
      <c r="AL40" s="1240"/>
      <c r="AM40" s="1240"/>
      <c r="AN40" s="1241"/>
      <c r="AO40" s="343">
        <v>
-224688</v>
      </c>
      <c r="AP40" s="343">
        <v>
-105093</v>
      </c>
      <c r="AQ40" s="344">
        <v>
-138994</v>
      </c>
      <c r="AR40" s="345">
        <v>
-24.4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45" t="s">
        <v>
299</v>
      </c>
      <c r="AL41" s="1246"/>
      <c r="AM41" s="1246"/>
      <c r="AN41" s="1247"/>
      <c r="AO41" s="343">
        <v>
51257</v>
      </c>
      <c r="AP41" s="343">
        <v>
23974</v>
      </c>
      <c r="AQ41" s="344">
        <v>
46254</v>
      </c>
      <c r="AR41" s="345">
        <v>
-48.2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
537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
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
539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32" t="s">
        <v>
505</v>
      </c>
      <c r="AN49" s="1234" t="s">
        <v>
540</v>
      </c>
      <c r="AO49" s="1235"/>
      <c r="AP49" s="1235"/>
      <c r="AQ49" s="1235"/>
      <c r="AR49" s="123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33"/>
      <c r="AN50" s="359" t="s">
        <v>
541</v>
      </c>
      <c r="AO50" s="360" t="s">
        <v>
542</v>
      </c>
      <c r="AP50" s="361" t="s">
        <v>
543</v>
      </c>
      <c r="AQ50" s="362" t="s">
        <v>
544</v>
      </c>
      <c r="AR50" s="363" t="s">
        <v>
545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
546</v>
      </c>
      <c r="AL51" s="356"/>
      <c r="AM51" s="364">
        <v>
619931</v>
      </c>
      <c r="AN51" s="365">
        <v>
264589</v>
      </c>
      <c r="AO51" s="366">
        <v>
-10</v>
      </c>
      <c r="AP51" s="367">
        <v>
287914</v>
      </c>
      <c r="AQ51" s="368">
        <v>
-0.2</v>
      </c>
      <c r="AR51" s="369">
        <v>
-9.8000000000000007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
547</v>
      </c>
      <c r="AM52" s="372">
        <v>
493204</v>
      </c>
      <c r="AN52" s="373">
        <v>
210501</v>
      </c>
      <c r="AO52" s="374">
        <v>
24.2</v>
      </c>
      <c r="AP52" s="375">
        <v>
146531</v>
      </c>
      <c r="AQ52" s="376">
        <v>
3.5</v>
      </c>
      <c r="AR52" s="377">
        <v>
20.7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
548</v>
      </c>
      <c r="AL53" s="356"/>
      <c r="AM53" s="364">
        <v>
564527</v>
      </c>
      <c r="AN53" s="365">
        <v>
247274</v>
      </c>
      <c r="AO53" s="366">
        <v>
-6.5</v>
      </c>
      <c r="AP53" s="367">
        <v>
310300</v>
      </c>
      <c r="AQ53" s="368">
        <v>
7.8</v>
      </c>
      <c r="AR53" s="369">
        <v>
-14.3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
547</v>
      </c>
      <c r="AM54" s="372">
        <v>
544795</v>
      </c>
      <c r="AN54" s="373">
        <v>
238631</v>
      </c>
      <c r="AO54" s="374">
        <v>
13.4</v>
      </c>
      <c r="AP54" s="375">
        <v>
157576</v>
      </c>
      <c r="AQ54" s="376">
        <v>
7.5</v>
      </c>
      <c r="AR54" s="377">
        <v>
5.9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
549</v>
      </c>
      <c r="AL55" s="356"/>
      <c r="AM55" s="364">
        <v>
741050</v>
      </c>
      <c r="AN55" s="365">
        <v>
330236</v>
      </c>
      <c r="AO55" s="366">
        <v>
33.6</v>
      </c>
      <c r="AP55" s="367">
        <v>
317319</v>
      </c>
      <c r="AQ55" s="368">
        <v>
2.2999999999999998</v>
      </c>
      <c r="AR55" s="369">
        <v>
31.3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
547</v>
      </c>
      <c r="AM56" s="372">
        <v>
665343</v>
      </c>
      <c r="AN56" s="373">
        <v>
296499</v>
      </c>
      <c r="AO56" s="374">
        <v>
24.2</v>
      </c>
      <c r="AP56" s="375">
        <v>
164214</v>
      </c>
      <c r="AQ56" s="376">
        <v>
4.2</v>
      </c>
      <c r="AR56" s="377">
        <v>
20</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
550</v>
      </c>
      <c r="AL57" s="356"/>
      <c r="AM57" s="364">
        <v>
641857</v>
      </c>
      <c r="AN57" s="365">
        <v>
289516</v>
      </c>
      <c r="AO57" s="366">
        <v>
-12.3</v>
      </c>
      <c r="AP57" s="367">
        <v>
289738</v>
      </c>
      <c r="AQ57" s="368">
        <v>
-8.6999999999999993</v>
      </c>
      <c r="AR57" s="369">
        <v>
-3.6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
547</v>
      </c>
      <c r="AM58" s="372">
        <v>
592230</v>
      </c>
      <c r="AN58" s="373">
        <v>
267131</v>
      </c>
      <c r="AO58" s="374">
        <v>
-9.9</v>
      </c>
      <c r="AP58" s="375">
        <v>
156238</v>
      </c>
      <c r="AQ58" s="376">
        <v>
-4.9000000000000004</v>
      </c>
      <c r="AR58" s="377">
        <v>
-5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
551</v>
      </c>
      <c r="AL59" s="356"/>
      <c r="AM59" s="364">
        <v>
721133</v>
      </c>
      <c r="AN59" s="365">
        <v>
337293</v>
      </c>
      <c r="AO59" s="366">
        <v>
16.5</v>
      </c>
      <c r="AP59" s="367">
        <v>
316937</v>
      </c>
      <c r="AQ59" s="368">
        <v>
9.4</v>
      </c>
      <c r="AR59" s="369">
        <v>
7.1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
547</v>
      </c>
      <c r="AM60" s="372">
        <v>
670246</v>
      </c>
      <c r="AN60" s="373">
        <v>
313492</v>
      </c>
      <c r="AO60" s="374">
        <v>
17.399999999999999</v>
      </c>
      <c r="AP60" s="375">
        <v>
199150</v>
      </c>
      <c r="AQ60" s="376">
        <v>
27.5</v>
      </c>
      <c r="AR60" s="377">
        <v>
-10.1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
552</v>
      </c>
      <c r="AL61" s="378"/>
      <c r="AM61" s="379">
        <v>
657700</v>
      </c>
      <c r="AN61" s="380">
        <v>
293782</v>
      </c>
      <c r="AO61" s="381">
        <v>
4.3</v>
      </c>
      <c r="AP61" s="382">
        <v>
304442</v>
      </c>
      <c r="AQ61" s="383">
        <v>
2.1</v>
      </c>
      <c r="AR61" s="369">
        <v>
2.2000000000000002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
547</v>
      </c>
      <c r="AM62" s="372">
        <v>
593164</v>
      </c>
      <c r="AN62" s="373">
        <v>
265251</v>
      </c>
      <c r="AO62" s="374">
        <v>
13.9</v>
      </c>
      <c r="AP62" s="375">
        <v>
164742</v>
      </c>
      <c r="AQ62" s="376">
        <v>
7.6</v>
      </c>
      <c r="AR62" s="377">
        <v>
6.3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W0BvNcdybpLerU+UsWTTsQtzhLSW+OlB4SqC7w2u13/4gdemZB002EYC9mjAc8rE++f8CZWUIKAlktsDjCRI6Q==" saltValue="qFT0YgPyaQegVAVsDZwuv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
554</v>
      </c>
    </row>
    <row r="120" spans="125:125" ht="13.5" hidden="1" customHeight="1" x14ac:dyDescent="0.15"/>
    <row r="121" spans="125:125" ht="13.5" hidden="1" customHeight="1" x14ac:dyDescent="0.15">
      <c r="DU121" s="291"/>
    </row>
  </sheetData>
  <sheetProtection algorithmName="SHA-512" hashValue="dsFZRV21Nzpq4fZ1UPEQeJnlx2NByDBnnj+ptGGInLmI/cqYz4M1XQGkU9U8zoERY+VgIBUZh4AEnRyuFbcRdA==" saltValue="IZ8kbAm21NJnzMoybuFky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
555</v>
      </c>
    </row>
  </sheetData>
  <sheetProtection algorithmName="SHA-512" hashValue="qF2b/R6k+m2MrLoIlcypsJBU1tHxRzfxV7+RezuP6EQRO+WAlpDeLru58pKH1Y2yPamGIq2N/1kCm/GMNjfjhQ==" saltValue="UAkW5y5Jje/UYPPnDQ3o2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6"/>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
0</v>
      </c>
    </row>
    <row r="46" spans="2:10" ht="29.25" customHeight="1" thickBot="1" x14ac:dyDescent="0.25">
      <c r="B46" s="4" t="s">
        <v>
1</v>
      </c>
      <c r="C46" s="5"/>
      <c r="D46" s="5"/>
      <c r="E46" s="6" t="s">
        <v>
2</v>
      </c>
      <c r="F46" s="7" t="s">
        <v>
556</v>
      </c>
      <c r="G46" s="8" t="s">
        <v>
557</v>
      </c>
      <c r="H46" s="8" t="s">
        <v>
558</v>
      </c>
      <c r="I46" s="8" t="s">
        <v>
559</v>
      </c>
      <c r="J46" s="9" t="s">
        <v>
560</v>
      </c>
    </row>
    <row r="47" spans="2:10" ht="57.75" customHeight="1" x14ac:dyDescent="0.15">
      <c r="B47" s="10"/>
      <c r="C47" s="1257" t="s">
        <v>
3</v>
      </c>
      <c r="D47" s="1257"/>
      <c r="E47" s="1258"/>
      <c r="F47" s="11">
        <v>
195.62</v>
      </c>
      <c r="G47" s="12">
        <v>
186.21</v>
      </c>
      <c r="H47" s="12">
        <v>
185.16</v>
      </c>
      <c r="I47" s="12">
        <v>
178.75</v>
      </c>
      <c r="J47" s="13">
        <v>
173.03</v>
      </c>
    </row>
    <row r="48" spans="2:10" ht="57.75" customHeight="1" x14ac:dyDescent="0.15">
      <c r="B48" s="14"/>
      <c r="C48" s="1259" t="s">
        <v>
4</v>
      </c>
      <c r="D48" s="1259"/>
      <c r="E48" s="1260"/>
      <c r="F48" s="15">
        <v>
8.8000000000000007</v>
      </c>
      <c r="G48" s="16">
        <v>
8.74</v>
      </c>
      <c r="H48" s="16">
        <v>
10.36</v>
      </c>
      <c r="I48" s="16">
        <v>
8.23</v>
      </c>
      <c r="J48" s="17">
        <v>
7.81</v>
      </c>
    </row>
    <row r="49" spans="2:10" ht="57.75" customHeight="1" thickBot="1" x14ac:dyDescent="0.2">
      <c r="B49" s="18"/>
      <c r="C49" s="1261" t="s">
        <v>
5</v>
      </c>
      <c r="D49" s="1261"/>
      <c r="E49" s="1262"/>
      <c r="F49" s="19">
        <v>
5.53</v>
      </c>
      <c r="G49" s="20" t="s">
        <v>
561</v>
      </c>
      <c r="H49" s="20" t="s">
        <v>
562</v>
      </c>
      <c r="I49" s="20" t="s">
        <v>
563</v>
      </c>
      <c r="J49" s="21" t="s">
        <v>
564</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IGeSoeJd8CYPZkVhG4seaptAnQ3YtQnqkF0Wnw9b+hIES9zlfS6lpY7UkTdJH++K4TZWATp1VhGnXNDV+EoRYA==" saltValue="8W+WWIm1qs6HwedfCh3SF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
6</v>
      </c>
      <c r="K32" s="22"/>
      <c r="L32" s="22"/>
      <c r="M32" s="22"/>
      <c r="N32" s="22"/>
      <c r="O32" s="22"/>
      <c r="P32" s="22"/>
    </row>
    <row r="33" spans="1:16" ht="39" customHeight="1" thickBot="1" x14ac:dyDescent="0.25">
      <c r="A33" s="22"/>
      <c r="B33" s="25" t="s">
        <v>
7</v>
      </c>
      <c r="C33" s="26"/>
      <c r="D33" s="26"/>
      <c r="E33" s="27" t="s">
        <v>
2</v>
      </c>
      <c r="F33" s="28" t="s">
        <v>
556</v>
      </c>
      <c r="G33" s="29" t="s">
        <v>
557</v>
      </c>
      <c r="H33" s="29" t="s">
        <v>
558</v>
      </c>
      <c r="I33" s="29" t="s">
        <v>
559</v>
      </c>
      <c r="J33" s="30" t="s">
        <v>
560</v>
      </c>
      <c r="K33" s="22"/>
      <c r="L33" s="22"/>
      <c r="M33" s="22"/>
      <c r="N33" s="22"/>
      <c r="O33" s="22"/>
      <c r="P33" s="22"/>
    </row>
    <row r="34" spans="1:16" ht="39" customHeight="1" x14ac:dyDescent="0.15">
      <c r="A34" s="22"/>
      <c r="B34" s="31"/>
      <c r="C34" s="1269" t="s">
        <v>
565</v>
      </c>
      <c r="D34" s="1269"/>
      <c r="E34" s="1270"/>
      <c r="F34" s="32">
        <v>
8.07</v>
      </c>
      <c r="G34" s="33">
        <v>
8.34</v>
      </c>
      <c r="H34" s="33">
        <v>
9.85</v>
      </c>
      <c r="I34" s="33">
        <v>
7.62</v>
      </c>
      <c r="J34" s="34">
        <v>
7.18</v>
      </c>
      <c r="K34" s="22"/>
      <c r="L34" s="22"/>
      <c r="M34" s="22"/>
      <c r="N34" s="22"/>
      <c r="O34" s="22"/>
      <c r="P34" s="22"/>
    </row>
    <row r="35" spans="1:16" ht="39" customHeight="1" x14ac:dyDescent="0.15">
      <c r="A35" s="22"/>
      <c r="B35" s="35"/>
      <c r="C35" s="1263" t="s">
        <v>
566</v>
      </c>
      <c r="D35" s="1264"/>
      <c r="E35" s="1265"/>
      <c r="F35" s="36">
        <v>
2.67</v>
      </c>
      <c r="G35" s="37">
        <v>
3.26</v>
      </c>
      <c r="H35" s="37">
        <v>
3.42</v>
      </c>
      <c r="I35" s="37">
        <v>
2.34</v>
      </c>
      <c r="J35" s="38">
        <v>
0.69</v>
      </c>
      <c r="K35" s="22"/>
      <c r="L35" s="22"/>
      <c r="M35" s="22"/>
      <c r="N35" s="22"/>
      <c r="O35" s="22"/>
      <c r="P35" s="22"/>
    </row>
    <row r="36" spans="1:16" ht="39" customHeight="1" x14ac:dyDescent="0.15">
      <c r="A36" s="22"/>
      <c r="B36" s="35"/>
      <c r="C36" s="1263" t="s">
        <v>
567</v>
      </c>
      <c r="D36" s="1264"/>
      <c r="E36" s="1265"/>
      <c r="F36" s="36">
        <v>
1.82</v>
      </c>
      <c r="G36" s="37">
        <v>
0.64</v>
      </c>
      <c r="H36" s="37">
        <v>
0.68</v>
      </c>
      <c r="I36" s="37">
        <v>
0.61</v>
      </c>
      <c r="J36" s="38">
        <v>
0.68</v>
      </c>
      <c r="K36" s="22"/>
      <c r="L36" s="22"/>
      <c r="M36" s="22"/>
      <c r="N36" s="22"/>
      <c r="O36" s="22"/>
      <c r="P36" s="22"/>
    </row>
    <row r="37" spans="1:16" ht="39" customHeight="1" x14ac:dyDescent="0.15">
      <c r="A37" s="22"/>
      <c r="B37" s="35"/>
      <c r="C37" s="1263" t="s">
        <v>
568</v>
      </c>
      <c r="D37" s="1264"/>
      <c r="E37" s="1265"/>
      <c r="F37" s="36">
        <v>
0.72</v>
      </c>
      <c r="G37" s="37">
        <v>
0.38</v>
      </c>
      <c r="H37" s="37">
        <v>
0.5</v>
      </c>
      <c r="I37" s="37">
        <v>
0.61</v>
      </c>
      <c r="J37" s="38">
        <v>
0.62</v>
      </c>
      <c r="K37" s="22"/>
      <c r="L37" s="22"/>
      <c r="M37" s="22"/>
      <c r="N37" s="22"/>
      <c r="O37" s="22"/>
      <c r="P37" s="22"/>
    </row>
    <row r="38" spans="1:16" ht="39" customHeight="1" x14ac:dyDescent="0.15">
      <c r="A38" s="22"/>
      <c r="B38" s="35"/>
      <c r="C38" s="1263" t="s">
        <v>
569</v>
      </c>
      <c r="D38" s="1264"/>
      <c r="E38" s="1265"/>
      <c r="F38" s="36">
        <v>
0.37</v>
      </c>
      <c r="G38" s="37">
        <v>
0.31</v>
      </c>
      <c r="H38" s="37">
        <v>
0.43</v>
      </c>
      <c r="I38" s="37">
        <v>
2.2000000000000002</v>
      </c>
      <c r="J38" s="38">
        <v>
0.35</v>
      </c>
      <c r="K38" s="22"/>
      <c r="L38" s="22"/>
      <c r="M38" s="22"/>
      <c r="N38" s="22"/>
      <c r="O38" s="22"/>
      <c r="P38" s="22"/>
    </row>
    <row r="39" spans="1:16" ht="39" customHeight="1" x14ac:dyDescent="0.15">
      <c r="A39" s="22"/>
      <c r="B39" s="35"/>
      <c r="C39" s="1263" t="s">
        <v>
570</v>
      </c>
      <c r="D39" s="1264"/>
      <c r="E39" s="1265"/>
      <c r="F39" s="36">
        <v>
0.13</v>
      </c>
      <c r="G39" s="37">
        <v>
0.28000000000000003</v>
      </c>
      <c r="H39" s="37">
        <v>
0.28000000000000003</v>
      </c>
      <c r="I39" s="37">
        <v>
0.06</v>
      </c>
      <c r="J39" s="38">
        <v>
0.11</v>
      </c>
      <c r="K39" s="22"/>
      <c r="L39" s="22"/>
      <c r="M39" s="22"/>
      <c r="N39" s="22"/>
      <c r="O39" s="22"/>
      <c r="P39" s="22"/>
    </row>
    <row r="40" spans="1:16" ht="39" customHeight="1" x14ac:dyDescent="0.15">
      <c r="A40" s="22"/>
      <c r="B40" s="35"/>
      <c r="C40" s="1263" t="s">
        <v>
571</v>
      </c>
      <c r="D40" s="1264"/>
      <c r="E40" s="1265"/>
      <c r="F40" s="36">
        <v>
0.17</v>
      </c>
      <c r="G40" s="37">
        <v>
0.22</v>
      </c>
      <c r="H40" s="37">
        <v>
0.55000000000000004</v>
      </c>
      <c r="I40" s="37">
        <v>
0.43</v>
      </c>
      <c r="J40" s="38">
        <v>
0.11</v>
      </c>
      <c r="K40" s="22"/>
      <c r="L40" s="22"/>
      <c r="M40" s="22"/>
      <c r="N40" s="22"/>
      <c r="O40" s="22"/>
      <c r="P40" s="22"/>
    </row>
    <row r="41" spans="1:16" ht="39" customHeight="1" x14ac:dyDescent="0.15">
      <c r="A41" s="22"/>
      <c r="B41" s="35"/>
      <c r="C41" s="1263" t="s">
        <v>
572</v>
      </c>
      <c r="D41" s="1264"/>
      <c r="E41" s="1265"/>
      <c r="F41" s="36">
        <v>
0.21</v>
      </c>
      <c r="G41" s="37">
        <v>
0.11</v>
      </c>
      <c r="H41" s="37">
        <v>
0.12</v>
      </c>
      <c r="I41" s="37">
        <v>
0.1</v>
      </c>
      <c r="J41" s="38">
        <v>
7.0000000000000007E-2</v>
      </c>
      <c r="K41" s="22"/>
      <c r="L41" s="22"/>
      <c r="M41" s="22"/>
      <c r="N41" s="22"/>
      <c r="O41" s="22"/>
      <c r="P41" s="22"/>
    </row>
    <row r="42" spans="1:16" ht="39" customHeight="1" x14ac:dyDescent="0.15">
      <c r="A42" s="22"/>
      <c r="B42" s="39"/>
      <c r="C42" s="1263" t="s">
        <v>
573</v>
      </c>
      <c r="D42" s="1264"/>
      <c r="E42" s="1265"/>
      <c r="F42" s="36" t="s">
        <v>
515</v>
      </c>
      <c r="G42" s="37" t="s">
        <v>
515</v>
      </c>
      <c r="H42" s="37" t="s">
        <v>
515</v>
      </c>
      <c r="I42" s="37" t="s">
        <v>
515</v>
      </c>
      <c r="J42" s="38" t="s">
        <v>
515</v>
      </c>
      <c r="K42" s="22"/>
      <c r="L42" s="22"/>
      <c r="M42" s="22"/>
      <c r="N42" s="22"/>
      <c r="O42" s="22"/>
      <c r="P42" s="22"/>
    </row>
    <row r="43" spans="1:16" ht="39" customHeight="1" thickBot="1" x14ac:dyDescent="0.2">
      <c r="A43" s="22"/>
      <c r="B43" s="40"/>
      <c r="C43" s="1266" t="s">
        <v>
574</v>
      </c>
      <c r="D43" s="1267"/>
      <c r="E43" s="1268"/>
      <c r="F43" s="41" t="s">
        <v>
515</v>
      </c>
      <c r="G43" s="42" t="s">
        <v>
515</v>
      </c>
      <c r="H43" s="42" t="s">
        <v>
515</v>
      </c>
      <c r="I43" s="42" t="s">
        <v>
515</v>
      </c>
      <c r="J43" s="43" t="s">
        <v>
515</v>
      </c>
      <c r="K43" s="22"/>
      <c r="L43" s="22"/>
      <c r="M43" s="22"/>
      <c r="N43" s="22"/>
      <c r="O43" s="22"/>
      <c r="P43" s="22"/>
    </row>
    <row r="44" spans="1:16" ht="39" customHeight="1" x14ac:dyDescent="0.15">
      <c r="A44" s="22"/>
      <c r="B44" s="44" t="s">
        <v>
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8IOpFSHsYyviieahghgsOog3WPHsbIL0NGmHBLt53ZgubdYqienBOWvkFOxI4SPn9TpzmoUwX3k/Cia5aeG1XQ==" saltValue="t4aYD0vrcttpsGoYJKGZ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
9</v>
      </c>
      <c r="P43" s="48"/>
      <c r="Q43" s="48"/>
      <c r="R43" s="48"/>
      <c r="S43" s="48"/>
      <c r="T43" s="48"/>
      <c r="U43" s="48"/>
    </row>
    <row r="44" spans="1:21" ht="30.75" customHeight="1" thickBot="1" x14ac:dyDescent="0.2">
      <c r="A44" s="48"/>
      <c r="B44" s="51" t="s">
        <v>
10</v>
      </c>
      <c r="C44" s="52"/>
      <c r="D44" s="52"/>
      <c r="E44" s="53"/>
      <c r="F44" s="53"/>
      <c r="G44" s="53"/>
      <c r="H44" s="53"/>
      <c r="I44" s="53"/>
      <c r="J44" s="54" t="s">
        <v>
2</v>
      </c>
      <c r="K44" s="55" t="s">
        <v>
556</v>
      </c>
      <c r="L44" s="56" t="s">
        <v>
557</v>
      </c>
      <c r="M44" s="56" t="s">
        <v>
558</v>
      </c>
      <c r="N44" s="56" t="s">
        <v>
559</v>
      </c>
      <c r="O44" s="57" t="s">
        <v>
560</v>
      </c>
      <c r="P44" s="48"/>
      <c r="Q44" s="48"/>
      <c r="R44" s="48"/>
      <c r="S44" s="48"/>
      <c r="T44" s="48"/>
      <c r="U44" s="48"/>
    </row>
    <row r="45" spans="1:21" ht="30.75" customHeight="1" x14ac:dyDescent="0.15">
      <c r="A45" s="48"/>
      <c r="B45" s="1289" t="s">
        <v>
11</v>
      </c>
      <c r="C45" s="1290"/>
      <c r="D45" s="58"/>
      <c r="E45" s="1295" t="s">
        <v>
12</v>
      </c>
      <c r="F45" s="1295"/>
      <c r="G45" s="1295"/>
      <c r="H45" s="1295"/>
      <c r="I45" s="1295"/>
      <c r="J45" s="1296"/>
      <c r="K45" s="59">
        <v>
87</v>
      </c>
      <c r="L45" s="60">
        <v>
91</v>
      </c>
      <c r="M45" s="60">
        <v>
92</v>
      </c>
      <c r="N45" s="60">
        <v>
94</v>
      </c>
      <c r="O45" s="61">
        <v>
97</v>
      </c>
      <c r="P45" s="48"/>
      <c r="Q45" s="48"/>
      <c r="R45" s="48"/>
      <c r="S45" s="48"/>
      <c r="T45" s="48"/>
      <c r="U45" s="48"/>
    </row>
    <row r="46" spans="1:21" ht="30.75" customHeight="1" x14ac:dyDescent="0.15">
      <c r="A46" s="48"/>
      <c r="B46" s="1291"/>
      <c r="C46" s="1292"/>
      <c r="D46" s="62"/>
      <c r="E46" s="1273" t="s">
        <v>
13</v>
      </c>
      <c r="F46" s="1273"/>
      <c r="G46" s="1273"/>
      <c r="H46" s="1273"/>
      <c r="I46" s="1273"/>
      <c r="J46" s="1274"/>
      <c r="K46" s="63" t="s">
        <v>
515</v>
      </c>
      <c r="L46" s="64" t="s">
        <v>
515</v>
      </c>
      <c r="M46" s="64" t="s">
        <v>
515</v>
      </c>
      <c r="N46" s="64" t="s">
        <v>
515</v>
      </c>
      <c r="O46" s="65" t="s">
        <v>
515</v>
      </c>
      <c r="P46" s="48"/>
      <c r="Q46" s="48"/>
      <c r="R46" s="48"/>
      <c r="S46" s="48"/>
      <c r="T46" s="48"/>
      <c r="U46" s="48"/>
    </row>
    <row r="47" spans="1:21" ht="30.75" customHeight="1" x14ac:dyDescent="0.15">
      <c r="A47" s="48"/>
      <c r="B47" s="1291"/>
      <c r="C47" s="1292"/>
      <c r="D47" s="62"/>
      <c r="E47" s="1273" t="s">
        <v>
14</v>
      </c>
      <c r="F47" s="1273"/>
      <c r="G47" s="1273"/>
      <c r="H47" s="1273"/>
      <c r="I47" s="1273"/>
      <c r="J47" s="1274"/>
      <c r="K47" s="63" t="s">
        <v>
515</v>
      </c>
      <c r="L47" s="64" t="s">
        <v>
515</v>
      </c>
      <c r="M47" s="64" t="s">
        <v>
515</v>
      </c>
      <c r="N47" s="64" t="s">
        <v>
515</v>
      </c>
      <c r="O47" s="65" t="s">
        <v>
515</v>
      </c>
      <c r="P47" s="48"/>
      <c r="Q47" s="48"/>
      <c r="R47" s="48"/>
      <c r="S47" s="48"/>
      <c r="T47" s="48"/>
      <c r="U47" s="48"/>
    </row>
    <row r="48" spans="1:21" ht="30.75" customHeight="1" x14ac:dyDescent="0.15">
      <c r="A48" s="48"/>
      <c r="B48" s="1291"/>
      <c r="C48" s="1292"/>
      <c r="D48" s="62"/>
      <c r="E48" s="1273" t="s">
        <v>
15</v>
      </c>
      <c r="F48" s="1273"/>
      <c r="G48" s="1273"/>
      <c r="H48" s="1273"/>
      <c r="I48" s="1273"/>
      <c r="J48" s="1274"/>
      <c r="K48" s="63">
        <v>
170</v>
      </c>
      <c r="L48" s="64">
        <v>
176</v>
      </c>
      <c r="M48" s="64">
        <v>
177</v>
      </c>
      <c r="N48" s="64">
        <v>
180</v>
      </c>
      <c r="O48" s="65">
        <v>
152</v>
      </c>
      <c r="P48" s="48"/>
      <c r="Q48" s="48"/>
      <c r="R48" s="48"/>
      <c r="S48" s="48"/>
      <c r="T48" s="48"/>
      <c r="U48" s="48"/>
    </row>
    <row r="49" spans="1:21" ht="30.75" customHeight="1" x14ac:dyDescent="0.15">
      <c r="A49" s="48"/>
      <c r="B49" s="1291"/>
      <c r="C49" s="1292"/>
      <c r="D49" s="62"/>
      <c r="E49" s="1273" t="s">
        <v>
16</v>
      </c>
      <c r="F49" s="1273"/>
      <c r="G49" s="1273"/>
      <c r="H49" s="1273"/>
      <c r="I49" s="1273"/>
      <c r="J49" s="1274"/>
      <c r="K49" s="63">
        <v>
31</v>
      </c>
      <c r="L49" s="64">
        <v>
33</v>
      </c>
      <c r="M49" s="64">
        <v>
34</v>
      </c>
      <c r="N49" s="64">
        <v>
34</v>
      </c>
      <c r="O49" s="65">
        <v>
28</v>
      </c>
      <c r="P49" s="48"/>
      <c r="Q49" s="48"/>
      <c r="R49" s="48"/>
      <c r="S49" s="48"/>
      <c r="T49" s="48"/>
      <c r="U49" s="48"/>
    </row>
    <row r="50" spans="1:21" ht="30.75" customHeight="1" x14ac:dyDescent="0.15">
      <c r="A50" s="48"/>
      <c r="B50" s="1291"/>
      <c r="C50" s="1292"/>
      <c r="D50" s="62"/>
      <c r="E50" s="1273" t="s">
        <v>
17</v>
      </c>
      <c r="F50" s="1273"/>
      <c r="G50" s="1273"/>
      <c r="H50" s="1273"/>
      <c r="I50" s="1273"/>
      <c r="J50" s="1274"/>
      <c r="K50" s="63" t="s">
        <v>
515</v>
      </c>
      <c r="L50" s="64" t="s">
        <v>
515</v>
      </c>
      <c r="M50" s="64" t="s">
        <v>
515</v>
      </c>
      <c r="N50" s="64" t="s">
        <v>
515</v>
      </c>
      <c r="O50" s="65" t="s">
        <v>
515</v>
      </c>
      <c r="P50" s="48"/>
      <c r="Q50" s="48"/>
      <c r="R50" s="48"/>
      <c r="S50" s="48"/>
      <c r="T50" s="48"/>
      <c r="U50" s="48"/>
    </row>
    <row r="51" spans="1:21" ht="30.75" customHeight="1" x14ac:dyDescent="0.15">
      <c r="A51" s="48"/>
      <c r="B51" s="1293"/>
      <c r="C51" s="1294"/>
      <c r="D51" s="66"/>
      <c r="E51" s="1273" t="s">
        <v>
18</v>
      </c>
      <c r="F51" s="1273"/>
      <c r="G51" s="1273"/>
      <c r="H51" s="1273"/>
      <c r="I51" s="1273"/>
      <c r="J51" s="1274"/>
      <c r="K51" s="63" t="s">
        <v>
515</v>
      </c>
      <c r="L51" s="64" t="s">
        <v>
515</v>
      </c>
      <c r="M51" s="64" t="s">
        <v>
515</v>
      </c>
      <c r="N51" s="64" t="s">
        <v>
515</v>
      </c>
      <c r="O51" s="65" t="s">
        <v>
515</v>
      </c>
      <c r="P51" s="48"/>
      <c r="Q51" s="48"/>
      <c r="R51" s="48"/>
      <c r="S51" s="48"/>
      <c r="T51" s="48"/>
      <c r="U51" s="48"/>
    </row>
    <row r="52" spans="1:21" ht="30.75" customHeight="1" x14ac:dyDescent="0.15">
      <c r="A52" s="48"/>
      <c r="B52" s="1271" t="s">
        <v>
19</v>
      </c>
      <c r="C52" s="1272"/>
      <c r="D52" s="66"/>
      <c r="E52" s="1273" t="s">
        <v>
20</v>
      </c>
      <c r="F52" s="1273"/>
      <c r="G52" s="1273"/>
      <c r="H52" s="1273"/>
      <c r="I52" s="1273"/>
      <c r="J52" s="1274"/>
      <c r="K52" s="63">
        <v>
231</v>
      </c>
      <c r="L52" s="64">
        <v>
238</v>
      </c>
      <c r="M52" s="64">
        <v>
242</v>
      </c>
      <c r="N52" s="64">
        <v>
241</v>
      </c>
      <c r="O52" s="65">
        <v>
224</v>
      </c>
      <c r="P52" s="48"/>
      <c r="Q52" s="48"/>
      <c r="R52" s="48"/>
      <c r="S52" s="48"/>
      <c r="T52" s="48"/>
      <c r="U52" s="48"/>
    </row>
    <row r="53" spans="1:21" ht="30.75" customHeight="1" thickBot="1" x14ac:dyDescent="0.2">
      <c r="A53" s="48"/>
      <c r="B53" s="1275" t="s">
        <v>
21</v>
      </c>
      <c r="C53" s="1276"/>
      <c r="D53" s="67"/>
      <c r="E53" s="1277" t="s">
        <v>
22</v>
      </c>
      <c r="F53" s="1277"/>
      <c r="G53" s="1277"/>
      <c r="H53" s="1277"/>
      <c r="I53" s="1277"/>
      <c r="J53" s="1278"/>
      <c r="K53" s="68">
        <v>
57</v>
      </c>
      <c r="L53" s="69">
        <v>
62</v>
      </c>
      <c r="M53" s="69">
        <v>
61</v>
      </c>
      <c r="N53" s="69">
        <v>
67</v>
      </c>
      <c r="O53" s="70">
        <v>
53</v>
      </c>
      <c r="P53" s="48"/>
      <c r="Q53" s="48"/>
      <c r="R53" s="48"/>
      <c r="S53" s="48"/>
      <c r="T53" s="48"/>
      <c r="U53" s="48"/>
    </row>
    <row r="54" spans="1:21" ht="24" customHeight="1" x14ac:dyDescent="0.15">
      <c r="A54" s="48"/>
      <c r="B54" s="71" t="s">
        <v>
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
24</v>
      </c>
      <c r="C55" s="73"/>
      <c r="D55" s="73"/>
      <c r="E55" s="73"/>
      <c r="F55" s="73"/>
      <c r="G55" s="73"/>
      <c r="H55" s="73"/>
      <c r="I55" s="73"/>
      <c r="J55" s="73"/>
      <c r="K55" s="74"/>
      <c r="L55" s="74"/>
      <c r="M55" s="74"/>
      <c r="N55" s="74"/>
      <c r="O55" s="75" t="s">
        <v>
575</v>
      </c>
      <c r="P55" s="48"/>
      <c r="Q55" s="48"/>
      <c r="R55" s="48"/>
      <c r="S55" s="48"/>
      <c r="T55" s="48"/>
      <c r="U55" s="48"/>
    </row>
    <row r="56" spans="1:21" ht="31.5" customHeight="1" thickBot="1" x14ac:dyDescent="0.2">
      <c r="A56" s="48"/>
      <c r="B56" s="76"/>
      <c r="C56" s="77"/>
      <c r="D56" s="77"/>
      <c r="E56" s="78"/>
      <c r="F56" s="78"/>
      <c r="G56" s="78"/>
      <c r="H56" s="78"/>
      <c r="I56" s="78"/>
      <c r="J56" s="79" t="s">
        <v>
2</v>
      </c>
      <c r="K56" s="80" t="s">
        <v>
576</v>
      </c>
      <c r="L56" s="81" t="s">
        <v>
577</v>
      </c>
      <c r="M56" s="81" t="s">
        <v>
578</v>
      </c>
      <c r="N56" s="81" t="s">
        <v>
579</v>
      </c>
      <c r="O56" s="82" t="s">
        <v>
580</v>
      </c>
      <c r="P56" s="48"/>
      <c r="Q56" s="48"/>
      <c r="R56" s="48"/>
      <c r="S56" s="48"/>
      <c r="T56" s="48"/>
      <c r="U56" s="48"/>
    </row>
    <row r="57" spans="1:21" ht="31.5" customHeight="1" x14ac:dyDescent="0.15">
      <c r="B57" s="1279" t="s">
        <v>
25</v>
      </c>
      <c r="C57" s="1280"/>
      <c r="D57" s="1283" t="s">
        <v>
26</v>
      </c>
      <c r="E57" s="1284"/>
      <c r="F57" s="1284"/>
      <c r="G57" s="1284"/>
      <c r="H57" s="1284"/>
      <c r="I57" s="1284"/>
      <c r="J57" s="1285"/>
      <c r="K57" s="83"/>
      <c r="L57" s="84"/>
      <c r="M57" s="84"/>
      <c r="N57" s="84"/>
      <c r="O57" s="85"/>
    </row>
    <row r="58" spans="1:21" ht="31.5" customHeight="1" thickBot="1" x14ac:dyDescent="0.2">
      <c r="B58" s="1281"/>
      <c r="C58" s="1282"/>
      <c r="D58" s="1286" t="s">
        <v>
27</v>
      </c>
      <c r="E58" s="1287"/>
      <c r="F58" s="1287"/>
      <c r="G58" s="1287"/>
      <c r="H58" s="1287"/>
      <c r="I58" s="1287"/>
      <c r="J58" s="1288"/>
      <c r="K58" s="86"/>
      <c r="L58" s="87"/>
      <c r="M58" s="87"/>
      <c r="N58" s="87"/>
      <c r="O58" s="88"/>
    </row>
    <row r="59" spans="1:21" ht="24" customHeight="1" x14ac:dyDescent="0.15">
      <c r="B59" s="89"/>
      <c r="C59" s="89"/>
      <c r="D59" s="90" t="s">
        <v>
28</v>
      </c>
      <c r="E59" s="91"/>
      <c r="F59" s="91"/>
      <c r="G59" s="91"/>
      <c r="H59" s="91"/>
      <c r="I59" s="91"/>
      <c r="J59" s="91"/>
      <c r="K59" s="91"/>
      <c r="L59" s="91"/>
      <c r="M59" s="91"/>
      <c r="N59" s="91"/>
      <c r="O59" s="91"/>
    </row>
    <row r="60" spans="1:21" ht="24" customHeight="1" x14ac:dyDescent="0.15">
      <c r="B60" s="92"/>
      <c r="C60" s="92"/>
      <c r="D60" s="90" t="s">
        <v>
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9jI2wndaED26ckGNpKf7vB6FHUPYr8tfKB3m/x/prZIF0BNrssiiyrYDdvJSuqfLjojvpCarMUSggBKCBOetw==" saltValue="1oXmSV4HmQO0354tlU4ci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
9</v>
      </c>
    </row>
    <row r="40" spans="2:13" ht="27.75" customHeight="1" thickBot="1" x14ac:dyDescent="0.2">
      <c r="B40" s="95" t="s">
        <v>
10</v>
      </c>
      <c r="C40" s="96"/>
      <c r="D40" s="96"/>
      <c r="E40" s="97"/>
      <c r="F40" s="97"/>
      <c r="G40" s="97"/>
      <c r="H40" s="98" t="s">
        <v>
2</v>
      </c>
      <c r="I40" s="99" t="s">
        <v>
556</v>
      </c>
      <c r="J40" s="100" t="s">
        <v>
557</v>
      </c>
      <c r="K40" s="100" t="s">
        <v>
558</v>
      </c>
      <c r="L40" s="100" t="s">
        <v>
559</v>
      </c>
      <c r="M40" s="101" t="s">
        <v>
560</v>
      </c>
    </row>
    <row r="41" spans="2:13" ht="27.75" customHeight="1" x14ac:dyDescent="0.15">
      <c r="B41" s="1309" t="s">
        <v>
30</v>
      </c>
      <c r="C41" s="1310"/>
      <c r="D41" s="102"/>
      <c r="E41" s="1311" t="s">
        <v>
31</v>
      </c>
      <c r="F41" s="1311"/>
      <c r="G41" s="1311"/>
      <c r="H41" s="1312"/>
      <c r="I41" s="103">
        <v>
1126</v>
      </c>
      <c r="J41" s="104">
        <v>
1100</v>
      </c>
      <c r="K41" s="104">
        <v>
1071</v>
      </c>
      <c r="L41" s="104">
        <v>
1036</v>
      </c>
      <c r="M41" s="105">
        <v>
983</v>
      </c>
    </row>
    <row r="42" spans="2:13" ht="27.75" customHeight="1" x14ac:dyDescent="0.15">
      <c r="B42" s="1299"/>
      <c r="C42" s="1300"/>
      <c r="D42" s="106"/>
      <c r="E42" s="1303" t="s">
        <v>
32</v>
      </c>
      <c r="F42" s="1303"/>
      <c r="G42" s="1303"/>
      <c r="H42" s="1304"/>
      <c r="I42" s="107" t="s">
        <v>
515</v>
      </c>
      <c r="J42" s="108" t="s">
        <v>
515</v>
      </c>
      <c r="K42" s="108" t="s">
        <v>
515</v>
      </c>
      <c r="L42" s="108" t="s">
        <v>
515</v>
      </c>
      <c r="M42" s="109" t="s">
        <v>
515</v>
      </c>
    </row>
    <row r="43" spans="2:13" ht="27.75" customHeight="1" x14ac:dyDescent="0.15">
      <c r="B43" s="1299"/>
      <c r="C43" s="1300"/>
      <c r="D43" s="106"/>
      <c r="E43" s="1303" t="s">
        <v>
33</v>
      </c>
      <c r="F43" s="1303"/>
      <c r="G43" s="1303"/>
      <c r="H43" s="1304"/>
      <c r="I43" s="107">
        <v>
1936</v>
      </c>
      <c r="J43" s="108">
        <v>
1793</v>
      </c>
      <c r="K43" s="108">
        <v>
1735</v>
      </c>
      <c r="L43" s="108">
        <v>
1686</v>
      </c>
      <c r="M43" s="109">
        <v>
1577</v>
      </c>
    </row>
    <row r="44" spans="2:13" ht="27.75" customHeight="1" x14ac:dyDescent="0.15">
      <c r="B44" s="1299"/>
      <c r="C44" s="1300"/>
      <c r="D44" s="106"/>
      <c r="E44" s="1303" t="s">
        <v>
34</v>
      </c>
      <c r="F44" s="1303"/>
      <c r="G44" s="1303"/>
      <c r="H44" s="1304"/>
      <c r="I44" s="107">
        <v>
583</v>
      </c>
      <c r="J44" s="108">
        <v>
549</v>
      </c>
      <c r="K44" s="108">
        <v>
544</v>
      </c>
      <c r="L44" s="108">
        <v>
514</v>
      </c>
      <c r="M44" s="109">
        <v>
492</v>
      </c>
    </row>
    <row r="45" spans="2:13" ht="27.75" customHeight="1" x14ac:dyDescent="0.15">
      <c r="B45" s="1299"/>
      <c r="C45" s="1300"/>
      <c r="D45" s="106"/>
      <c r="E45" s="1303" t="s">
        <v>
35</v>
      </c>
      <c r="F45" s="1303"/>
      <c r="G45" s="1303"/>
      <c r="H45" s="1304"/>
      <c r="I45" s="107">
        <v>
571</v>
      </c>
      <c r="J45" s="108">
        <v>
565</v>
      </c>
      <c r="K45" s="108">
        <v>
565</v>
      </c>
      <c r="L45" s="108">
        <v>
564</v>
      </c>
      <c r="M45" s="109">
        <v>
550</v>
      </c>
    </row>
    <row r="46" spans="2:13" ht="27.75" customHeight="1" x14ac:dyDescent="0.15">
      <c r="B46" s="1299"/>
      <c r="C46" s="1300"/>
      <c r="D46" s="110"/>
      <c r="E46" s="1303" t="s">
        <v>
36</v>
      </c>
      <c r="F46" s="1303"/>
      <c r="G46" s="1303"/>
      <c r="H46" s="1304"/>
      <c r="I46" s="107" t="s">
        <v>
515</v>
      </c>
      <c r="J46" s="108" t="s">
        <v>
515</v>
      </c>
      <c r="K46" s="108" t="s">
        <v>
515</v>
      </c>
      <c r="L46" s="108" t="s">
        <v>
515</v>
      </c>
      <c r="M46" s="109" t="s">
        <v>
515</v>
      </c>
    </row>
    <row r="47" spans="2:13" ht="27.75" customHeight="1" x14ac:dyDescent="0.15">
      <c r="B47" s="1299"/>
      <c r="C47" s="1300"/>
      <c r="D47" s="111"/>
      <c r="E47" s="1313" t="s">
        <v>
37</v>
      </c>
      <c r="F47" s="1314"/>
      <c r="G47" s="1314"/>
      <c r="H47" s="1315"/>
      <c r="I47" s="107" t="s">
        <v>
515</v>
      </c>
      <c r="J47" s="108" t="s">
        <v>
515</v>
      </c>
      <c r="K47" s="108" t="s">
        <v>
515</v>
      </c>
      <c r="L47" s="108" t="s">
        <v>
515</v>
      </c>
      <c r="M47" s="109" t="s">
        <v>
515</v>
      </c>
    </row>
    <row r="48" spans="2:13" ht="27.75" customHeight="1" x14ac:dyDescent="0.15">
      <c r="B48" s="1299"/>
      <c r="C48" s="1300"/>
      <c r="D48" s="106"/>
      <c r="E48" s="1303" t="s">
        <v>
38</v>
      </c>
      <c r="F48" s="1303"/>
      <c r="G48" s="1303"/>
      <c r="H48" s="1304"/>
      <c r="I48" s="107" t="s">
        <v>
515</v>
      </c>
      <c r="J48" s="108" t="s">
        <v>
515</v>
      </c>
      <c r="K48" s="108" t="s">
        <v>
515</v>
      </c>
      <c r="L48" s="108" t="s">
        <v>
515</v>
      </c>
      <c r="M48" s="109" t="s">
        <v>
515</v>
      </c>
    </row>
    <row r="49" spans="2:13" ht="27.75" customHeight="1" x14ac:dyDescent="0.15">
      <c r="B49" s="1301"/>
      <c r="C49" s="1302"/>
      <c r="D49" s="106"/>
      <c r="E49" s="1303" t="s">
        <v>
39</v>
      </c>
      <c r="F49" s="1303"/>
      <c r="G49" s="1303"/>
      <c r="H49" s="1304"/>
      <c r="I49" s="107" t="s">
        <v>
515</v>
      </c>
      <c r="J49" s="108" t="s">
        <v>
515</v>
      </c>
      <c r="K49" s="108" t="s">
        <v>
515</v>
      </c>
      <c r="L49" s="108" t="s">
        <v>
515</v>
      </c>
      <c r="M49" s="109" t="s">
        <v>
515</v>
      </c>
    </row>
    <row r="50" spans="2:13" ht="27.75" customHeight="1" x14ac:dyDescent="0.15">
      <c r="B50" s="1297" t="s">
        <v>
40</v>
      </c>
      <c r="C50" s="1298"/>
      <c r="D50" s="112"/>
      <c r="E50" s="1303" t="s">
        <v>
41</v>
      </c>
      <c r="F50" s="1303"/>
      <c r="G50" s="1303"/>
      <c r="H50" s="1304"/>
      <c r="I50" s="107">
        <v>
5643</v>
      </c>
      <c r="J50" s="108">
        <v>
5684</v>
      </c>
      <c r="K50" s="108">
        <v>
5604</v>
      </c>
      <c r="L50" s="108">
        <v>
5499</v>
      </c>
      <c r="M50" s="109">
        <v>
5327</v>
      </c>
    </row>
    <row r="51" spans="2:13" ht="27.75" customHeight="1" x14ac:dyDescent="0.15">
      <c r="B51" s="1299"/>
      <c r="C51" s="1300"/>
      <c r="D51" s="106"/>
      <c r="E51" s="1303" t="s">
        <v>
42</v>
      </c>
      <c r="F51" s="1303"/>
      <c r="G51" s="1303"/>
      <c r="H51" s="1304"/>
      <c r="I51" s="107">
        <v>
3</v>
      </c>
      <c r="J51" s="108">
        <v>
3</v>
      </c>
      <c r="K51" s="108" t="s">
        <v>
515</v>
      </c>
      <c r="L51" s="108" t="s">
        <v>
515</v>
      </c>
      <c r="M51" s="109" t="s">
        <v>
515</v>
      </c>
    </row>
    <row r="52" spans="2:13" ht="27.75" customHeight="1" x14ac:dyDescent="0.15">
      <c r="B52" s="1301"/>
      <c r="C52" s="1302"/>
      <c r="D52" s="106"/>
      <c r="E52" s="1303" t="s">
        <v>
43</v>
      </c>
      <c r="F52" s="1303"/>
      <c r="G52" s="1303"/>
      <c r="H52" s="1304"/>
      <c r="I52" s="107">
        <v>
2446</v>
      </c>
      <c r="J52" s="108">
        <v>
2331</v>
      </c>
      <c r="K52" s="108">
        <v>
2260</v>
      </c>
      <c r="L52" s="108">
        <v>
2143</v>
      </c>
      <c r="M52" s="109">
        <v>
2025</v>
      </c>
    </row>
    <row r="53" spans="2:13" ht="27.75" customHeight="1" thickBot="1" x14ac:dyDescent="0.2">
      <c r="B53" s="1305" t="s">
        <v>
44</v>
      </c>
      <c r="C53" s="1306"/>
      <c r="D53" s="113"/>
      <c r="E53" s="1307" t="s">
        <v>
45</v>
      </c>
      <c r="F53" s="1307"/>
      <c r="G53" s="1307"/>
      <c r="H53" s="1308"/>
      <c r="I53" s="114">
        <v>
-3877</v>
      </c>
      <c r="J53" s="115">
        <v>
-4011</v>
      </c>
      <c r="K53" s="115">
        <v>
-3948</v>
      </c>
      <c r="L53" s="115">
        <v>
-3842</v>
      </c>
      <c r="M53" s="116">
        <v>
-3750</v>
      </c>
    </row>
    <row r="54" spans="2:13" ht="27.75" customHeight="1" x14ac:dyDescent="0.15">
      <c r="B54" s="117" t="s">
        <v>
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r5cKwZWhJCAmk1waltJKEJ9ldbimI6fxyjg/tI3Pk4BHuIXMCX0Y1sXMBuqOvA83Cle5STZY5/J77UlR0Nkhw==" saltValue="h1KT9Q1o7BDRyQRr1wKiB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8"/>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
47</v>
      </c>
    </row>
    <row r="54" spans="2:8" ht="29.25" customHeight="1" thickBot="1" x14ac:dyDescent="0.25">
      <c r="B54" s="122" t="s">
        <v>
1</v>
      </c>
      <c r="C54" s="123"/>
      <c r="D54" s="123"/>
      <c r="E54" s="124" t="s">
        <v>
2</v>
      </c>
      <c r="F54" s="125" t="s">
        <v>
558</v>
      </c>
      <c r="G54" s="125" t="s">
        <v>
559</v>
      </c>
      <c r="H54" s="126" t="s">
        <v>
560</v>
      </c>
    </row>
    <row r="55" spans="2:8" ht="52.5" customHeight="1" x14ac:dyDescent="0.15">
      <c r="B55" s="127"/>
      <c r="C55" s="1324" t="s">
        <v>
48</v>
      </c>
      <c r="D55" s="1324"/>
      <c r="E55" s="1325"/>
      <c r="F55" s="128">
        <v>
2610</v>
      </c>
      <c r="G55" s="128">
        <v>
2511</v>
      </c>
      <c r="H55" s="129">
        <v>
2431</v>
      </c>
    </row>
    <row r="56" spans="2:8" ht="52.5" customHeight="1" x14ac:dyDescent="0.15">
      <c r="B56" s="130"/>
      <c r="C56" s="1326" t="s">
        <v>
49</v>
      </c>
      <c r="D56" s="1326"/>
      <c r="E56" s="1327"/>
      <c r="F56" s="131">
        <v>
75</v>
      </c>
      <c r="G56" s="131">
        <v>
75</v>
      </c>
      <c r="H56" s="132">
        <v>
75</v>
      </c>
    </row>
    <row r="57" spans="2:8" ht="53.25" customHeight="1" x14ac:dyDescent="0.15">
      <c r="B57" s="130"/>
      <c r="C57" s="1328" t="s">
        <v>
50</v>
      </c>
      <c r="D57" s="1328"/>
      <c r="E57" s="1329"/>
      <c r="F57" s="133">
        <v>
2549</v>
      </c>
      <c r="G57" s="133">
        <v>
2593</v>
      </c>
      <c r="H57" s="134">
        <v>
2615</v>
      </c>
    </row>
    <row r="58" spans="2:8" ht="45.75" customHeight="1" x14ac:dyDescent="0.15">
      <c r="B58" s="135"/>
      <c r="C58" s="1316" t="s">
        <v>
591</v>
      </c>
      <c r="D58" s="1317"/>
      <c r="E58" s="1318"/>
      <c r="F58" s="136">
        <v>
1556</v>
      </c>
      <c r="G58" s="136">
        <v>
1557</v>
      </c>
      <c r="H58" s="137">
        <v>
1458</v>
      </c>
    </row>
    <row r="59" spans="2:8" ht="45.75" customHeight="1" x14ac:dyDescent="0.15">
      <c r="B59" s="135"/>
      <c r="C59" s="1316" t="s">
        <v>
592</v>
      </c>
      <c r="D59" s="1317"/>
      <c r="E59" s="1318"/>
      <c r="F59" s="136">
        <v>
606</v>
      </c>
      <c r="G59" s="136">
        <v>
599</v>
      </c>
      <c r="H59" s="137">
        <v>
592</v>
      </c>
    </row>
    <row r="60" spans="2:8" ht="45.75" customHeight="1" x14ac:dyDescent="0.15">
      <c r="B60" s="135"/>
      <c r="C60" s="1316" t="s">
        <v>
593</v>
      </c>
      <c r="D60" s="1317"/>
      <c r="E60" s="1318"/>
      <c r="F60" s="136">
        <v>
181</v>
      </c>
      <c r="G60" s="136">
        <v>
181</v>
      </c>
      <c r="H60" s="137">
        <v>
181</v>
      </c>
    </row>
    <row r="61" spans="2:8" ht="45.75" customHeight="1" x14ac:dyDescent="0.15">
      <c r="B61" s="135"/>
      <c r="C61" s="1316" t="s">
        <v>
594</v>
      </c>
      <c r="D61" s="1317"/>
      <c r="E61" s="1318"/>
      <c r="F61" s="136" t="s">
        <v>
600</v>
      </c>
      <c r="G61" s="136" t="s">
        <v>
600</v>
      </c>
      <c r="H61" s="137">
        <v>
116</v>
      </c>
    </row>
    <row r="62" spans="2:8" ht="45.75" customHeight="1" thickBot="1" x14ac:dyDescent="0.2">
      <c r="B62" s="138"/>
      <c r="C62" s="1319" t="s">
        <v>
595</v>
      </c>
      <c r="D62" s="1320"/>
      <c r="E62" s="1321"/>
      <c r="F62" s="139">
        <v>
113</v>
      </c>
      <c r="G62" s="139">
        <v>
113</v>
      </c>
      <c r="H62" s="140">
        <v>
113</v>
      </c>
    </row>
    <row r="63" spans="2:8" ht="52.5" customHeight="1" thickBot="1" x14ac:dyDescent="0.2">
      <c r="B63" s="141"/>
      <c r="C63" s="1322" t="s">
        <v>
51</v>
      </c>
      <c r="D63" s="1322"/>
      <c r="E63" s="1323"/>
      <c r="F63" s="142">
        <v>
5234</v>
      </c>
      <c r="G63" s="142">
        <v>
5179</v>
      </c>
      <c r="H63" s="143">
        <v>
5120</v>
      </c>
    </row>
    <row r="64" spans="2:8" ht="15" customHeight="1" x14ac:dyDescent="0.15"/>
    <row r="65" ht="0" hidden="1" customHeight="1" x14ac:dyDescent="0.15"/>
    <row r="66" ht="0" hidden="1" customHeight="1" x14ac:dyDescent="0.15"/>
    <row r="67" ht="0" hidden="1" customHeight="1" x14ac:dyDescent="0.15"/>
    <row r="68" ht="0" hidden="1" customHeight="1" x14ac:dyDescent="0.15"/>
  </sheetData>
  <sheetProtection algorithmName="SHA-512" hashValue="+N7Fut2Eth9/ZLyqE1K5VDT47VVotaJc3fhWZd86YG40UGhaX1wXYsMWUUfAkUEpqBGqMDzdlFuozLYsak46qg==" saltValue="R5AmHhJ5z71bAwZbjww9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63C68-445A-4023-9CBA-BA096CE9D20A}">
  <sheetPr>
    <pageSetUpPr fitToPage="1"/>
  </sheetPr>
  <dimension ref="A1:WZM160"/>
  <sheetViews>
    <sheetView showGridLines="0" tabSelected="1" zoomScale="85" zoomScaleNormal="85" zoomScaleSheetLayoutView="55" workbookViewId="0">
      <selection activeCell="BF14" sqref="BF14"/>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
601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
601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
602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
603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43" t="s">
        <v>
611</v>
      </c>
      <c r="AO43" s="1344"/>
      <c r="AP43" s="1344"/>
      <c r="AQ43" s="1344"/>
      <c r="AR43" s="1344"/>
      <c r="AS43" s="1344"/>
      <c r="AT43" s="1344"/>
      <c r="AU43" s="1344"/>
      <c r="AV43" s="1344"/>
      <c r="AW43" s="1344"/>
      <c r="AX43" s="1344"/>
      <c r="AY43" s="1344"/>
      <c r="AZ43" s="1344"/>
      <c r="BA43" s="1344"/>
      <c r="BB43" s="1344"/>
      <c r="BC43" s="1344"/>
      <c r="BD43" s="1344"/>
      <c r="BE43" s="1344"/>
      <c r="BF43" s="1344"/>
      <c r="BG43" s="1344"/>
      <c r="BH43" s="1344"/>
      <c r="BI43" s="1344"/>
      <c r="BJ43" s="1344"/>
      <c r="BK43" s="1344"/>
      <c r="BL43" s="1344"/>
      <c r="BM43" s="1344"/>
      <c r="BN43" s="1344"/>
      <c r="BO43" s="1344"/>
      <c r="BP43" s="1344"/>
      <c r="BQ43" s="1344"/>
      <c r="BR43" s="1344"/>
      <c r="BS43" s="1344"/>
      <c r="BT43" s="1344"/>
      <c r="BU43" s="1344"/>
      <c r="BV43" s="1344"/>
      <c r="BW43" s="1344"/>
      <c r="BX43" s="1344"/>
      <c r="BY43" s="1344"/>
      <c r="BZ43" s="1344"/>
      <c r="CA43" s="1344"/>
      <c r="CB43" s="1344"/>
      <c r="CC43" s="1344"/>
      <c r="CD43" s="1344"/>
      <c r="CE43" s="1344"/>
      <c r="CF43" s="1344"/>
      <c r="CG43" s="1344"/>
      <c r="CH43" s="1344"/>
      <c r="CI43" s="1344"/>
      <c r="CJ43" s="1344"/>
      <c r="CK43" s="1344"/>
      <c r="CL43" s="1344"/>
      <c r="CM43" s="1344"/>
      <c r="CN43" s="1344"/>
      <c r="CO43" s="1344"/>
      <c r="CP43" s="1344"/>
      <c r="CQ43" s="1344"/>
      <c r="CR43" s="1344"/>
      <c r="CS43" s="1344"/>
      <c r="CT43" s="1344"/>
      <c r="CU43" s="1344"/>
      <c r="CV43" s="1344"/>
      <c r="CW43" s="1344"/>
      <c r="CX43" s="1344"/>
      <c r="CY43" s="1344"/>
      <c r="CZ43" s="1344"/>
      <c r="DA43" s="1344"/>
      <c r="DB43" s="1344"/>
      <c r="DC43" s="1345"/>
    </row>
    <row r="44" spans="2:109" x14ac:dyDescent="0.15">
      <c r="B44" s="395"/>
      <c r="AN44" s="1346"/>
      <c r="AO44" s="1347"/>
      <c r="AP44" s="1347"/>
      <c r="AQ44" s="1347"/>
      <c r="AR44" s="1347"/>
      <c r="AS44" s="1347"/>
      <c r="AT44" s="1347"/>
      <c r="AU44" s="1347"/>
      <c r="AV44" s="1347"/>
      <c r="AW44" s="1347"/>
      <c r="AX44" s="1347"/>
      <c r="AY44" s="1347"/>
      <c r="AZ44" s="1347"/>
      <c r="BA44" s="1347"/>
      <c r="BB44" s="1347"/>
      <c r="BC44" s="1347"/>
      <c r="BD44" s="1347"/>
      <c r="BE44" s="1347"/>
      <c r="BF44" s="1347"/>
      <c r="BG44" s="1347"/>
      <c r="BH44" s="1347"/>
      <c r="BI44" s="1347"/>
      <c r="BJ44" s="1347"/>
      <c r="BK44" s="1347"/>
      <c r="BL44" s="1347"/>
      <c r="BM44" s="1347"/>
      <c r="BN44" s="1347"/>
      <c r="BO44" s="1347"/>
      <c r="BP44" s="1347"/>
      <c r="BQ44" s="1347"/>
      <c r="BR44" s="1347"/>
      <c r="BS44" s="1347"/>
      <c r="BT44" s="1347"/>
      <c r="BU44" s="1347"/>
      <c r="BV44" s="1347"/>
      <c r="BW44" s="1347"/>
      <c r="BX44" s="1347"/>
      <c r="BY44" s="1347"/>
      <c r="BZ44" s="1347"/>
      <c r="CA44" s="1347"/>
      <c r="CB44" s="1347"/>
      <c r="CC44" s="1347"/>
      <c r="CD44" s="1347"/>
      <c r="CE44" s="1347"/>
      <c r="CF44" s="1347"/>
      <c r="CG44" s="1347"/>
      <c r="CH44" s="1347"/>
      <c r="CI44" s="1347"/>
      <c r="CJ44" s="1347"/>
      <c r="CK44" s="1347"/>
      <c r="CL44" s="1347"/>
      <c r="CM44" s="1347"/>
      <c r="CN44" s="1347"/>
      <c r="CO44" s="1347"/>
      <c r="CP44" s="1347"/>
      <c r="CQ44" s="1347"/>
      <c r="CR44" s="1347"/>
      <c r="CS44" s="1347"/>
      <c r="CT44" s="1347"/>
      <c r="CU44" s="1347"/>
      <c r="CV44" s="1347"/>
      <c r="CW44" s="1347"/>
      <c r="CX44" s="1347"/>
      <c r="CY44" s="1347"/>
      <c r="CZ44" s="1347"/>
      <c r="DA44" s="1347"/>
      <c r="DB44" s="1347"/>
      <c r="DC44" s="1348"/>
    </row>
    <row r="45" spans="2:109" x14ac:dyDescent="0.15">
      <c r="B45" s="395"/>
      <c r="AN45" s="1346"/>
      <c r="AO45" s="1347"/>
      <c r="AP45" s="1347"/>
      <c r="AQ45" s="1347"/>
      <c r="AR45" s="1347"/>
      <c r="AS45" s="1347"/>
      <c r="AT45" s="1347"/>
      <c r="AU45" s="1347"/>
      <c r="AV45" s="1347"/>
      <c r="AW45" s="1347"/>
      <c r="AX45" s="1347"/>
      <c r="AY45" s="1347"/>
      <c r="AZ45" s="1347"/>
      <c r="BA45" s="1347"/>
      <c r="BB45" s="1347"/>
      <c r="BC45" s="1347"/>
      <c r="BD45" s="1347"/>
      <c r="BE45" s="1347"/>
      <c r="BF45" s="1347"/>
      <c r="BG45" s="1347"/>
      <c r="BH45" s="1347"/>
      <c r="BI45" s="1347"/>
      <c r="BJ45" s="1347"/>
      <c r="BK45" s="1347"/>
      <c r="BL45" s="1347"/>
      <c r="BM45" s="1347"/>
      <c r="BN45" s="1347"/>
      <c r="BO45" s="1347"/>
      <c r="BP45" s="1347"/>
      <c r="BQ45" s="1347"/>
      <c r="BR45" s="1347"/>
      <c r="BS45" s="1347"/>
      <c r="BT45" s="1347"/>
      <c r="BU45" s="1347"/>
      <c r="BV45" s="1347"/>
      <c r="BW45" s="1347"/>
      <c r="BX45" s="1347"/>
      <c r="BY45" s="1347"/>
      <c r="BZ45" s="1347"/>
      <c r="CA45" s="1347"/>
      <c r="CB45" s="1347"/>
      <c r="CC45" s="1347"/>
      <c r="CD45" s="1347"/>
      <c r="CE45" s="1347"/>
      <c r="CF45" s="1347"/>
      <c r="CG45" s="1347"/>
      <c r="CH45" s="1347"/>
      <c r="CI45" s="1347"/>
      <c r="CJ45" s="1347"/>
      <c r="CK45" s="1347"/>
      <c r="CL45" s="1347"/>
      <c r="CM45" s="1347"/>
      <c r="CN45" s="1347"/>
      <c r="CO45" s="1347"/>
      <c r="CP45" s="1347"/>
      <c r="CQ45" s="1347"/>
      <c r="CR45" s="1347"/>
      <c r="CS45" s="1347"/>
      <c r="CT45" s="1347"/>
      <c r="CU45" s="1347"/>
      <c r="CV45" s="1347"/>
      <c r="CW45" s="1347"/>
      <c r="CX45" s="1347"/>
      <c r="CY45" s="1347"/>
      <c r="CZ45" s="1347"/>
      <c r="DA45" s="1347"/>
      <c r="DB45" s="1347"/>
      <c r="DC45" s="1348"/>
    </row>
    <row r="46" spans="2:109" x14ac:dyDescent="0.15">
      <c r="B46" s="395"/>
      <c r="AN46" s="1346"/>
      <c r="AO46" s="1347"/>
      <c r="AP46" s="1347"/>
      <c r="AQ46" s="1347"/>
      <c r="AR46" s="1347"/>
      <c r="AS46" s="1347"/>
      <c r="AT46" s="1347"/>
      <c r="AU46" s="1347"/>
      <c r="AV46" s="1347"/>
      <c r="AW46" s="1347"/>
      <c r="AX46" s="1347"/>
      <c r="AY46" s="1347"/>
      <c r="AZ46" s="1347"/>
      <c r="BA46" s="1347"/>
      <c r="BB46" s="1347"/>
      <c r="BC46" s="1347"/>
      <c r="BD46" s="1347"/>
      <c r="BE46" s="1347"/>
      <c r="BF46" s="1347"/>
      <c r="BG46" s="1347"/>
      <c r="BH46" s="1347"/>
      <c r="BI46" s="1347"/>
      <c r="BJ46" s="1347"/>
      <c r="BK46" s="1347"/>
      <c r="BL46" s="1347"/>
      <c r="BM46" s="1347"/>
      <c r="BN46" s="1347"/>
      <c r="BO46" s="1347"/>
      <c r="BP46" s="1347"/>
      <c r="BQ46" s="1347"/>
      <c r="BR46" s="1347"/>
      <c r="BS46" s="1347"/>
      <c r="BT46" s="1347"/>
      <c r="BU46" s="1347"/>
      <c r="BV46" s="1347"/>
      <c r="BW46" s="1347"/>
      <c r="BX46" s="1347"/>
      <c r="BY46" s="1347"/>
      <c r="BZ46" s="1347"/>
      <c r="CA46" s="1347"/>
      <c r="CB46" s="1347"/>
      <c r="CC46" s="1347"/>
      <c r="CD46" s="1347"/>
      <c r="CE46" s="1347"/>
      <c r="CF46" s="1347"/>
      <c r="CG46" s="1347"/>
      <c r="CH46" s="1347"/>
      <c r="CI46" s="1347"/>
      <c r="CJ46" s="1347"/>
      <c r="CK46" s="1347"/>
      <c r="CL46" s="1347"/>
      <c r="CM46" s="1347"/>
      <c r="CN46" s="1347"/>
      <c r="CO46" s="1347"/>
      <c r="CP46" s="1347"/>
      <c r="CQ46" s="1347"/>
      <c r="CR46" s="1347"/>
      <c r="CS46" s="1347"/>
      <c r="CT46" s="1347"/>
      <c r="CU46" s="1347"/>
      <c r="CV46" s="1347"/>
      <c r="CW46" s="1347"/>
      <c r="CX46" s="1347"/>
      <c r="CY46" s="1347"/>
      <c r="CZ46" s="1347"/>
      <c r="DA46" s="1347"/>
      <c r="DB46" s="1347"/>
      <c r="DC46" s="1348"/>
    </row>
    <row r="47" spans="2:109" x14ac:dyDescent="0.15">
      <c r="B47" s="395"/>
      <c r="AN47" s="1349"/>
      <c r="AO47" s="1350"/>
      <c r="AP47" s="1350"/>
      <c r="AQ47" s="1350"/>
      <c r="AR47" s="1350"/>
      <c r="AS47" s="1350"/>
      <c r="AT47" s="1350"/>
      <c r="AU47" s="1350"/>
      <c r="AV47" s="1350"/>
      <c r="AW47" s="1350"/>
      <c r="AX47" s="1350"/>
      <c r="AY47" s="1350"/>
      <c r="AZ47" s="1350"/>
      <c r="BA47" s="1350"/>
      <c r="BB47" s="1350"/>
      <c r="BC47" s="1350"/>
      <c r="BD47" s="1350"/>
      <c r="BE47" s="1350"/>
      <c r="BF47" s="1350"/>
      <c r="BG47" s="1350"/>
      <c r="BH47" s="1350"/>
      <c r="BI47" s="1350"/>
      <c r="BJ47" s="1350"/>
      <c r="BK47" s="1350"/>
      <c r="BL47" s="1350"/>
      <c r="BM47" s="1350"/>
      <c r="BN47" s="1350"/>
      <c r="BO47" s="1350"/>
      <c r="BP47" s="1350"/>
      <c r="BQ47" s="1350"/>
      <c r="BR47" s="1350"/>
      <c r="BS47" s="1350"/>
      <c r="BT47" s="1350"/>
      <c r="BU47" s="1350"/>
      <c r="BV47" s="1350"/>
      <c r="BW47" s="1350"/>
      <c r="BX47" s="1350"/>
      <c r="BY47" s="1350"/>
      <c r="BZ47" s="1350"/>
      <c r="CA47" s="1350"/>
      <c r="CB47" s="1350"/>
      <c r="CC47" s="1350"/>
      <c r="CD47" s="1350"/>
      <c r="CE47" s="1350"/>
      <c r="CF47" s="1350"/>
      <c r="CG47" s="1350"/>
      <c r="CH47" s="1350"/>
      <c r="CI47" s="1350"/>
      <c r="CJ47" s="1350"/>
      <c r="CK47" s="1350"/>
      <c r="CL47" s="1350"/>
      <c r="CM47" s="1350"/>
      <c r="CN47" s="1350"/>
      <c r="CO47" s="1350"/>
      <c r="CP47" s="1350"/>
      <c r="CQ47" s="1350"/>
      <c r="CR47" s="1350"/>
      <c r="CS47" s="1350"/>
      <c r="CT47" s="1350"/>
      <c r="CU47" s="1350"/>
      <c r="CV47" s="1350"/>
      <c r="CW47" s="1350"/>
      <c r="CX47" s="1350"/>
      <c r="CY47" s="1350"/>
      <c r="CZ47" s="1350"/>
      <c r="DA47" s="1350"/>
      <c r="DB47" s="1350"/>
      <c r="DC47" s="1351"/>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
604</v>
      </c>
    </row>
    <row r="50" spans="1:109" x14ac:dyDescent="0.15">
      <c r="B50" s="395"/>
      <c r="G50" s="1336"/>
      <c r="H50" s="1336"/>
      <c r="I50" s="1336"/>
      <c r="J50" s="1336"/>
      <c r="K50" s="405"/>
      <c r="L50" s="405"/>
      <c r="M50" s="406"/>
      <c r="N50" s="406"/>
      <c r="AN50" s="1339"/>
      <c r="AO50" s="1340"/>
      <c r="AP50" s="1340"/>
      <c r="AQ50" s="1340"/>
      <c r="AR50" s="1340"/>
      <c r="AS50" s="1340"/>
      <c r="AT50" s="1340"/>
      <c r="AU50" s="1340"/>
      <c r="AV50" s="1340"/>
      <c r="AW50" s="1340"/>
      <c r="AX50" s="1340"/>
      <c r="AY50" s="1340"/>
      <c r="AZ50" s="1340"/>
      <c r="BA50" s="1340"/>
      <c r="BB50" s="1340"/>
      <c r="BC50" s="1340"/>
      <c r="BD50" s="1340"/>
      <c r="BE50" s="1340"/>
      <c r="BF50" s="1340"/>
      <c r="BG50" s="1340"/>
      <c r="BH50" s="1340"/>
      <c r="BI50" s="1340"/>
      <c r="BJ50" s="1340"/>
      <c r="BK50" s="1340"/>
      <c r="BL50" s="1340"/>
      <c r="BM50" s="1340"/>
      <c r="BN50" s="1340"/>
      <c r="BO50" s="1341"/>
      <c r="BP50" s="1335" t="s">
        <v>
556</v>
      </c>
      <c r="BQ50" s="1335"/>
      <c r="BR50" s="1335"/>
      <c r="BS50" s="1335"/>
      <c r="BT50" s="1335"/>
      <c r="BU50" s="1335"/>
      <c r="BV50" s="1335"/>
      <c r="BW50" s="1335"/>
      <c r="BX50" s="1335" t="s">
        <v>
557</v>
      </c>
      <c r="BY50" s="1335"/>
      <c r="BZ50" s="1335"/>
      <c r="CA50" s="1335"/>
      <c r="CB50" s="1335"/>
      <c r="CC50" s="1335"/>
      <c r="CD50" s="1335"/>
      <c r="CE50" s="1335"/>
      <c r="CF50" s="1335" t="s">
        <v>
558</v>
      </c>
      <c r="CG50" s="1335"/>
      <c r="CH50" s="1335"/>
      <c r="CI50" s="1335"/>
      <c r="CJ50" s="1335"/>
      <c r="CK50" s="1335"/>
      <c r="CL50" s="1335"/>
      <c r="CM50" s="1335"/>
      <c r="CN50" s="1335" t="s">
        <v>
559</v>
      </c>
      <c r="CO50" s="1335"/>
      <c r="CP50" s="1335"/>
      <c r="CQ50" s="1335"/>
      <c r="CR50" s="1335"/>
      <c r="CS50" s="1335"/>
      <c r="CT50" s="1335"/>
      <c r="CU50" s="1335"/>
      <c r="CV50" s="1335" t="s">
        <v>
560</v>
      </c>
      <c r="CW50" s="1335"/>
      <c r="CX50" s="1335"/>
      <c r="CY50" s="1335"/>
      <c r="CZ50" s="1335"/>
      <c r="DA50" s="1335"/>
      <c r="DB50" s="1335"/>
      <c r="DC50" s="1335"/>
    </row>
    <row r="51" spans="1:109" ht="13.5" customHeight="1" x14ac:dyDescent="0.15">
      <c r="B51" s="395"/>
      <c r="G51" s="1338"/>
      <c r="H51" s="1338"/>
      <c r="I51" s="1352"/>
      <c r="J51" s="1352"/>
      <c r="K51" s="1337"/>
      <c r="L51" s="1337"/>
      <c r="M51" s="1337"/>
      <c r="N51" s="1337"/>
      <c r="AM51" s="404"/>
      <c r="AN51" s="1333" t="s">
        <v>
605</v>
      </c>
      <c r="AO51" s="1333"/>
      <c r="AP51" s="1333"/>
      <c r="AQ51" s="1333"/>
      <c r="AR51" s="1333"/>
      <c r="AS51" s="1333"/>
      <c r="AT51" s="1333"/>
      <c r="AU51" s="1333"/>
      <c r="AV51" s="1333"/>
      <c r="AW51" s="1333"/>
      <c r="AX51" s="1333"/>
      <c r="AY51" s="1333"/>
      <c r="AZ51" s="1333"/>
      <c r="BA51" s="1333"/>
      <c r="BB51" s="1333" t="s">
        <v>
606</v>
      </c>
      <c r="BC51" s="1333"/>
      <c r="BD51" s="1333"/>
      <c r="BE51" s="1333"/>
      <c r="BF51" s="1333"/>
      <c r="BG51" s="1333"/>
      <c r="BH51" s="1333"/>
      <c r="BI51" s="1333"/>
      <c r="BJ51" s="1333"/>
      <c r="BK51" s="1333"/>
      <c r="BL51" s="1333"/>
      <c r="BM51" s="1333"/>
      <c r="BN51" s="1333"/>
      <c r="BO51" s="1333"/>
      <c r="BP51" s="1342"/>
      <c r="BQ51" s="1330"/>
      <c r="BR51" s="1330"/>
      <c r="BS51" s="1330"/>
      <c r="BT51" s="1330"/>
      <c r="BU51" s="1330"/>
      <c r="BV51" s="1330"/>
      <c r="BW51" s="1330"/>
      <c r="BX51" s="1342"/>
      <c r="BY51" s="1330"/>
      <c r="BZ51" s="1330"/>
      <c r="CA51" s="1330"/>
      <c r="CB51" s="1330"/>
      <c r="CC51" s="1330"/>
      <c r="CD51" s="1330"/>
      <c r="CE51" s="1330"/>
      <c r="CF51" s="1342"/>
      <c r="CG51" s="1330"/>
      <c r="CH51" s="1330"/>
      <c r="CI51" s="1330"/>
      <c r="CJ51" s="1330"/>
      <c r="CK51" s="1330"/>
      <c r="CL51" s="1330"/>
      <c r="CM51" s="1330"/>
      <c r="CN51" s="1342"/>
      <c r="CO51" s="1330"/>
      <c r="CP51" s="1330"/>
      <c r="CQ51" s="1330"/>
      <c r="CR51" s="1330"/>
      <c r="CS51" s="1330"/>
      <c r="CT51" s="1330"/>
      <c r="CU51" s="1330"/>
      <c r="CV51" s="1342"/>
      <c r="CW51" s="1330"/>
      <c r="CX51" s="1330"/>
      <c r="CY51" s="1330"/>
      <c r="CZ51" s="1330"/>
      <c r="DA51" s="1330"/>
      <c r="DB51" s="1330"/>
      <c r="DC51" s="1330"/>
    </row>
    <row r="52" spans="1:109" x14ac:dyDescent="0.15">
      <c r="B52" s="395"/>
      <c r="G52" s="1338"/>
      <c r="H52" s="1338"/>
      <c r="I52" s="1352"/>
      <c r="J52" s="1352"/>
      <c r="K52" s="1337"/>
      <c r="L52" s="1337"/>
      <c r="M52" s="1337"/>
      <c r="N52" s="1337"/>
      <c r="AM52" s="404"/>
      <c r="AN52" s="1333"/>
      <c r="AO52" s="1333"/>
      <c r="AP52" s="1333"/>
      <c r="AQ52" s="1333"/>
      <c r="AR52" s="1333"/>
      <c r="AS52" s="1333"/>
      <c r="AT52" s="1333"/>
      <c r="AU52" s="1333"/>
      <c r="AV52" s="1333"/>
      <c r="AW52" s="1333"/>
      <c r="AX52" s="1333"/>
      <c r="AY52" s="1333"/>
      <c r="AZ52" s="1333"/>
      <c r="BA52" s="1333"/>
      <c r="BB52" s="1333"/>
      <c r="BC52" s="1333"/>
      <c r="BD52" s="1333"/>
      <c r="BE52" s="1333"/>
      <c r="BF52" s="1333"/>
      <c r="BG52" s="1333"/>
      <c r="BH52" s="1333"/>
      <c r="BI52" s="1333"/>
      <c r="BJ52" s="1333"/>
      <c r="BK52" s="1333"/>
      <c r="BL52" s="1333"/>
      <c r="BM52" s="1333"/>
      <c r="BN52" s="1333"/>
      <c r="BO52" s="1333"/>
      <c r="BP52" s="1330"/>
      <c r="BQ52" s="1330"/>
      <c r="BR52" s="1330"/>
      <c r="BS52" s="1330"/>
      <c r="BT52" s="1330"/>
      <c r="BU52" s="1330"/>
      <c r="BV52" s="1330"/>
      <c r="BW52" s="1330"/>
      <c r="BX52" s="1330"/>
      <c r="BY52" s="1330"/>
      <c r="BZ52" s="1330"/>
      <c r="CA52" s="1330"/>
      <c r="CB52" s="1330"/>
      <c r="CC52" s="1330"/>
      <c r="CD52" s="1330"/>
      <c r="CE52" s="1330"/>
      <c r="CF52" s="1330"/>
      <c r="CG52" s="1330"/>
      <c r="CH52" s="1330"/>
      <c r="CI52" s="1330"/>
      <c r="CJ52" s="1330"/>
      <c r="CK52" s="1330"/>
      <c r="CL52" s="1330"/>
      <c r="CM52" s="1330"/>
      <c r="CN52" s="1330"/>
      <c r="CO52" s="1330"/>
      <c r="CP52" s="1330"/>
      <c r="CQ52" s="1330"/>
      <c r="CR52" s="1330"/>
      <c r="CS52" s="1330"/>
      <c r="CT52" s="1330"/>
      <c r="CU52" s="1330"/>
      <c r="CV52" s="1330"/>
      <c r="CW52" s="1330"/>
      <c r="CX52" s="1330"/>
      <c r="CY52" s="1330"/>
      <c r="CZ52" s="1330"/>
      <c r="DA52" s="1330"/>
      <c r="DB52" s="1330"/>
      <c r="DC52" s="1330"/>
    </row>
    <row r="53" spans="1:109" x14ac:dyDescent="0.15">
      <c r="A53" s="403"/>
      <c r="B53" s="395"/>
      <c r="G53" s="1338"/>
      <c r="H53" s="1338"/>
      <c r="I53" s="1336"/>
      <c r="J53" s="1336"/>
      <c r="K53" s="1337"/>
      <c r="L53" s="1337"/>
      <c r="M53" s="1337"/>
      <c r="N53" s="1337"/>
      <c r="AM53" s="404"/>
      <c r="AN53" s="1333"/>
      <c r="AO53" s="1333"/>
      <c r="AP53" s="1333"/>
      <c r="AQ53" s="1333"/>
      <c r="AR53" s="1333"/>
      <c r="AS53" s="1333"/>
      <c r="AT53" s="1333"/>
      <c r="AU53" s="1333"/>
      <c r="AV53" s="1333"/>
      <c r="AW53" s="1333"/>
      <c r="AX53" s="1333"/>
      <c r="AY53" s="1333"/>
      <c r="AZ53" s="1333"/>
      <c r="BA53" s="1333"/>
      <c r="BB53" s="1333" t="s">
        <v>
607</v>
      </c>
      <c r="BC53" s="1333"/>
      <c r="BD53" s="1333"/>
      <c r="BE53" s="1333"/>
      <c r="BF53" s="1333"/>
      <c r="BG53" s="1333"/>
      <c r="BH53" s="1333"/>
      <c r="BI53" s="1333"/>
      <c r="BJ53" s="1333"/>
      <c r="BK53" s="1333"/>
      <c r="BL53" s="1333"/>
      <c r="BM53" s="1333"/>
      <c r="BN53" s="1333"/>
      <c r="BO53" s="1333"/>
      <c r="BP53" s="1342"/>
      <c r="BQ53" s="1330"/>
      <c r="BR53" s="1330"/>
      <c r="BS53" s="1330"/>
      <c r="BT53" s="1330"/>
      <c r="BU53" s="1330"/>
      <c r="BV53" s="1330"/>
      <c r="BW53" s="1330"/>
      <c r="BX53" s="1342"/>
      <c r="BY53" s="1330"/>
      <c r="BZ53" s="1330"/>
      <c r="CA53" s="1330"/>
      <c r="CB53" s="1330"/>
      <c r="CC53" s="1330"/>
      <c r="CD53" s="1330"/>
      <c r="CE53" s="1330"/>
      <c r="CF53" s="1342"/>
      <c r="CG53" s="1330"/>
      <c r="CH53" s="1330"/>
      <c r="CI53" s="1330"/>
      <c r="CJ53" s="1330"/>
      <c r="CK53" s="1330"/>
      <c r="CL53" s="1330"/>
      <c r="CM53" s="1330"/>
      <c r="CN53" s="1342"/>
      <c r="CO53" s="1330"/>
      <c r="CP53" s="1330"/>
      <c r="CQ53" s="1330"/>
      <c r="CR53" s="1330"/>
      <c r="CS53" s="1330"/>
      <c r="CT53" s="1330"/>
      <c r="CU53" s="1330"/>
      <c r="CV53" s="1342"/>
      <c r="CW53" s="1330"/>
      <c r="CX53" s="1330"/>
      <c r="CY53" s="1330"/>
      <c r="CZ53" s="1330"/>
      <c r="DA53" s="1330"/>
      <c r="DB53" s="1330"/>
      <c r="DC53" s="1330"/>
    </row>
    <row r="54" spans="1:109" x14ac:dyDescent="0.15">
      <c r="A54" s="403"/>
      <c r="B54" s="395"/>
      <c r="G54" s="1338"/>
      <c r="H54" s="1338"/>
      <c r="I54" s="1336"/>
      <c r="J54" s="1336"/>
      <c r="K54" s="1337"/>
      <c r="L54" s="1337"/>
      <c r="M54" s="1337"/>
      <c r="N54" s="1337"/>
      <c r="AM54" s="404"/>
      <c r="AN54" s="1333"/>
      <c r="AO54" s="1333"/>
      <c r="AP54" s="1333"/>
      <c r="AQ54" s="1333"/>
      <c r="AR54" s="1333"/>
      <c r="AS54" s="1333"/>
      <c r="AT54" s="1333"/>
      <c r="AU54" s="1333"/>
      <c r="AV54" s="1333"/>
      <c r="AW54" s="1333"/>
      <c r="AX54" s="1333"/>
      <c r="AY54" s="1333"/>
      <c r="AZ54" s="1333"/>
      <c r="BA54" s="1333"/>
      <c r="BB54" s="1333"/>
      <c r="BC54" s="1333"/>
      <c r="BD54" s="1333"/>
      <c r="BE54" s="1333"/>
      <c r="BF54" s="1333"/>
      <c r="BG54" s="1333"/>
      <c r="BH54" s="1333"/>
      <c r="BI54" s="1333"/>
      <c r="BJ54" s="1333"/>
      <c r="BK54" s="1333"/>
      <c r="BL54" s="1333"/>
      <c r="BM54" s="1333"/>
      <c r="BN54" s="1333"/>
      <c r="BO54" s="1333"/>
      <c r="BP54" s="1330"/>
      <c r="BQ54" s="1330"/>
      <c r="BR54" s="1330"/>
      <c r="BS54" s="1330"/>
      <c r="BT54" s="1330"/>
      <c r="BU54" s="1330"/>
      <c r="BV54" s="1330"/>
      <c r="BW54" s="1330"/>
      <c r="BX54" s="1330"/>
      <c r="BY54" s="1330"/>
      <c r="BZ54" s="1330"/>
      <c r="CA54" s="1330"/>
      <c r="CB54" s="1330"/>
      <c r="CC54" s="1330"/>
      <c r="CD54" s="1330"/>
      <c r="CE54" s="1330"/>
      <c r="CF54" s="1330"/>
      <c r="CG54" s="1330"/>
      <c r="CH54" s="1330"/>
      <c r="CI54" s="1330"/>
      <c r="CJ54" s="1330"/>
      <c r="CK54" s="1330"/>
      <c r="CL54" s="1330"/>
      <c r="CM54" s="1330"/>
      <c r="CN54" s="1330"/>
      <c r="CO54" s="1330"/>
      <c r="CP54" s="1330"/>
      <c r="CQ54" s="1330"/>
      <c r="CR54" s="1330"/>
      <c r="CS54" s="1330"/>
      <c r="CT54" s="1330"/>
      <c r="CU54" s="1330"/>
      <c r="CV54" s="1330"/>
      <c r="CW54" s="1330"/>
      <c r="CX54" s="1330"/>
      <c r="CY54" s="1330"/>
      <c r="CZ54" s="1330"/>
      <c r="DA54" s="1330"/>
      <c r="DB54" s="1330"/>
      <c r="DC54" s="1330"/>
    </row>
    <row r="55" spans="1:109" x14ac:dyDescent="0.15">
      <c r="A55" s="403"/>
      <c r="B55" s="395"/>
      <c r="G55" s="1336"/>
      <c r="H55" s="1336"/>
      <c r="I55" s="1336"/>
      <c r="J55" s="1336"/>
      <c r="K55" s="1337"/>
      <c r="L55" s="1337"/>
      <c r="M55" s="1337"/>
      <c r="N55" s="1337"/>
      <c r="AN55" s="1335" t="s">
        <v>
608</v>
      </c>
      <c r="AO55" s="1335"/>
      <c r="AP55" s="1335"/>
      <c r="AQ55" s="1335"/>
      <c r="AR55" s="1335"/>
      <c r="AS55" s="1335"/>
      <c r="AT55" s="1335"/>
      <c r="AU55" s="1335"/>
      <c r="AV55" s="1335"/>
      <c r="AW55" s="1335"/>
      <c r="AX55" s="1335"/>
      <c r="AY55" s="1335"/>
      <c r="AZ55" s="1335"/>
      <c r="BA55" s="1335"/>
      <c r="BB55" s="1333" t="s">
        <v>
606</v>
      </c>
      <c r="BC55" s="1333"/>
      <c r="BD55" s="1333"/>
      <c r="BE55" s="1333"/>
      <c r="BF55" s="1333"/>
      <c r="BG55" s="1333"/>
      <c r="BH55" s="1333"/>
      <c r="BI55" s="1333"/>
      <c r="BJ55" s="1333"/>
      <c r="BK55" s="1333"/>
      <c r="BL55" s="1333"/>
      <c r="BM55" s="1333"/>
      <c r="BN55" s="1333"/>
      <c r="BO55" s="1333"/>
      <c r="BP55" s="1342"/>
      <c r="BQ55" s="1330"/>
      <c r="BR55" s="1330"/>
      <c r="BS55" s="1330"/>
      <c r="BT55" s="1330"/>
      <c r="BU55" s="1330"/>
      <c r="BV55" s="1330"/>
      <c r="BW55" s="1330"/>
      <c r="BX55" s="1342"/>
      <c r="BY55" s="1330"/>
      <c r="BZ55" s="1330"/>
      <c r="CA55" s="1330"/>
      <c r="CB55" s="1330"/>
      <c r="CC55" s="1330"/>
      <c r="CD55" s="1330"/>
      <c r="CE55" s="1330"/>
      <c r="CF55" s="1342"/>
      <c r="CG55" s="1330"/>
      <c r="CH55" s="1330"/>
      <c r="CI55" s="1330"/>
      <c r="CJ55" s="1330"/>
      <c r="CK55" s="1330"/>
      <c r="CL55" s="1330"/>
      <c r="CM55" s="1330"/>
      <c r="CN55" s="1342"/>
      <c r="CO55" s="1330"/>
      <c r="CP55" s="1330"/>
      <c r="CQ55" s="1330"/>
      <c r="CR55" s="1330"/>
      <c r="CS55" s="1330"/>
      <c r="CT55" s="1330"/>
      <c r="CU55" s="1330"/>
      <c r="CV55" s="1342"/>
      <c r="CW55" s="1330"/>
      <c r="CX55" s="1330"/>
      <c r="CY55" s="1330"/>
      <c r="CZ55" s="1330"/>
      <c r="DA55" s="1330"/>
      <c r="DB55" s="1330"/>
      <c r="DC55" s="1330"/>
    </row>
    <row r="56" spans="1:109" x14ac:dyDescent="0.15">
      <c r="A56" s="403"/>
      <c r="B56" s="395"/>
      <c r="G56" s="1336"/>
      <c r="H56" s="1336"/>
      <c r="I56" s="1336"/>
      <c r="J56" s="1336"/>
      <c r="K56" s="1337"/>
      <c r="L56" s="1337"/>
      <c r="M56" s="1337"/>
      <c r="N56" s="1337"/>
      <c r="AN56" s="1335"/>
      <c r="AO56" s="1335"/>
      <c r="AP56" s="1335"/>
      <c r="AQ56" s="1335"/>
      <c r="AR56" s="1335"/>
      <c r="AS56" s="1335"/>
      <c r="AT56" s="1335"/>
      <c r="AU56" s="1335"/>
      <c r="AV56" s="1335"/>
      <c r="AW56" s="1335"/>
      <c r="AX56" s="1335"/>
      <c r="AY56" s="1335"/>
      <c r="AZ56" s="1335"/>
      <c r="BA56" s="1335"/>
      <c r="BB56" s="1333"/>
      <c r="BC56" s="1333"/>
      <c r="BD56" s="1333"/>
      <c r="BE56" s="1333"/>
      <c r="BF56" s="1333"/>
      <c r="BG56" s="1333"/>
      <c r="BH56" s="1333"/>
      <c r="BI56" s="1333"/>
      <c r="BJ56" s="1333"/>
      <c r="BK56" s="1333"/>
      <c r="BL56" s="1333"/>
      <c r="BM56" s="1333"/>
      <c r="BN56" s="1333"/>
      <c r="BO56" s="1333"/>
      <c r="BP56" s="1330"/>
      <c r="BQ56" s="1330"/>
      <c r="BR56" s="1330"/>
      <c r="BS56" s="1330"/>
      <c r="BT56" s="1330"/>
      <c r="BU56" s="1330"/>
      <c r="BV56" s="1330"/>
      <c r="BW56" s="1330"/>
      <c r="BX56" s="1330"/>
      <c r="BY56" s="1330"/>
      <c r="BZ56" s="1330"/>
      <c r="CA56" s="1330"/>
      <c r="CB56" s="1330"/>
      <c r="CC56" s="1330"/>
      <c r="CD56" s="1330"/>
      <c r="CE56" s="1330"/>
      <c r="CF56" s="1330"/>
      <c r="CG56" s="1330"/>
      <c r="CH56" s="1330"/>
      <c r="CI56" s="1330"/>
      <c r="CJ56" s="1330"/>
      <c r="CK56" s="1330"/>
      <c r="CL56" s="1330"/>
      <c r="CM56" s="1330"/>
      <c r="CN56" s="1330"/>
      <c r="CO56" s="1330"/>
      <c r="CP56" s="1330"/>
      <c r="CQ56" s="1330"/>
      <c r="CR56" s="1330"/>
      <c r="CS56" s="1330"/>
      <c r="CT56" s="1330"/>
      <c r="CU56" s="1330"/>
      <c r="CV56" s="1330"/>
      <c r="CW56" s="1330"/>
      <c r="CX56" s="1330"/>
      <c r="CY56" s="1330"/>
      <c r="CZ56" s="1330"/>
      <c r="DA56" s="1330"/>
      <c r="DB56" s="1330"/>
      <c r="DC56" s="1330"/>
    </row>
    <row r="57" spans="1:109" s="403" customFormat="1" x14ac:dyDescent="0.15">
      <c r="B57" s="407"/>
      <c r="G57" s="1336"/>
      <c r="H57" s="1336"/>
      <c r="I57" s="1331"/>
      <c r="J57" s="1331"/>
      <c r="K57" s="1337"/>
      <c r="L57" s="1337"/>
      <c r="M57" s="1337"/>
      <c r="N57" s="1337"/>
      <c r="AM57" s="388"/>
      <c r="AN57" s="1335"/>
      <c r="AO57" s="1335"/>
      <c r="AP57" s="1335"/>
      <c r="AQ57" s="1335"/>
      <c r="AR57" s="1335"/>
      <c r="AS57" s="1335"/>
      <c r="AT57" s="1335"/>
      <c r="AU57" s="1335"/>
      <c r="AV57" s="1335"/>
      <c r="AW57" s="1335"/>
      <c r="AX57" s="1335"/>
      <c r="AY57" s="1335"/>
      <c r="AZ57" s="1335"/>
      <c r="BA57" s="1335"/>
      <c r="BB57" s="1333" t="s">
        <v>
607</v>
      </c>
      <c r="BC57" s="1333"/>
      <c r="BD57" s="1333"/>
      <c r="BE57" s="1333"/>
      <c r="BF57" s="1333"/>
      <c r="BG57" s="1333"/>
      <c r="BH57" s="1333"/>
      <c r="BI57" s="1333"/>
      <c r="BJ57" s="1333"/>
      <c r="BK57" s="1333"/>
      <c r="BL57" s="1333"/>
      <c r="BM57" s="1333"/>
      <c r="BN57" s="1333"/>
      <c r="BO57" s="1333"/>
      <c r="BP57" s="1342"/>
      <c r="BQ57" s="1330"/>
      <c r="BR57" s="1330"/>
      <c r="BS57" s="1330"/>
      <c r="BT57" s="1330"/>
      <c r="BU57" s="1330"/>
      <c r="BV57" s="1330"/>
      <c r="BW57" s="1330"/>
      <c r="BX57" s="1342"/>
      <c r="BY57" s="1330"/>
      <c r="BZ57" s="1330"/>
      <c r="CA57" s="1330"/>
      <c r="CB57" s="1330"/>
      <c r="CC57" s="1330"/>
      <c r="CD57" s="1330"/>
      <c r="CE57" s="1330"/>
      <c r="CF57" s="1342"/>
      <c r="CG57" s="1330"/>
      <c r="CH57" s="1330"/>
      <c r="CI57" s="1330"/>
      <c r="CJ57" s="1330"/>
      <c r="CK57" s="1330"/>
      <c r="CL57" s="1330"/>
      <c r="CM57" s="1330"/>
      <c r="CN57" s="1342"/>
      <c r="CO57" s="1330"/>
      <c r="CP57" s="1330"/>
      <c r="CQ57" s="1330"/>
      <c r="CR57" s="1330"/>
      <c r="CS57" s="1330"/>
      <c r="CT57" s="1330"/>
      <c r="CU57" s="1330"/>
      <c r="CV57" s="1342"/>
      <c r="CW57" s="1330"/>
      <c r="CX57" s="1330"/>
      <c r="CY57" s="1330"/>
      <c r="CZ57" s="1330"/>
      <c r="DA57" s="1330"/>
      <c r="DB57" s="1330"/>
      <c r="DC57" s="1330"/>
      <c r="DD57" s="408"/>
      <c r="DE57" s="407"/>
    </row>
    <row r="58" spans="1:109" s="403" customFormat="1" x14ac:dyDescent="0.15">
      <c r="A58" s="388"/>
      <c r="B58" s="407"/>
      <c r="G58" s="1336"/>
      <c r="H58" s="1336"/>
      <c r="I58" s="1331"/>
      <c r="J58" s="1331"/>
      <c r="K58" s="1337"/>
      <c r="L58" s="1337"/>
      <c r="M58" s="1337"/>
      <c r="N58" s="1337"/>
      <c r="AM58" s="388"/>
      <c r="AN58" s="1335"/>
      <c r="AO58" s="1335"/>
      <c r="AP58" s="1335"/>
      <c r="AQ58" s="1335"/>
      <c r="AR58" s="1335"/>
      <c r="AS58" s="1335"/>
      <c r="AT58" s="1335"/>
      <c r="AU58" s="1335"/>
      <c r="AV58" s="1335"/>
      <c r="AW58" s="1335"/>
      <c r="AX58" s="1335"/>
      <c r="AY58" s="1335"/>
      <c r="AZ58" s="1335"/>
      <c r="BA58" s="1335"/>
      <c r="BB58" s="1333"/>
      <c r="BC58" s="1333"/>
      <c r="BD58" s="1333"/>
      <c r="BE58" s="1333"/>
      <c r="BF58" s="1333"/>
      <c r="BG58" s="1333"/>
      <c r="BH58" s="1333"/>
      <c r="BI58" s="1333"/>
      <c r="BJ58" s="1333"/>
      <c r="BK58" s="1333"/>
      <c r="BL58" s="1333"/>
      <c r="BM58" s="1333"/>
      <c r="BN58" s="1333"/>
      <c r="BO58" s="1333"/>
      <c r="BP58" s="1330"/>
      <c r="BQ58" s="1330"/>
      <c r="BR58" s="1330"/>
      <c r="BS58" s="1330"/>
      <c r="BT58" s="1330"/>
      <c r="BU58" s="1330"/>
      <c r="BV58" s="1330"/>
      <c r="BW58" s="1330"/>
      <c r="BX58" s="1330"/>
      <c r="BY58" s="1330"/>
      <c r="BZ58" s="1330"/>
      <c r="CA58" s="1330"/>
      <c r="CB58" s="1330"/>
      <c r="CC58" s="1330"/>
      <c r="CD58" s="1330"/>
      <c r="CE58" s="1330"/>
      <c r="CF58" s="1330"/>
      <c r="CG58" s="1330"/>
      <c r="CH58" s="1330"/>
      <c r="CI58" s="1330"/>
      <c r="CJ58" s="1330"/>
      <c r="CK58" s="1330"/>
      <c r="CL58" s="1330"/>
      <c r="CM58" s="1330"/>
      <c r="CN58" s="1330"/>
      <c r="CO58" s="1330"/>
      <c r="CP58" s="1330"/>
      <c r="CQ58" s="1330"/>
      <c r="CR58" s="1330"/>
      <c r="CS58" s="1330"/>
      <c r="CT58" s="1330"/>
      <c r="CU58" s="1330"/>
      <c r="CV58" s="1330"/>
      <c r="CW58" s="1330"/>
      <c r="CX58" s="1330"/>
      <c r="CY58" s="1330"/>
      <c r="CZ58" s="1330"/>
      <c r="DA58" s="1330"/>
      <c r="DB58" s="1330"/>
      <c r="DC58" s="1330"/>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
609</v>
      </c>
    </row>
    <row r="64" spans="1:109" x14ac:dyDescent="0.15">
      <c r="B64" s="395"/>
      <c r="G64" s="402"/>
      <c r="I64" s="415"/>
      <c r="J64" s="415"/>
      <c r="K64" s="415"/>
      <c r="L64" s="415"/>
      <c r="M64" s="415"/>
      <c r="N64" s="416"/>
      <c r="AM64" s="402"/>
      <c r="AN64" s="402" t="s">
        <v>
603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43" t="s">
        <v>
612</v>
      </c>
      <c r="AO65" s="1344"/>
      <c r="AP65" s="1344"/>
      <c r="AQ65" s="1344"/>
      <c r="AR65" s="1344"/>
      <c r="AS65" s="1344"/>
      <c r="AT65" s="1344"/>
      <c r="AU65" s="1344"/>
      <c r="AV65" s="1344"/>
      <c r="AW65" s="1344"/>
      <c r="AX65" s="1344"/>
      <c r="AY65" s="1344"/>
      <c r="AZ65" s="1344"/>
      <c r="BA65" s="1344"/>
      <c r="BB65" s="1344"/>
      <c r="BC65" s="1344"/>
      <c r="BD65" s="1344"/>
      <c r="BE65" s="1344"/>
      <c r="BF65" s="1344"/>
      <c r="BG65" s="1344"/>
      <c r="BH65" s="1344"/>
      <c r="BI65" s="1344"/>
      <c r="BJ65" s="1344"/>
      <c r="BK65" s="1344"/>
      <c r="BL65" s="1344"/>
      <c r="BM65" s="1344"/>
      <c r="BN65" s="1344"/>
      <c r="BO65" s="1344"/>
      <c r="BP65" s="1344"/>
      <c r="BQ65" s="1344"/>
      <c r="BR65" s="1344"/>
      <c r="BS65" s="1344"/>
      <c r="BT65" s="1344"/>
      <c r="BU65" s="1344"/>
      <c r="BV65" s="1344"/>
      <c r="BW65" s="1344"/>
      <c r="BX65" s="1344"/>
      <c r="BY65" s="1344"/>
      <c r="BZ65" s="1344"/>
      <c r="CA65" s="1344"/>
      <c r="CB65" s="1344"/>
      <c r="CC65" s="1344"/>
      <c r="CD65" s="1344"/>
      <c r="CE65" s="1344"/>
      <c r="CF65" s="1344"/>
      <c r="CG65" s="1344"/>
      <c r="CH65" s="1344"/>
      <c r="CI65" s="1344"/>
      <c r="CJ65" s="1344"/>
      <c r="CK65" s="1344"/>
      <c r="CL65" s="1344"/>
      <c r="CM65" s="1344"/>
      <c r="CN65" s="1344"/>
      <c r="CO65" s="1344"/>
      <c r="CP65" s="1344"/>
      <c r="CQ65" s="1344"/>
      <c r="CR65" s="1344"/>
      <c r="CS65" s="1344"/>
      <c r="CT65" s="1344"/>
      <c r="CU65" s="1344"/>
      <c r="CV65" s="1344"/>
      <c r="CW65" s="1344"/>
      <c r="CX65" s="1344"/>
      <c r="CY65" s="1344"/>
      <c r="CZ65" s="1344"/>
      <c r="DA65" s="1344"/>
      <c r="DB65" s="1344"/>
      <c r="DC65" s="1345"/>
    </row>
    <row r="66" spans="2:107" x14ac:dyDescent="0.15">
      <c r="B66" s="395"/>
      <c r="AN66" s="1346"/>
      <c r="AO66" s="1347"/>
      <c r="AP66" s="1347"/>
      <c r="AQ66" s="1347"/>
      <c r="AR66" s="1347"/>
      <c r="AS66" s="1347"/>
      <c r="AT66" s="1347"/>
      <c r="AU66" s="1347"/>
      <c r="AV66" s="1347"/>
      <c r="AW66" s="1347"/>
      <c r="AX66" s="1347"/>
      <c r="AY66" s="1347"/>
      <c r="AZ66" s="1347"/>
      <c r="BA66" s="1347"/>
      <c r="BB66" s="1347"/>
      <c r="BC66" s="1347"/>
      <c r="BD66" s="1347"/>
      <c r="BE66" s="1347"/>
      <c r="BF66" s="1347"/>
      <c r="BG66" s="1347"/>
      <c r="BH66" s="1347"/>
      <c r="BI66" s="1347"/>
      <c r="BJ66" s="1347"/>
      <c r="BK66" s="1347"/>
      <c r="BL66" s="1347"/>
      <c r="BM66" s="1347"/>
      <c r="BN66" s="1347"/>
      <c r="BO66" s="1347"/>
      <c r="BP66" s="1347"/>
      <c r="BQ66" s="1347"/>
      <c r="BR66" s="1347"/>
      <c r="BS66" s="1347"/>
      <c r="BT66" s="1347"/>
      <c r="BU66" s="1347"/>
      <c r="BV66" s="1347"/>
      <c r="BW66" s="1347"/>
      <c r="BX66" s="1347"/>
      <c r="BY66" s="1347"/>
      <c r="BZ66" s="1347"/>
      <c r="CA66" s="1347"/>
      <c r="CB66" s="1347"/>
      <c r="CC66" s="1347"/>
      <c r="CD66" s="1347"/>
      <c r="CE66" s="1347"/>
      <c r="CF66" s="1347"/>
      <c r="CG66" s="1347"/>
      <c r="CH66" s="1347"/>
      <c r="CI66" s="1347"/>
      <c r="CJ66" s="1347"/>
      <c r="CK66" s="1347"/>
      <c r="CL66" s="1347"/>
      <c r="CM66" s="1347"/>
      <c r="CN66" s="1347"/>
      <c r="CO66" s="1347"/>
      <c r="CP66" s="1347"/>
      <c r="CQ66" s="1347"/>
      <c r="CR66" s="1347"/>
      <c r="CS66" s="1347"/>
      <c r="CT66" s="1347"/>
      <c r="CU66" s="1347"/>
      <c r="CV66" s="1347"/>
      <c r="CW66" s="1347"/>
      <c r="CX66" s="1347"/>
      <c r="CY66" s="1347"/>
      <c r="CZ66" s="1347"/>
      <c r="DA66" s="1347"/>
      <c r="DB66" s="1347"/>
      <c r="DC66" s="1348"/>
    </row>
    <row r="67" spans="2:107" x14ac:dyDescent="0.15">
      <c r="B67" s="395"/>
      <c r="AN67" s="1346"/>
      <c r="AO67" s="1347"/>
      <c r="AP67" s="1347"/>
      <c r="AQ67" s="1347"/>
      <c r="AR67" s="1347"/>
      <c r="AS67" s="1347"/>
      <c r="AT67" s="1347"/>
      <c r="AU67" s="1347"/>
      <c r="AV67" s="1347"/>
      <c r="AW67" s="1347"/>
      <c r="AX67" s="1347"/>
      <c r="AY67" s="1347"/>
      <c r="AZ67" s="1347"/>
      <c r="BA67" s="1347"/>
      <c r="BB67" s="1347"/>
      <c r="BC67" s="1347"/>
      <c r="BD67" s="1347"/>
      <c r="BE67" s="1347"/>
      <c r="BF67" s="1347"/>
      <c r="BG67" s="1347"/>
      <c r="BH67" s="1347"/>
      <c r="BI67" s="1347"/>
      <c r="BJ67" s="1347"/>
      <c r="BK67" s="1347"/>
      <c r="BL67" s="1347"/>
      <c r="BM67" s="1347"/>
      <c r="BN67" s="1347"/>
      <c r="BO67" s="1347"/>
      <c r="BP67" s="1347"/>
      <c r="BQ67" s="1347"/>
      <c r="BR67" s="1347"/>
      <c r="BS67" s="1347"/>
      <c r="BT67" s="1347"/>
      <c r="BU67" s="1347"/>
      <c r="BV67" s="1347"/>
      <c r="BW67" s="1347"/>
      <c r="BX67" s="1347"/>
      <c r="BY67" s="1347"/>
      <c r="BZ67" s="1347"/>
      <c r="CA67" s="1347"/>
      <c r="CB67" s="1347"/>
      <c r="CC67" s="1347"/>
      <c r="CD67" s="1347"/>
      <c r="CE67" s="1347"/>
      <c r="CF67" s="1347"/>
      <c r="CG67" s="1347"/>
      <c r="CH67" s="1347"/>
      <c r="CI67" s="1347"/>
      <c r="CJ67" s="1347"/>
      <c r="CK67" s="1347"/>
      <c r="CL67" s="1347"/>
      <c r="CM67" s="1347"/>
      <c r="CN67" s="1347"/>
      <c r="CO67" s="1347"/>
      <c r="CP67" s="1347"/>
      <c r="CQ67" s="1347"/>
      <c r="CR67" s="1347"/>
      <c r="CS67" s="1347"/>
      <c r="CT67" s="1347"/>
      <c r="CU67" s="1347"/>
      <c r="CV67" s="1347"/>
      <c r="CW67" s="1347"/>
      <c r="CX67" s="1347"/>
      <c r="CY67" s="1347"/>
      <c r="CZ67" s="1347"/>
      <c r="DA67" s="1347"/>
      <c r="DB67" s="1347"/>
      <c r="DC67" s="1348"/>
    </row>
    <row r="68" spans="2:107" x14ac:dyDescent="0.15">
      <c r="B68" s="395"/>
      <c r="AN68" s="1346"/>
      <c r="AO68" s="1347"/>
      <c r="AP68" s="1347"/>
      <c r="AQ68" s="1347"/>
      <c r="AR68" s="1347"/>
      <c r="AS68" s="1347"/>
      <c r="AT68" s="1347"/>
      <c r="AU68" s="1347"/>
      <c r="AV68" s="1347"/>
      <c r="AW68" s="1347"/>
      <c r="AX68" s="1347"/>
      <c r="AY68" s="1347"/>
      <c r="AZ68" s="1347"/>
      <c r="BA68" s="1347"/>
      <c r="BB68" s="1347"/>
      <c r="BC68" s="1347"/>
      <c r="BD68" s="1347"/>
      <c r="BE68" s="1347"/>
      <c r="BF68" s="1347"/>
      <c r="BG68" s="1347"/>
      <c r="BH68" s="1347"/>
      <c r="BI68" s="1347"/>
      <c r="BJ68" s="1347"/>
      <c r="BK68" s="1347"/>
      <c r="BL68" s="1347"/>
      <c r="BM68" s="1347"/>
      <c r="BN68" s="1347"/>
      <c r="BO68" s="1347"/>
      <c r="BP68" s="1347"/>
      <c r="BQ68" s="1347"/>
      <c r="BR68" s="1347"/>
      <c r="BS68" s="1347"/>
      <c r="BT68" s="1347"/>
      <c r="BU68" s="1347"/>
      <c r="BV68" s="1347"/>
      <c r="BW68" s="1347"/>
      <c r="BX68" s="1347"/>
      <c r="BY68" s="1347"/>
      <c r="BZ68" s="1347"/>
      <c r="CA68" s="1347"/>
      <c r="CB68" s="1347"/>
      <c r="CC68" s="1347"/>
      <c r="CD68" s="1347"/>
      <c r="CE68" s="1347"/>
      <c r="CF68" s="1347"/>
      <c r="CG68" s="1347"/>
      <c r="CH68" s="1347"/>
      <c r="CI68" s="1347"/>
      <c r="CJ68" s="1347"/>
      <c r="CK68" s="1347"/>
      <c r="CL68" s="1347"/>
      <c r="CM68" s="1347"/>
      <c r="CN68" s="1347"/>
      <c r="CO68" s="1347"/>
      <c r="CP68" s="1347"/>
      <c r="CQ68" s="1347"/>
      <c r="CR68" s="1347"/>
      <c r="CS68" s="1347"/>
      <c r="CT68" s="1347"/>
      <c r="CU68" s="1347"/>
      <c r="CV68" s="1347"/>
      <c r="CW68" s="1347"/>
      <c r="CX68" s="1347"/>
      <c r="CY68" s="1347"/>
      <c r="CZ68" s="1347"/>
      <c r="DA68" s="1347"/>
      <c r="DB68" s="1347"/>
      <c r="DC68" s="1348"/>
    </row>
    <row r="69" spans="2:107" x14ac:dyDescent="0.15">
      <c r="B69" s="395"/>
      <c r="AN69" s="1349"/>
      <c r="AO69" s="1350"/>
      <c r="AP69" s="1350"/>
      <c r="AQ69" s="1350"/>
      <c r="AR69" s="1350"/>
      <c r="AS69" s="1350"/>
      <c r="AT69" s="1350"/>
      <c r="AU69" s="1350"/>
      <c r="AV69" s="1350"/>
      <c r="AW69" s="1350"/>
      <c r="AX69" s="1350"/>
      <c r="AY69" s="1350"/>
      <c r="AZ69" s="1350"/>
      <c r="BA69" s="1350"/>
      <c r="BB69" s="1350"/>
      <c r="BC69" s="1350"/>
      <c r="BD69" s="1350"/>
      <c r="BE69" s="1350"/>
      <c r="BF69" s="1350"/>
      <c r="BG69" s="1350"/>
      <c r="BH69" s="1350"/>
      <c r="BI69" s="1350"/>
      <c r="BJ69" s="1350"/>
      <c r="BK69" s="1350"/>
      <c r="BL69" s="1350"/>
      <c r="BM69" s="1350"/>
      <c r="BN69" s="1350"/>
      <c r="BO69" s="1350"/>
      <c r="BP69" s="1350"/>
      <c r="BQ69" s="1350"/>
      <c r="BR69" s="1350"/>
      <c r="BS69" s="1350"/>
      <c r="BT69" s="1350"/>
      <c r="BU69" s="1350"/>
      <c r="BV69" s="1350"/>
      <c r="BW69" s="1350"/>
      <c r="BX69" s="1350"/>
      <c r="BY69" s="1350"/>
      <c r="BZ69" s="1350"/>
      <c r="CA69" s="1350"/>
      <c r="CB69" s="1350"/>
      <c r="CC69" s="1350"/>
      <c r="CD69" s="1350"/>
      <c r="CE69" s="1350"/>
      <c r="CF69" s="1350"/>
      <c r="CG69" s="1350"/>
      <c r="CH69" s="1350"/>
      <c r="CI69" s="1350"/>
      <c r="CJ69" s="1350"/>
      <c r="CK69" s="1350"/>
      <c r="CL69" s="1350"/>
      <c r="CM69" s="1350"/>
      <c r="CN69" s="1350"/>
      <c r="CO69" s="1350"/>
      <c r="CP69" s="1350"/>
      <c r="CQ69" s="1350"/>
      <c r="CR69" s="1350"/>
      <c r="CS69" s="1350"/>
      <c r="CT69" s="1350"/>
      <c r="CU69" s="1350"/>
      <c r="CV69" s="1350"/>
      <c r="CW69" s="1350"/>
      <c r="CX69" s="1350"/>
      <c r="CY69" s="1350"/>
      <c r="CZ69" s="1350"/>
      <c r="DA69" s="1350"/>
      <c r="DB69" s="1350"/>
      <c r="DC69" s="1351"/>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
604</v>
      </c>
    </row>
    <row r="72" spans="2:107" x14ac:dyDescent="0.15">
      <c r="B72" s="395"/>
      <c r="G72" s="1336"/>
      <c r="H72" s="1336"/>
      <c r="I72" s="1336"/>
      <c r="J72" s="1336"/>
      <c r="K72" s="405"/>
      <c r="L72" s="405"/>
      <c r="M72" s="406"/>
      <c r="N72" s="406"/>
      <c r="AN72" s="1339"/>
      <c r="AO72" s="1340"/>
      <c r="AP72" s="1340"/>
      <c r="AQ72" s="1340"/>
      <c r="AR72" s="1340"/>
      <c r="AS72" s="1340"/>
      <c r="AT72" s="1340"/>
      <c r="AU72" s="1340"/>
      <c r="AV72" s="1340"/>
      <c r="AW72" s="1340"/>
      <c r="AX72" s="1340"/>
      <c r="AY72" s="1340"/>
      <c r="AZ72" s="1340"/>
      <c r="BA72" s="1340"/>
      <c r="BB72" s="1340"/>
      <c r="BC72" s="1340"/>
      <c r="BD72" s="1340"/>
      <c r="BE72" s="1340"/>
      <c r="BF72" s="1340"/>
      <c r="BG72" s="1340"/>
      <c r="BH72" s="1340"/>
      <c r="BI72" s="1340"/>
      <c r="BJ72" s="1340"/>
      <c r="BK72" s="1340"/>
      <c r="BL72" s="1340"/>
      <c r="BM72" s="1340"/>
      <c r="BN72" s="1340"/>
      <c r="BO72" s="1341"/>
      <c r="BP72" s="1335" t="s">
        <v>
556</v>
      </c>
      <c r="BQ72" s="1335"/>
      <c r="BR72" s="1335"/>
      <c r="BS72" s="1335"/>
      <c r="BT72" s="1335"/>
      <c r="BU72" s="1335"/>
      <c r="BV72" s="1335"/>
      <c r="BW72" s="1335"/>
      <c r="BX72" s="1335" t="s">
        <v>
557</v>
      </c>
      <c r="BY72" s="1335"/>
      <c r="BZ72" s="1335"/>
      <c r="CA72" s="1335"/>
      <c r="CB72" s="1335"/>
      <c r="CC72" s="1335"/>
      <c r="CD72" s="1335"/>
      <c r="CE72" s="1335"/>
      <c r="CF72" s="1335" t="s">
        <v>
558</v>
      </c>
      <c r="CG72" s="1335"/>
      <c r="CH72" s="1335"/>
      <c r="CI72" s="1335"/>
      <c r="CJ72" s="1335"/>
      <c r="CK72" s="1335"/>
      <c r="CL72" s="1335"/>
      <c r="CM72" s="1335"/>
      <c r="CN72" s="1335" t="s">
        <v>
559</v>
      </c>
      <c r="CO72" s="1335"/>
      <c r="CP72" s="1335"/>
      <c r="CQ72" s="1335"/>
      <c r="CR72" s="1335"/>
      <c r="CS72" s="1335"/>
      <c r="CT72" s="1335"/>
      <c r="CU72" s="1335"/>
      <c r="CV72" s="1335" t="s">
        <v>
560</v>
      </c>
      <c r="CW72" s="1335"/>
      <c r="CX72" s="1335"/>
      <c r="CY72" s="1335"/>
      <c r="CZ72" s="1335"/>
      <c r="DA72" s="1335"/>
      <c r="DB72" s="1335"/>
      <c r="DC72" s="1335"/>
    </row>
    <row r="73" spans="2:107" x14ac:dyDescent="0.15">
      <c r="B73" s="395"/>
      <c r="G73" s="1338"/>
      <c r="H73" s="1338"/>
      <c r="I73" s="1338"/>
      <c r="J73" s="1338"/>
      <c r="K73" s="1334"/>
      <c r="L73" s="1334"/>
      <c r="M73" s="1334"/>
      <c r="N73" s="1334"/>
      <c r="AM73" s="404"/>
      <c r="AN73" s="1333" t="s">
        <v>
605</v>
      </c>
      <c r="AO73" s="1333"/>
      <c r="AP73" s="1333"/>
      <c r="AQ73" s="1333"/>
      <c r="AR73" s="1333"/>
      <c r="AS73" s="1333"/>
      <c r="AT73" s="1333"/>
      <c r="AU73" s="1333"/>
      <c r="AV73" s="1333"/>
      <c r="AW73" s="1333"/>
      <c r="AX73" s="1333"/>
      <c r="AY73" s="1333"/>
      <c r="AZ73" s="1333"/>
      <c r="BA73" s="1333"/>
      <c r="BB73" s="1333" t="s">
        <v>
606</v>
      </c>
      <c r="BC73" s="1333"/>
      <c r="BD73" s="1333"/>
      <c r="BE73" s="1333"/>
      <c r="BF73" s="1333"/>
      <c r="BG73" s="1333"/>
      <c r="BH73" s="1333"/>
      <c r="BI73" s="1333"/>
      <c r="BJ73" s="1333"/>
      <c r="BK73" s="1333"/>
      <c r="BL73" s="1333"/>
      <c r="BM73" s="1333"/>
      <c r="BN73" s="1333"/>
      <c r="BO73" s="1333"/>
      <c r="BP73" s="1330"/>
      <c r="BQ73" s="1330"/>
      <c r="BR73" s="1330"/>
      <c r="BS73" s="1330"/>
      <c r="BT73" s="1330"/>
      <c r="BU73" s="1330"/>
      <c r="BV73" s="1330"/>
      <c r="BW73" s="1330"/>
      <c r="BX73" s="1330"/>
      <c r="BY73" s="1330"/>
      <c r="BZ73" s="1330"/>
      <c r="CA73" s="1330"/>
      <c r="CB73" s="1330"/>
      <c r="CC73" s="1330"/>
      <c r="CD73" s="1330"/>
      <c r="CE73" s="1330"/>
      <c r="CF73" s="1330"/>
      <c r="CG73" s="1330"/>
      <c r="CH73" s="1330"/>
      <c r="CI73" s="1330"/>
      <c r="CJ73" s="1330"/>
      <c r="CK73" s="1330"/>
      <c r="CL73" s="1330"/>
      <c r="CM73" s="1330"/>
      <c r="CN73" s="1330"/>
      <c r="CO73" s="1330"/>
      <c r="CP73" s="1330"/>
      <c r="CQ73" s="1330"/>
      <c r="CR73" s="1330"/>
      <c r="CS73" s="1330"/>
      <c r="CT73" s="1330"/>
      <c r="CU73" s="1330"/>
      <c r="CV73" s="1330"/>
      <c r="CW73" s="1330"/>
      <c r="CX73" s="1330"/>
      <c r="CY73" s="1330"/>
      <c r="CZ73" s="1330"/>
      <c r="DA73" s="1330"/>
      <c r="DB73" s="1330"/>
      <c r="DC73" s="1330"/>
    </row>
    <row r="74" spans="2:107" x14ac:dyDescent="0.15">
      <c r="B74" s="395"/>
      <c r="G74" s="1338"/>
      <c r="H74" s="1338"/>
      <c r="I74" s="1338"/>
      <c r="J74" s="1338"/>
      <c r="K74" s="1334"/>
      <c r="L74" s="1334"/>
      <c r="M74" s="1334"/>
      <c r="N74" s="1334"/>
      <c r="AM74" s="404"/>
      <c r="AN74" s="1333"/>
      <c r="AO74" s="1333"/>
      <c r="AP74" s="1333"/>
      <c r="AQ74" s="1333"/>
      <c r="AR74" s="1333"/>
      <c r="AS74" s="1333"/>
      <c r="AT74" s="1333"/>
      <c r="AU74" s="1333"/>
      <c r="AV74" s="1333"/>
      <c r="AW74" s="1333"/>
      <c r="AX74" s="1333"/>
      <c r="AY74" s="1333"/>
      <c r="AZ74" s="1333"/>
      <c r="BA74" s="1333"/>
      <c r="BB74" s="1333"/>
      <c r="BC74" s="1333"/>
      <c r="BD74" s="1333"/>
      <c r="BE74" s="1333"/>
      <c r="BF74" s="1333"/>
      <c r="BG74" s="1333"/>
      <c r="BH74" s="1333"/>
      <c r="BI74" s="1333"/>
      <c r="BJ74" s="1333"/>
      <c r="BK74" s="1333"/>
      <c r="BL74" s="1333"/>
      <c r="BM74" s="1333"/>
      <c r="BN74" s="1333"/>
      <c r="BO74" s="1333"/>
      <c r="BP74" s="1330"/>
      <c r="BQ74" s="1330"/>
      <c r="BR74" s="1330"/>
      <c r="BS74" s="1330"/>
      <c r="BT74" s="1330"/>
      <c r="BU74" s="1330"/>
      <c r="BV74" s="1330"/>
      <c r="BW74" s="1330"/>
      <c r="BX74" s="1330"/>
      <c r="BY74" s="1330"/>
      <c r="BZ74" s="1330"/>
      <c r="CA74" s="1330"/>
      <c r="CB74" s="1330"/>
      <c r="CC74" s="1330"/>
      <c r="CD74" s="1330"/>
      <c r="CE74" s="1330"/>
      <c r="CF74" s="1330"/>
      <c r="CG74" s="1330"/>
      <c r="CH74" s="1330"/>
      <c r="CI74" s="1330"/>
      <c r="CJ74" s="1330"/>
      <c r="CK74" s="1330"/>
      <c r="CL74" s="1330"/>
      <c r="CM74" s="1330"/>
      <c r="CN74" s="1330"/>
      <c r="CO74" s="1330"/>
      <c r="CP74" s="1330"/>
      <c r="CQ74" s="1330"/>
      <c r="CR74" s="1330"/>
      <c r="CS74" s="1330"/>
      <c r="CT74" s="1330"/>
      <c r="CU74" s="1330"/>
      <c r="CV74" s="1330"/>
      <c r="CW74" s="1330"/>
      <c r="CX74" s="1330"/>
      <c r="CY74" s="1330"/>
      <c r="CZ74" s="1330"/>
      <c r="DA74" s="1330"/>
      <c r="DB74" s="1330"/>
      <c r="DC74" s="1330"/>
    </row>
    <row r="75" spans="2:107" x14ac:dyDescent="0.15">
      <c r="B75" s="395"/>
      <c r="G75" s="1338"/>
      <c r="H75" s="1338"/>
      <c r="I75" s="1336"/>
      <c r="J75" s="1336"/>
      <c r="K75" s="1337"/>
      <c r="L75" s="1337"/>
      <c r="M75" s="1337"/>
      <c r="N75" s="1337"/>
      <c r="AM75" s="404"/>
      <c r="AN75" s="1333"/>
      <c r="AO75" s="1333"/>
      <c r="AP75" s="1333"/>
      <c r="AQ75" s="1333"/>
      <c r="AR75" s="1333"/>
      <c r="AS75" s="1333"/>
      <c r="AT75" s="1333"/>
      <c r="AU75" s="1333"/>
      <c r="AV75" s="1333"/>
      <c r="AW75" s="1333"/>
      <c r="AX75" s="1333"/>
      <c r="AY75" s="1333"/>
      <c r="AZ75" s="1333"/>
      <c r="BA75" s="1333"/>
      <c r="BB75" s="1333" t="s">
        <v>
610</v>
      </c>
      <c r="BC75" s="1333"/>
      <c r="BD75" s="1333"/>
      <c r="BE75" s="1333"/>
      <c r="BF75" s="1333"/>
      <c r="BG75" s="1333"/>
      <c r="BH75" s="1333"/>
      <c r="BI75" s="1333"/>
      <c r="BJ75" s="1333"/>
      <c r="BK75" s="1333"/>
      <c r="BL75" s="1333"/>
      <c r="BM75" s="1333"/>
      <c r="BN75" s="1333"/>
      <c r="BO75" s="1333"/>
      <c r="BP75" s="1330">
        <v>
4.7</v>
      </c>
      <c r="BQ75" s="1330"/>
      <c r="BR75" s="1330"/>
      <c r="BS75" s="1330"/>
      <c r="BT75" s="1330"/>
      <c r="BU75" s="1330"/>
      <c r="BV75" s="1330"/>
      <c r="BW75" s="1330"/>
      <c r="BX75" s="1330">
        <v>
4.5999999999999996</v>
      </c>
      <c r="BY75" s="1330"/>
      <c r="BZ75" s="1330"/>
      <c r="CA75" s="1330"/>
      <c r="CB75" s="1330"/>
      <c r="CC75" s="1330"/>
      <c r="CD75" s="1330"/>
      <c r="CE75" s="1330"/>
      <c r="CF75" s="1330">
        <v>
4.9000000000000004</v>
      </c>
      <c r="CG75" s="1330"/>
      <c r="CH75" s="1330"/>
      <c r="CI75" s="1330"/>
      <c r="CJ75" s="1330"/>
      <c r="CK75" s="1330"/>
      <c r="CL75" s="1330"/>
      <c r="CM75" s="1330"/>
      <c r="CN75" s="1330">
        <v>
5.2</v>
      </c>
      <c r="CO75" s="1330"/>
      <c r="CP75" s="1330"/>
      <c r="CQ75" s="1330"/>
      <c r="CR75" s="1330"/>
      <c r="CS75" s="1330"/>
      <c r="CT75" s="1330"/>
      <c r="CU75" s="1330"/>
      <c r="CV75" s="1330">
        <v>
5</v>
      </c>
      <c r="CW75" s="1330"/>
      <c r="CX75" s="1330"/>
      <c r="CY75" s="1330"/>
      <c r="CZ75" s="1330"/>
      <c r="DA75" s="1330"/>
      <c r="DB75" s="1330"/>
      <c r="DC75" s="1330"/>
    </row>
    <row r="76" spans="2:107" x14ac:dyDescent="0.15">
      <c r="B76" s="395"/>
      <c r="G76" s="1338"/>
      <c r="H76" s="1338"/>
      <c r="I76" s="1336"/>
      <c r="J76" s="1336"/>
      <c r="K76" s="1337"/>
      <c r="L76" s="1337"/>
      <c r="M76" s="1337"/>
      <c r="N76" s="1337"/>
      <c r="AM76" s="404"/>
      <c r="AN76" s="1333"/>
      <c r="AO76" s="1333"/>
      <c r="AP76" s="1333"/>
      <c r="AQ76" s="1333"/>
      <c r="AR76" s="1333"/>
      <c r="AS76" s="1333"/>
      <c r="AT76" s="1333"/>
      <c r="AU76" s="1333"/>
      <c r="AV76" s="1333"/>
      <c r="AW76" s="1333"/>
      <c r="AX76" s="1333"/>
      <c r="AY76" s="1333"/>
      <c r="AZ76" s="1333"/>
      <c r="BA76" s="1333"/>
      <c r="BB76" s="1333"/>
      <c r="BC76" s="1333"/>
      <c r="BD76" s="1333"/>
      <c r="BE76" s="1333"/>
      <c r="BF76" s="1333"/>
      <c r="BG76" s="1333"/>
      <c r="BH76" s="1333"/>
      <c r="BI76" s="1333"/>
      <c r="BJ76" s="1333"/>
      <c r="BK76" s="1333"/>
      <c r="BL76" s="1333"/>
      <c r="BM76" s="1333"/>
      <c r="BN76" s="1333"/>
      <c r="BO76" s="1333"/>
      <c r="BP76" s="1330"/>
      <c r="BQ76" s="1330"/>
      <c r="BR76" s="1330"/>
      <c r="BS76" s="1330"/>
      <c r="BT76" s="1330"/>
      <c r="BU76" s="1330"/>
      <c r="BV76" s="1330"/>
      <c r="BW76" s="1330"/>
      <c r="BX76" s="1330"/>
      <c r="BY76" s="1330"/>
      <c r="BZ76" s="1330"/>
      <c r="CA76" s="1330"/>
      <c r="CB76" s="1330"/>
      <c r="CC76" s="1330"/>
      <c r="CD76" s="1330"/>
      <c r="CE76" s="1330"/>
      <c r="CF76" s="1330"/>
      <c r="CG76" s="1330"/>
      <c r="CH76" s="1330"/>
      <c r="CI76" s="1330"/>
      <c r="CJ76" s="1330"/>
      <c r="CK76" s="1330"/>
      <c r="CL76" s="1330"/>
      <c r="CM76" s="1330"/>
      <c r="CN76" s="1330"/>
      <c r="CO76" s="1330"/>
      <c r="CP76" s="1330"/>
      <c r="CQ76" s="1330"/>
      <c r="CR76" s="1330"/>
      <c r="CS76" s="1330"/>
      <c r="CT76" s="1330"/>
      <c r="CU76" s="1330"/>
      <c r="CV76" s="1330"/>
      <c r="CW76" s="1330"/>
      <c r="CX76" s="1330"/>
      <c r="CY76" s="1330"/>
      <c r="CZ76" s="1330"/>
      <c r="DA76" s="1330"/>
      <c r="DB76" s="1330"/>
      <c r="DC76" s="1330"/>
    </row>
    <row r="77" spans="2:107" x14ac:dyDescent="0.15">
      <c r="B77" s="395"/>
      <c r="G77" s="1336"/>
      <c r="H77" s="1336"/>
      <c r="I77" s="1336"/>
      <c r="J77" s="1336"/>
      <c r="K77" s="1334"/>
      <c r="L77" s="1334"/>
      <c r="M77" s="1334"/>
      <c r="N77" s="1334"/>
      <c r="AN77" s="1335" t="s">
        <v>
608</v>
      </c>
      <c r="AO77" s="1335"/>
      <c r="AP77" s="1335"/>
      <c r="AQ77" s="1335"/>
      <c r="AR77" s="1335"/>
      <c r="AS77" s="1335"/>
      <c r="AT77" s="1335"/>
      <c r="AU77" s="1335"/>
      <c r="AV77" s="1335"/>
      <c r="AW77" s="1335"/>
      <c r="AX77" s="1335"/>
      <c r="AY77" s="1335"/>
      <c r="AZ77" s="1335"/>
      <c r="BA77" s="1335"/>
      <c r="BB77" s="1333" t="s">
        <v>
606</v>
      </c>
      <c r="BC77" s="1333"/>
      <c r="BD77" s="1333"/>
      <c r="BE77" s="1333"/>
      <c r="BF77" s="1333"/>
      <c r="BG77" s="1333"/>
      <c r="BH77" s="1333"/>
      <c r="BI77" s="1333"/>
      <c r="BJ77" s="1333"/>
      <c r="BK77" s="1333"/>
      <c r="BL77" s="1333"/>
      <c r="BM77" s="1333"/>
      <c r="BN77" s="1333"/>
      <c r="BO77" s="1333"/>
      <c r="BP77" s="1330">
        <v>
0</v>
      </c>
      <c r="BQ77" s="1330"/>
      <c r="BR77" s="1330"/>
      <c r="BS77" s="1330"/>
      <c r="BT77" s="1330"/>
      <c r="BU77" s="1330"/>
      <c r="BV77" s="1330"/>
      <c r="BW77" s="1330"/>
      <c r="BX77" s="1330">
        <v>
0</v>
      </c>
      <c r="BY77" s="1330"/>
      <c r="BZ77" s="1330"/>
      <c r="CA77" s="1330"/>
      <c r="CB77" s="1330"/>
      <c r="CC77" s="1330"/>
      <c r="CD77" s="1330"/>
      <c r="CE77" s="1330"/>
      <c r="CF77" s="1330">
        <v>
0</v>
      </c>
      <c r="CG77" s="1330"/>
      <c r="CH77" s="1330"/>
      <c r="CI77" s="1330"/>
      <c r="CJ77" s="1330"/>
      <c r="CK77" s="1330"/>
      <c r="CL77" s="1330"/>
      <c r="CM77" s="1330"/>
      <c r="CN77" s="1330">
        <v>
0</v>
      </c>
      <c r="CO77" s="1330"/>
      <c r="CP77" s="1330"/>
      <c r="CQ77" s="1330"/>
      <c r="CR77" s="1330"/>
      <c r="CS77" s="1330"/>
      <c r="CT77" s="1330"/>
      <c r="CU77" s="1330"/>
      <c r="CV77" s="1330">
        <v>
0</v>
      </c>
      <c r="CW77" s="1330"/>
      <c r="CX77" s="1330"/>
      <c r="CY77" s="1330"/>
      <c r="CZ77" s="1330"/>
      <c r="DA77" s="1330"/>
      <c r="DB77" s="1330"/>
      <c r="DC77" s="1330"/>
    </row>
    <row r="78" spans="2:107" x14ac:dyDescent="0.15">
      <c r="B78" s="395"/>
      <c r="G78" s="1336"/>
      <c r="H78" s="1336"/>
      <c r="I78" s="1336"/>
      <c r="J78" s="1336"/>
      <c r="K78" s="1334"/>
      <c r="L78" s="1334"/>
      <c r="M78" s="1334"/>
      <c r="N78" s="1334"/>
      <c r="AN78" s="1335"/>
      <c r="AO78" s="1335"/>
      <c r="AP78" s="1335"/>
      <c r="AQ78" s="1335"/>
      <c r="AR78" s="1335"/>
      <c r="AS78" s="1335"/>
      <c r="AT78" s="1335"/>
      <c r="AU78" s="1335"/>
      <c r="AV78" s="1335"/>
      <c r="AW78" s="1335"/>
      <c r="AX78" s="1335"/>
      <c r="AY78" s="1335"/>
      <c r="AZ78" s="1335"/>
      <c r="BA78" s="1335"/>
      <c r="BB78" s="1333"/>
      <c r="BC78" s="1333"/>
      <c r="BD78" s="1333"/>
      <c r="BE78" s="1333"/>
      <c r="BF78" s="1333"/>
      <c r="BG78" s="1333"/>
      <c r="BH78" s="1333"/>
      <c r="BI78" s="1333"/>
      <c r="BJ78" s="1333"/>
      <c r="BK78" s="1333"/>
      <c r="BL78" s="1333"/>
      <c r="BM78" s="1333"/>
      <c r="BN78" s="1333"/>
      <c r="BO78" s="1333"/>
      <c r="BP78" s="1330"/>
      <c r="BQ78" s="1330"/>
      <c r="BR78" s="1330"/>
      <c r="BS78" s="1330"/>
      <c r="BT78" s="1330"/>
      <c r="BU78" s="1330"/>
      <c r="BV78" s="1330"/>
      <c r="BW78" s="1330"/>
      <c r="BX78" s="1330"/>
      <c r="BY78" s="1330"/>
      <c r="BZ78" s="1330"/>
      <c r="CA78" s="1330"/>
      <c r="CB78" s="1330"/>
      <c r="CC78" s="1330"/>
      <c r="CD78" s="1330"/>
      <c r="CE78" s="1330"/>
      <c r="CF78" s="1330"/>
      <c r="CG78" s="1330"/>
      <c r="CH78" s="1330"/>
      <c r="CI78" s="1330"/>
      <c r="CJ78" s="1330"/>
      <c r="CK78" s="1330"/>
      <c r="CL78" s="1330"/>
      <c r="CM78" s="1330"/>
      <c r="CN78" s="1330"/>
      <c r="CO78" s="1330"/>
      <c r="CP78" s="1330"/>
      <c r="CQ78" s="1330"/>
      <c r="CR78" s="1330"/>
      <c r="CS78" s="1330"/>
      <c r="CT78" s="1330"/>
      <c r="CU78" s="1330"/>
      <c r="CV78" s="1330"/>
      <c r="CW78" s="1330"/>
      <c r="CX78" s="1330"/>
      <c r="CY78" s="1330"/>
      <c r="CZ78" s="1330"/>
      <c r="DA78" s="1330"/>
      <c r="DB78" s="1330"/>
      <c r="DC78" s="1330"/>
    </row>
    <row r="79" spans="2:107" x14ac:dyDescent="0.15">
      <c r="B79" s="395"/>
      <c r="G79" s="1336"/>
      <c r="H79" s="1336"/>
      <c r="I79" s="1331"/>
      <c r="J79" s="1331"/>
      <c r="K79" s="1332"/>
      <c r="L79" s="1332"/>
      <c r="M79" s="1332"/>
      <c r="N79" s="1332"/>
      <c r="AN79" s="1335"/>
      <c r="AO79" s="1335"/>
      <c r="AP79" s="1335"/>
      <c r="AQ79" s="1335"/>
      <c r="AR79" s="1335"/>
      <c r="AS79" s="1335"/>
      <c r="AT79" s="1335"/>
      <c r="AU79" s="1335"/>
      <c r="AV79" s="1335"/>
      <c r="AW79" s="1335"/>
      <c r="AX79" s="1335"/>
      <c r="AY79" s="1335"/>
      <c r="AZ79" s="1335"/>
      <c r="BA79" s="1335"/>
      <c r="BB79" s="1333" t="s">
        <v>
610</v>
      </c>
      <c r="BC79" s="1333"/>
      <c r="BD79" s="1333"/>
      <c r="BE79" s="1333"/>
      <c r="BF79" s="1333"/>
      <c r="BG79" s="1333"/>
      <c r="BH79" s="1333"/>
      <c r="BI79" s="1333"/>
      <c r="BJ79" s="1333"/>
      <c r="BK79" s="1333"/>
      <c r="BL79" s="1333"/>
      <c r="BM79" s="1333"/>
      <c r="BN79" s="1333"/>
      <c r="BO79" s="1333"/>
      <c r="BP79" s="1330">
        <v>
6.4</v>
      </c>
      <c r="BQ79" s="1330"/>
      <c r="BR79" s="1330"/>
      <c r="BS79" s="1330"/>
      <c r="BT79" s="1330"/>
      <c r="BU79" s="1330"/>
      <c r="BV79" s="1330"/>
      <c r="BW79" s="1330"/>
      <c r="BX79" s="1330">
        <v>
6.9</v>
      </c>
      <c r="BY79" s="1330"/>
      <c r="BZ79" s="1330"/>
      <c r="CA79" s="1330"/>
      <c r="CB79" s="1330"/>
      <c r="CC79" s="1330"/>
      <c r="CD79" s="1330"/>
      <c r="CE79" s="1330"/>
      <c r="CF79" s="1330">
        <v>
7.1</v>
      </c>
      <c r="CG79" s="1330"/>
      <c r="CH79" s="1330"/>
      <c r="CI79" s="1330"/>
      <c r="CJ79" s="1330"/>
      <c r="CK79" s="1330"/>
      <c r="CL79" s="1330"/>
      <c r="CM79" s="1330"/>
      <c r="CN79" s="1330">
        <v>
7.4</v>
      </c>
      <c r="CO79" s="1330"/>
      <c r="CP79" s="1330"/>
      <c r="CQ79" s="1330"/>
      <c r="CR79" s="1330"/>
      <c r="CS79" s="1330"/>
      <c r="CT79" s="1330"/>
      <c r="CU79" s="1330"/>
      <c r="CV79" s="1330">
        <v>
7.4</v>
      </c>
      <c r="CW79" s="1330"/>
      <c r="CX79" s="1330"/>
      <c r="CY79" s="1330"/>
      <c r="CZ79" s="1330"/>
      <c r="DA79" s="1330"/>
      <c r="DB79" s="1330"/>
      <c r="DC79" s="1330"/>
    </row>
    <row r="80" spans="2:107" x14ac:dyDescent="0.15">
      <c r="B80" s="395"/>
      <c r="G80" s="1336"/>
      <c r="H80" s="1336"/>
      <c r="I80" s="1331"/>
      <c r="J80" s="1331"/>
      <c r="K80" s="1332"/>
      <c r="L80" s="1332"/>
      <c r="M80" s="1332"/>
      <c r="N80" s="1332"/>
      <c r="AN80" s="1335"/>
      <c r="AO80" s="1335"/>
      <c r="AP80" s="1335"/>
      <c r="AQ80" s="1335"/>
      <c r="AR80" s="1335"/>
      <c r="AS80" s="1335"/>
      <c r="AT80" s="1335"/>
      <c r="AU80" s="1335"/>
      <c r="AV80" s="1335"/>
      <c r="AW80" s="1335"/>
      <c r="AX80" s="1335"/>
      <c r="AY80" s="1335"/>
      <c r="AZ80" s="1335"/>
      <c r="BA80" s="1335"/>
      <c r="BB80" s="1333"/>
      <c r="BC80" s="1333"/>
      <c r="BD80" s="1333"/>
      <c r="BE80" s="1333"/>
      <c r="BF80" s="1333"/>
      <c r="BG80" s="1333"/>
      <c r="BH80" s="1333"/>
      <c r="BI80" s="1333"/>
      <c r="BJ80" s="1333"/>
      <c r="BK80" s="1333"/>
      <c r="BL80" s="1333"/>
      <c r="BM80" s="1333"/>
      <c r="BN80" s="1333"/>
      <c r="BO80" s="1333"/>
      <c r="BP80" s="1330"/>
      <c r="BQ80" s="1330"/>
      <c r="BR80" s="1330"/>
      <c r="BS80" s="1330"/>
      <c r="BT80" s="1330"/>
      <c r="BU80" s="1330"/>
      <c r="BV80" s="1330"/>
      <c r="BW80" s="1330"/>
      <c r="BX80" s="1330"/>
      <c r="BY80" s="1330"/>
      <c r="BZ80" s="1330"/>
      <c r="CA80" s="1330"/>
      <c r="CB80" s="1330"/>
      <c r="CC80" s="1330"/>
      <c r="CD80" s="1330"/>
      <c r="CE80" s="1330"/>
      <c r="CF80" s="1330"/>
      <c r="CG80" s="1330"/>
      <c r="CH80" s="1330"/>
      <c r="CI80" s="1330"/>
      <c r="CJ80" s="1330"/>
      <c r="CK80" s="1330"/>
      <c r="CL80" s="1330"/>
      <c r="CM80" s="1330"/>
      <c r="CN80" s="1330"/>
      <c r="CO80" s="1330"/>
      <c r="CP80" s="1330"/>
      <c r="CQ80" s="1330"/>
      <c r="CR80" s="1330"/>
      <c r="CS80" s="1330"/>
      <c r="CT80" s="1330"/>
      <c r="CU80" s="1330"/>
      <c r="CV80" s="1330"/>
      <c r="CW80" s="1330"/>
      <c r="CX80" s="1330"/>
      <c r="CY80" s="1330"/>
      <c r="CZ80" s="1330"/>
      <c r="DA80" s="1330"/>
      <c r="DB80" s="1330"/>
      <c r="DC80" s="1330"/>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ClYR/OBvRa/aZ/KmhS5LBh/g22gEteVuPuFMnvHnhAchiE/abY+4Ergz/O2TvKuTmY8elIeSQgKr5oISXBPQkg==" saltValue="M52LEyMOCjzlDgBQ0Voy7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FEF6E-F738-438E-86B3-6327D5338D1E}">
  <sheetPr>
    <pageSetUpPr fitToPage="1"/>
  </sheetPr>
  <dimension ref="A1:DR125"/>
  <sheetViews>
    <sheetView showGridLines="0" topLeftCell="A111" zoomScaleNormal="100" zoomScaleSheetLayoutView="70" workbookViewId="0">
      <selection activeCell="P112" sqref="P11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
502</v>
      </c>
    </row>
  </sheetData>
  <sheetProtection algorithmName="SHA-512" hashValue="rg0CxHxYn+J+jKKB0zb/mUzzabh+MyElhNUVE/QF5lUutwrLn5HdmfREQ6SlYR88NpAD6U3GKV33Co+XwyDOEw==" saltValue="cCLEJlMGhl5E1FBzzk+XV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501AC-4597-4950-BA87-E09F695165AC}">
  <sheetPr>
    <pageSetUpPr fitToPage="1"/>
  </sheetPr>
  <dimension ref="A1:DR125"/>
  <sheetViews>
    <sheetView showGridLines="0" topLeftCell="A106" zoomScaleNormal="100" zoomScaleSheetLayoutView="55" workbookViewId="0">
      <selection activeCell="P112" sqref="P11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
502</v>
      </c>
    </row>
  </sheetData>
  <sheetProtection algorithmName="SHA-512" hashValue="JsBBTZeJgeCFuNKn08yHURpbbCC9rHH5cnR5toawH1QhLnMz4KfTfjkW5axE70vi71Zp9RLhUgHhziw0HEyCDw==" saltValue="4PlRqvABKbalkMBGu/G/K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
52</v>
      </c>
      <c r="E2" s="155"/>
      <c r="F2" s="156" t="s">
        <v>
553</v>
      </c>
      <c r="G2" s="157"/>
      <c r="H2" s="158"/>
    </row>
    <row r="3" spans="1:8" x14ac:dyDescent="0.15">
      <c r="A3" s="154" t="s">
        <v>
546</v>
      </c>
      <c r="B3" s="159"/>
      <c r="C3" s="160"/>
      <c r="D3" s="161">
        <v>
264589</v>
      </c>
      <c r="E3" s="162"/>
      <c r="F3" s="163">
        <v>
287914</v>
      </c>
      <c r="G3" s="164"/>
      <c r="H3" s="165"/>
    </row>
    <row r="4" spans="1:8" x14ac:dyDescent="0.15">
      <c r="A4" s="166"/>
      <c r="B4" s="167"/>
      <c r="C4" s="168"/>
      <c r="D4" s="169">
        <v>
210501</v>
      </c>
      <c r="E4" s="170"/>
      <c r="F4" s="171">
        <v>
146531</v>
      </c>
      <c r="G4" s="172"/>
      <c r="H4" s="173"/>
    </row>
    <row r="5" spans="1:8" x14ac:dyDescent="0.15">
      <c r="A5" s="154" t="s">
        <v>
548</v>
      </c>
      <c r="B5" s="159"/>
      <c r="C5" s="160"/>
      <c r="D5" s="161">
        <v>
247274</v>
      </c>
      <c r="E5" s="162"/>
      <c r="F5" s="163">
        <v>
310300</v>
      </c>
      <c r="G5" s="164"/>
      <c r="H5" s="165"/>
    </row>
    <row r="6" spans="1:8" x14ac:dyDescent="0.15">
      <c r="A6" s="166"/>
      <c r="B6" s="167"/>
      <c r="C6" s="168"/>
      <c r="D6" s="169">
        <v>
238631</v>
      </c>
      <c r="E6" s="170"/>
      <c r="F6" s="171">
        <v>
157576</v>
      </c>
      <c r="G6" s="172"/>
      <c r="H6" s="173"/>
    </row>
    <row r="7" spans="1:8" x14ac:dyDescent="0.15">
      <c r="A7" s="154" t="s">
        <v>
549</v>
      </c>
      <c r="B7" s="159"/>
      <c r="C7" s="160"/>
      <c r="D7" s="161">
        <v>
330236</v>
      </c>
      <c r="E7" s="162"/>
      <c r="F7" s="163">
        <v>
317319</v>
      </c>
      <c r="G7" s="164"/>
      <c r="H7" s="165"/>
    </row>
    <row r="8" spans="1:8" x14ac:dyDescent="0.15">
      <c r="A8" s="166"/>
      <c r="B8" s="167"/>
      <c r="C8" s="168"/>
      <c r="D8" s="169">
        <v>
296499</v>
      </c>
      <c r="E8" s="170"/>
      <c r="F8" s="171">
        <v>
164214</v>
      </c>
      <c r="G8" s="172"/>
      <c r="H8" s="173"/>
    </row>
    <row r="9" spans="1:8" x14ac:dyDescent="0.15">
      <c r="A9" s="154" t="s">
        <v>
550</v>
      </c>
      <c r="B9" s="159"/>
      <c r="C9" s="160"/>
      <c r="D9" s="161">
        <v>
289516</v>
      </c>
      <c r="E9" s="162"/>
      <c r="F9" s="163">
        <v>
289738</v>
      </c>
      <c r="G9" s="164"/>
      <c r="H9" s="165"/>
    </row>
    <row r="10" spans="1:8" x14ac:dyDescent="0.15">
      <c r="A10" s="166"/>
      <c r="B10" s="167"/>
      <c r="C10" s="168"/>
      <c r="D10" s="169">
        <v>
267131</v>
      </c>
      <c r="E10" s="170"/>
      <c r="F10" s="171">
        <v>
156238</v>
      </c>
      <c r="G10" s="172"/>
      <c r="H10" s="173"/>
    </row>
    <row r="11" spans="1:8" x14ac:dyDescent="0.15">
      <c r="A11" s="154" t="s">
        <v>
551</v>
      </c>
      <c r="B11" s="159"/>
      <c r="C11" s="160"/>
      <c r="D11" s="161">
        <v>
337293</v>
      </c>
      <c r="E11" s="162"/>
      <c r="F11" s="163">
        <v>
316937</v>
      </c>
      <c r="G11" s="164"/>
      <c r="H11" s="165"/>
    </row>
    <row r="12" spans="1:8" x14ac:dyDescent="0.15">
      <c r="A12" s="166"/>
      <c r="B12" s="167"/>
      <c r="C12" s="174"/>
      <c r="D12" s="169">
        <v>
313492</v>
      </c>
      <c r="E12" s="170"/>
      <c r="F12" s="171">
        <v>
199150</v>
      </c>
      <c r="G12" s="172"/>
      <c r="H12" s="173"/>
    </row>
    <row r="13" spans="1:8" x14ac:dyDescent="0.15">
      <c r="A13" s="154"/>
      <c r="B13" s="159"/>
      <c r="C13" s="175"/>
      <c r="D13" s="176">
        <v>
293782</v>
      </c>
      <c r="E13" s="177"/>
      <c r="F13" s="178">
        <v>
304442</v>
      </c>
      <c r="G13" s="179"/>
      <c r="H13" s="165"/>
    </row>
    <row r="14" spans="1:8" x14ac:dyDescent="0.15">
      <c r="A14" s="166"/>
      <c r="B14" s="167"/>
      <c r="C14" s="168"/>
      <c r="D14" s="169">
        <v>
265251</v>
      </c>
      <c r="E14" s="170"/>
      <c r="F14" s="171">
        <v>
164742</v>
      </c>
      <c r="G14" s="172"/>
      <c r="H14" s="173"/>
    </row>
    <row r="17" spans="1:11" x14ac:dyDescent="0.15">
      <c r="A17" s="150" t="s">
        <v>
53</v>
      </c>
    </row>
    <row r="18" spans="1:11" x14ac:dyDescent="0.15">
      <c r="A18" s="180"/>
      <c r="B18" s="180" t="str">
        <f>
実質収支比率等に係る経年分析!F$46</f>
        <v>
H27</v>
      </c>
      <c r="C18" s="180" t="str">
        <f>
実質収支比率等に係る経年分析!G$46</f>
        <v>
H28</v>
      </c>
      <c r="D18" s="180" t="str">
        <f>
実質収支比率等に係る経年分析!H$46</f>
        <v>
H29</v>
      </c>
      <c r="E18" s="180" t="str">
        <f>
実質収支比率等に係る経年分析!I$46</f>
        <v>
H30</v>
      </c>
      <c r="F18" s="180" t="str">
        <f>
実質収支比率等に係る経年分析!J$46</f>
        <v>
R01</v>
      </c>
    </row>
    <row r="19" spans="1:11" x14ac:dyDescent="0.15">
      <c r="A19" s="180" t="s">
        <v>
54</v>
      </c>
      <c r="B19" s="180">
        <f>
ROUND(VALUE(SUBSTITUTE(実質収支比率等に係る経年分析!F$48,"▲","-")),2)</f>
        <v>
8.8000000000000007</v>
      </c>
      <c r="C19" s="180">
        <f>
ROUND(VALUE(SUBSTITUTE(実質収支比率等に係る経年分析!G$48,"▲","-")),2)</f>
        <v>
8.74</v>
      </c>
      <c r="D19" s="180">
        <f>
ROUND(VALUE(SUBSTITUTE(実質収支比率等に係る経年分析!H$48,"▲","-")),2)</f>
        <v>
10.36</v>
      </c>
      <c r="E19" s="180">
        <f>
ROUND(VALUE(SUBSTITUTE(実質収支比率等に係る経年分析!I$48,"▲","-")),2)</f>
        <v>
8.23</v>
      </c>
      <c r="F19" s="180">
        <f>
ROUND(VALUE(SUBSTITUTE(実質収支比率等に係る経年分析!J$48,"▲","-")),2)</f>
        <v>
7.81</v>
      </c>
    </row>
    <row r="20" spans="1:11" x14ac:dyDescent="0.15">
      <c r="A20" s="180" t="s">
        <v>
55</v>
      </c>
      <c r="B20" s="180">
        <f>
ROUND(VALUE(SUBSTITUTE(実質収支比率等に係る経年分析!F$47,"▲","-")),2)</f>
        <v>
195.62</v>
      </c>
      <c r="C20" s="180">
        <f>
ROUND(VALUE(SUBSTITUTE(実質収支比率等に係る経年分析!G$47,"▲","-")),2)</f>
        <v>
186.21</v>
      </c>
      <c r="D20" s="180">
        <f>
ROUND(VALUE(SUBSTITUTE(実質収支比率等に係る経年分析!H$47,"▲","-")),2)</f>
        <v>
185.16</v>
      </c>
      <c r="E20" s="180">
        <f>
ROUND(VALUE(SUBSTITUTE(実質収支比率等に係る経年分析!I$47,"▲","-")),2)</f>
        <v>
178.75</v>
      </c>
      <c r="F20" s="180">
        <f>
ROUND(VALUE(SUBSTITUTE(実質収支比率等に係る経年分析!J$47,"▲","-")),2)</f>
        <v>
173.03</v>
      </c>
    </row>
    <row r="21" spans="1:11" x14ac:dyDescent="0.15">
      <c r="A21" s="180" t="s">
        <v>
56</v>
      </c>
      <c r="B21" s="180">
        <f>
IF(ISNUMBER(VALUE(SUBSTITUTE(実質収支比率等に係る経年分析!F$49,"▲","-"))),ROUND(VALUE(SUBSTITUTE(実質収支比率等に係る経年分析!F$49,"▲","-")),2),NA())</f>
        <v>
5.53</v>
      </c>
      <c r="C21" s="180">
        <f>
IF(ISNUMBER(VALUE(SUBSTITUTE(実質収支比率等に係る経年分析!G$49,"▲","-"))),ROUND(VALUE(SUBSTITUTE(実質収支比率等に係る経年分析!G$49,"▲","-")),2),NA())</f>
        <v>
-11.07</v>
      </c>
      <c r="D21" s="180">
        <f>
IF(ISNUMBER(VALUE(SUBSTITUTE(実質収支比率等に係る経年分析!H$49,"▲","-"))),ROUND(VALUE(SUBSTITUTE(実質収支比率等に係る経年分析!H$49,"▲","-")),2),NA())</f>
        <v>
-8.17</v>
      </c>
      <c r="E21" s="180">
        <f>
IF(ISNUMBER(VALUE(SUBSTITUTE(実質収支比率等に係る経年分析!I$49,"▲","-"))),ROUND(VALUE(SUBSTITUTE(実質収支比率等に係る経年分析!I$49,"▲","-")),2),NA())</f>
        <v>
-9.17</v>
      </c>
      <c r="F21" s="180">
        <f>
IF(ISNUMBER(VALUE(SUBSTITUTE(実質収支比率等に係る経年分析!J$49,"▲","-"))),ROUND(VALUE(SUBSTITUTE(実質収支比率等に係る経年分析!J$49,"▲","-")),2),NA())</f>
        <v>
-6.15</v>
      </c>
    </row>
    <row r="24" spans="1:11" x14ac:dyDescent="0.15">
      <c r="A24" s="150" t="s">
        <v>
57</v>
      </c>
    </row>
    <row r="25" spans="1:11" x14ac:dyDescent="0.15">
      <c r="A25" s="181"/>
      <c r="B25" s="181" t="str">
        <f>
連結実質赤字比率に係る赤字・黒字の構成分析!F$33</f>
        <v>
H27</v>
      </c>
      <c r="C25" s="181"/>
      <c r="D25" s="181" t="str">
        <f>
連結実質赤字比率に係る赤字・黒字の構成分析!G$33</f>
        <v>
H28</v>
      </c>
      <c r="E25" s="181"/>
      <c r="F25" s="181" t="str">
        <f>
連結実質赤字比率に係る赤字・黒字の構成分析!H$33</f>
        <v>
H29</v>
      </c>
      <c r="G25" s="181"/>
      <c r="H25" s="181" t="str">
        <f>
連結実質赤字比率に係る赤字・黒字の構成分析!I$33</f>
        <v>
H30</v>
      </c>
      <c r="I25" s="181"/>
      <c r="J25" s="181" t="str">
        <f>
連結実質赤字比率に係る赤字・黒字の構成分析!J$33</f>
        <v>
R01</v>
      </c>
      <c r="K25" s="181"/>
    </row>
    <row r="26" spans="1:11" x14ac:dyDescent="0.15">
      <c r="A26" s="181"/>
      <c r="B26" s="181" t="s">
        <v>
58</v>
      </c>
      <c r="C26" s="181" t="s">
        <v>
59</v>
      </c>
      <c r="D26" s="181" t="s">
        <v>
58</v>
      </c>
      <c r="E26" s="181" t="s">
        <v>
59</v>
      </c>
      <c r="F26" s="181" t="s">
        <v>
58</v>
      </c>
      <c r="G26" s="181" t="s">
        <v>
59</v>
      </c>
      <c r="H26" s="181" t="s">
        <v>
58</v>
      </c>
      <c r="I26" s="181" t="s">
        <v>
59</v>
      </c>
      <c r="J26" s="181" t="s">
        <v>
58</v>
      </c>
      <c r="K26" s="181" t="s">
        <v>
59</v>
      </c>
    </row>
    <row r="27" spans="1:11" x14ac:dyDescent="0.15">
      <c r="A27" s="181" t="str">
        <f>
IF(連結実質赤字比率に係る赤字・黒字の構成分析!C$43="",NA(),連結実質赤字比率に係る赤字・黒字の構成分析!C$43)</f>
        <v>
その他会計（黒字）</v>
      </c>
      <c r="B27" s="181" t="e">
        <f>
IF(ROUND(VALUE(SUBSTITUTE(連結実質赤字比率に係る赤字・黒字の構成分析!F$43,"▲", "-")), 2) &lt; 0, ABS(ROUND(VALUE(SUBSTITUTE(連結実質赤字比率に係る赤字・黒字の構成分析!F$43,"▲", "-")), 2)), NA())</f>
        <v>
#VALUE!</v>
      </c>
      <c r="C27" s="181" t="e">
        <f>
IF(ROUND(VALUE(SUBSTITUTE(連結実質赤字比率に係る赤字・黒字の構成分析!F$43,"▲", "-")), 2) &gt;= 0, ABS(ROUND(VALUE(SUBSTITUTE(連結実質赤字比率に係る赤字・黒字の構成分析!F$43,"▲", "-")), 2)), NA())</f>
        <v>
#VALUE!</v>
      </c>
      <c r="D27" s="181" t="e">
        <f>
IF(ROUND(VALUE(SUBSTITUTE(連結実質赤字比率に係る赤字・黒字の構成分析!G$43,"▲", "-")), 2) &lt; 0, ABS(ROUND(VALUE(SUBSTITUTE(連結実質赤字比率に係る赤字・黒字の構成分析!G$43,"▲", "-")), 2)), NA())</f>
        <v>
#VALUE!</v>
      </c>
      <c r="E27" s="181" t="e">
        <f>
IF(ROUND(VALUE(SUBSTITUTE(連結実質赤字比率に係る赤字・黒字の構成分析!G$43,"▲", "-")), 2) &gt;= 0, ABS(ROUND(VALUE(SUBSTITUTE(連結実質赤字比率に係る赤字・黒字の構成分析!G$43,"▲", "-")), 2)), NA())</f>
        <v>
#VALUE!</v>
      </c>
      <c r="F27" s="181" t="e">
        <f>
IF(ROUND(VALUE(SUBSTITUTE(連結実質赤字比率に係る赤字・黒字の構成分析!H$43,"▲", "-")), 2) &lt; 0, ABS(ROUND(VALUE(SUBSTITUTE(連結実質赤字比率に係る赤字・黒字の構成分析!H$43,"▲", "-")), 2)), NA())</f>
        <v>
#VALUE!</v>
      </c>
      <c r="G27" s="181" t="e">
        <f>
IF(ROUND(VALUE(SUBSTITUTE(連結実質赤字比率に係る赤字・黒字の構成分析!H$43,"▲", "-")), 2) &gt;= 0, ABS(ROUND(VALUE(SUBSTITUTE(連結実質赤字比率に係る赤字・黒字の構成分析!H$43,"▲", "-")), 2)), NA())</f>
        <v>
#VALUE!</v>
      </c>
      <c r="H27" s="181" t="e">
        <f>
IF(ROUND(VALUE(SUBSTITUTE(連結実質赤字比率に係る赤字・黒字の構成分析!I$43,"▲", "-")), 2) &lt; 0, ABS(ROUND(VALUE(SUBSTITUTE(連結実質赤字比率に係る赤字・黒字の構成分析!I$43,"▲", "-")), 2)), NA())</f>
        <v>
#VALUE!</v>
      </c>
      <c r="I27" s="181" t="e">
        <f>
IF(ROUND(VALUE(SUBSTITUTE(連結実質赤字比率に係る赤字・黒字の構成分析!I$43,"▲", "-")), 2) &gt;= 0, ABS(ROUND(VALUE(SUBSTITUTE(連結実質赤字比率に係る赤字・黒字の構成分析!I$43,"▲", "-")), 2)), NA())</f>
        <v>
#VALUE!</v>
      </c>
      <c r="J27" s="181" t="e">
        <f>
IF(ROUND(VALUE(SUBSTITUTE(連結実質赤字比率に係る赤字・黒字の構成分析!J$43,"▲", "-")), 2) &lt; 0, ABS(ROUND(VALUE(SUBSTITUTE(連結実質赤字比率に係る赤字・黒字の構成分析!J$43,"▲", "-")), 2)), NA())</f>
        <v>
#VALUE!</v>
      </c>
      <c r="K27" s="181" t="e">
        <f>
IF(ROUND(VALUE(SUBSTITUTE(連結実質赤字比率に係る赤字・黒字の構成分析!J$43,"▲", "-")), 2) &gt;= 0, ABS(ROUND(VALUE(SUBSTITUTE(連結実質赤字比率に係る赤字・黒字の構成分析!J$43,"▲", "-")), 2)), NA())</f>
        <v>
#VALUE!</v>
      </c>
    </row>
    <row r="28" spans="1:11" x14ac:dyDescent="0.15">
      <c r="A28" s="181" t="str">
        <f>
IF(連結実質赤字比率に係る赤字・黒字の構成分析!C$42="",NA(),連結実質赤字比率に係る赤字・黒字の構成分析!C$42)</f>
        <v>
その他会計（赤字）</v>
      </c>
      <c r="B28" s="181" t="e">
        <f>
IF(ROUND(VALUE(SUBSTITUTE(連結実質赤字比率に係る赤字・黒字の構成分析!F$42,"▲", "-")), 2) &lt; 0, ABS(ROUND(VALUE(SUBSTITUTE(連結実質赤字比率に係る赤字・黒字の構成分析!F$42,"▲", "-")), 2)), NA())</f>
        <v>
#VALUE!</v>
      </c>
      <c r="C28" s="181" t="e">
        <f>
IF(ROUND(VALUE(SUBSTITUTE(連結実質赤字比率に係る赤字・黒字の構成分析!F$42,"▲", "-")), 2) &gt;= 0, ABS(ROUND(VALUE(SUBSTITUTE(連結実質赤字比率に係る赤字・黒字の構成分析!F$42,"▲", "-")), 2)), NA())</f>
        <v>
#VALUE!</v>
      </c>
      <c r="D28" s="181" t="e">
        <f>
IF(ROUND(VALUE(SUBSTITUTE(連結実質赤字比率に係る赤字・黒字の構成分析!G$42,"▲", "-")), 2) &lt; 0, ABS(ROUND(VALUE(SUBSTITUTE(連結実質赤字比率に係る赤字・黒字の構成分析!G$42,"▲", "-")), 2)), NA())</f>
        <v>
#VALUE!</v>
      </c>
      <c r="E28" s="181" t="e">
        <f>
IF(ROUND(VALUE(SUBSTITUTE(連結実質赤字比率に係る赤字・黒字の構成分析!G$42,"▲", "-")), 2) &gt;= 0, ABS(ROUND(VALUE(SUBSTITUTE(連結実質赤字比率に係る赤字・黒字の構成分析!G$42,"▲", "-")), 2)), NA())</f>
        <v>
#VALUE!</v>
      </c>
      <c r="F28" s="181" t="e">
        <f>
IF(ROUND(VALUE(SUBSTITUTE(連結実質赤字比率に係る赤字・黒字の構成分析!H$42,"▲", "-")), 2) &lt; 0, ABS(ROUND(VALUE(SUBSTITUTE(連結実質赤字比率に係る赤字・黒字の構成分析!H$42,"▲", "-")), 2)), NA())</f>
        <v>
#VALUE!</v>
      </c>
      <c r="G28" s="181" t="e">
        <f>
IF(ROUND(VALUE(SUBSTITUTE(連結実質赤字比率に係る赤字・黒字の構成分析!H$42,"▲", "-")), 2) &gt;= 0, ABS(ROUND(VALUE(SUBSTITUTE(連結実質赤字比率に係る赤字・黒字の構成分析!H$42,"▲", "-")), 2)), NA())</f>
        <v>
#VALUE!</v>
      </c>
      <c r="H28" s="181" t="e">
        <f>
IF(ROUND(VALUE(SUBSTITUTE(連結実質赤字比率に係る赤字・黒字の構成分析!I$42,"▲", "-")), 2) &lt; 0, ABS(ROUND(VALUE(SUBSTITUTE(連結実質赤字比率に係る赤字・黒字の構成分析!I$42,"▲", "-")), 2)), NA())</f>
        <v>
#VALUE!</v>
      </c>
      <c r="I28" s="181" t="e">
        <f>
IF(ROUND(VALUE(SUBSTITUTE(連結実質赤字比率に係る赤字・黒字の構成分析!I$42,"▲", "-")), 2) &gt;= 0, ABS(ROUND(VALUE(SUBSTITUTE(連結実質赤字比率に係る赤字・黒字の構成分析!I$42,"▲", "-")), 2)), NA())</f>
        <v>
#VALUE!</v>
      </c>
      <c r="J28" s="181" t="e">
        <f>
IF(ROUND(VALUE(SUBSTITUTE(連結実質赤字比率に係る赤字・黒字の構成分析!J$42,"▲", "-")), 2) &lt; 0, ABS(ROUND(VALUE(SUBSTITUTE(連結実質赤字比率に係る赤字・黒字の構成分析!J$42,"▲", "-")), 2)), NA())</f>
        <v>
#VALUE!</v>
      </c>
      <c r="K28" s="181" t="e">
        <f>
IF(ROUND(VALUE(SUBSTITUTE(連結実質赤字比率に係る赤字・黒字の構成分析!J$42,"▲", "-")), 2) &gt;= 0, ABS(ROUND(VALUE(SUBSTITUTE(連結実質赤字比率に係る赤字・黒字の構成分析!J$42,"▲", "-")), 2)), NA())</f>
        <v>
#VALUE!</v>
      </c>
    </row>
    <row r="29" spans="1:11" x14ac:dyDescent="0.15">
      <c r="A29" s="181" t="str">
        <f>
IF(連結実質赤字比率に係る赤字・黒字の構成分析!C$41="",NA(),連結実質赤字比率に係る赤字・黒字の構成分析!C$41)</f>
        <v>
介護サービス事業特別会計</v>
      </c>
      <c r="B29" s="181" t="e">
        <f>
IF(ROUND(VALUE(SUBSTITUTE(連結実質赤字比率に係る赤字・黒字の構成分析!F$41,"▲", "-")), 2) &lt; 0, ABS(ROUND(VALUE(SUBSTITUTE(連結実質赤字比率に係る赤字・黒字の構成分析!F$41,"▲", "-")), 2)), NA())</f>
        <v>
#N/A</v>
      </c>
      <c r="C29" s="181">
        <f>
IF(ROUND(VALUE(SUBSTITUTE(連結実質赤字比率に係る赤字・黒字の構成分析!F$41,"▲", "-")), 2) &gt;= 0, ABS(ROUND(VALUE(SUBSTITUTE(連結実質赤字比率に係る赤字・黒字の構成分析!F$41,"▲", "-")), 2)), NA())</f>
        <v>
0.21</v>
      </c>
      <c r="D29" s="181" t="e">
        <f>
IF(ROUND(VALUE(SUBSTITUTE(連結実質赤字比率に係る赤字・黒字の構成分析!G$41,"▲", "-")), 2) &lt; 0, ABS(ROUND(VALUE(SUBSTITUTE(連結実質赤字比率に係る赤字・黒字の構成分析!G$41,"▲", "-")), 2)), NA())</f>
        <v>
#N/A</v>
      </c>
      <c r="E29" s="181">
        <f>
IF(ROUND(VALUE(SUBSTITUTE(連結実質赤字比率に係る赤字・黒字の構成分析!G$41,"▲", "-")), 2) &gt;= 0, ABS(ROUND(VALUE(SUBSTITUTE(連結実質赤字比率に係る赤字・黒字の構成分析!G$41,"▲", "-")), 2)), NA())</f>
        <v>
0.11</v>
      </c>
      <c r="F29" s="181" t="e">
        <f>
IF(ROUND(VALUE(SUBSTITUTE(連結実質赤字比率に係る赤字・黒字の構成分析!H$41,"▲", "-")), 2) &lt; 0, ABS(ROUND(VALUE(SUBSTITUTE(連結実質赤字比率に係る赤字・黒字の構成分析!H$41,"▲", "-")), 2)), NA())</f>
        <v>
#N/A</v>
      </c>
      <c r="G29" s="181">
        <f>
IF(ROUND(VALUE(SUBSTITUTE(連結実質赤字比率に係る赤字・黒字の構成分析!H$41,"▲", "-")), 2) &gt;= 0, ABS(ROUND(VALUE(SUBSTITUTE(連結実質赤字比率に係る赤字・黒字の構成分析!H$41,"▲", "-")), 2)), NA())</f>
        <v>
0.12</v>
      </c>
      <c r="H29" s="181" t="e">
        <f>
IF(ROUND(VALUE(SUBSTITUTE(連結実質赤字比率に係る赤字・黒字の構成分析!I$41,"▲", "-")), 2) &lt; 0, ABS(ROUND(VALUE(SUBSTITUTE(連結実質赤字比率に係る赤字・黒字の構成分析!I$41,"▲", "-")), 2)), NA())</f>
        <v>
#N/A</v>
      </c>
      <c r="I29" s="181">
        <f>
IF(ROUND(VALUE(SUBSTITUTE(連結実質赤字比率に係る赤字・黒字の構成分析!I$41,"▲", "-")), 2) &gt;= 0, ABS(ROUND(VALUE(SUBSTITUTE(連結実質赤字比率に係る赤字・黒字の構成分析!I$41,"▲", "-")), 2)), NA())</f>
        <v>
0.1</v>
      </c>
      <c r="J29" s="181" t="e">
        <f>
IF(ROUND(VALUE(SUBSTITUTE(連結実質赤字比率に係る赤字・黒字の構成分析!J$41,"▲", "-")), 2) &lt; 0, ABS(ROUND(VALUE(SUBSTITUTE(連結実質赤字比率に係る赤字・黒字の構成分析!J$41,"▲", "-")), 2)), NA())</f>
        <v>
#N/A</v>
      </c>
      <c r="K29" s="181">
        <f>
IF(ROUND(VALUE(SUBSTITUTE(連結実質赤字比率に係る赤字・黒字の構成分析!J$41,"▲", "-")), 2) &gt;= 0, ABS(ROUND(VALUE(SUBSTITUTE(連結実質赤字比率に係る赤字・黒字の構成分析!J$41,"▲", "-")), 2)), NA())</f>
        <v>
7.0000000000000007E-2</v>
      </c>
    </row>
    <row r="30" spans="1:11" x14ac:dyDescent="0.15">
      <c r="A30" s="181" t="str">
        <f>
IF(連結実質赤字比率に係る赤字・黒字の構成分析!C$40="",NA(),連結実質赤字比率に係る赤字・黒字の構成分析!C$40)</f>
        <v>
簡易水道特別会計</v>
      </c>
      <c r="B30" s="181" t="e">
        <f>
IF(ROUND(VALUE(SUBSTITUTE(連結実質赤字比率に係る赤字・黒字の構成分析!F$40,"▲", "-")), 2) &lt; 0, ABS(ROUND(VALUE(SUBSTITUTE(連結実質赤字比率に係る赤字・黒字の構成分析!F$40,"▲", "-")), 2)), NA())</f>
        <v>
#N/A</v>
      </c>
      <c r="C30" s="181">
        <f>
IF(ROUND(VALUE(SUBSTITUTE(連結実質赤字比率に係る赤字・黒字の構成分析!F$40,"▲", "-")), 2) &gt;= 0, ABS(ROUND(VALUE(SUBSTITUTE(連結実質赤字比率に係る赤字・黒字の構成分析!F$40,"▲", "-")), 2)), NA())</f>
        <v>
0.17</v>
      </c>
      <c r="D30" s="181" t="e">
        <f>
IF(ROUND(VALUE(SUBSTITUTE(連結実質赤字比率に係る赤字・黒字の構成分析!G$40,"▲", "-")), 2) &lt; 0, ABS(ROUND(VALUE(SUBSTITUTE(連結実質赤字比率に係る赤字・黒字の構成分析!G$40,"▲", "-")), 2)), NA())</f>
        <v>
#N/A</v>
      </c>
      <c r="E30" s="181">
        <f>
IF(ROUND(VALUE(SUBSTITUTE(連結実質赤字比率に係る赤字・黒字の構成分析!G$40,"▲", "-")), 2) &gt;= 0, ABS(ROUND(VALUE(SUBSTITUTE(連結実質赤字比率に係る赤字・黒字の構成分析!G$40,"▲", "-")), 2)), NA())</f>
        <v>
0.22</v>
      </c>
      <c r="F30" s="181" t="e">
        <f>
IF(ROUND(VALUE(SUBSTITUTE(連結実質赤字比率に係る赤字・黒字の構成分析!H$40,"▲", "-")), 2) &lt; 0, ABS(ROUND(VALUE(SUBSTITUTE(連結実質赤字比率に係る赤字・黒字の構成分析!H$40,"▲", "-")), 2)), NA())</f>
        <v>
#N/A</v>
      </c>
      <c r="G30" s="181">
        <f>
IF(ROUND(VALUE(SUBSTITUTE(連結実質赤字比率に係る赤字・黒字の構成分析!H$40,"▲", "-")), 2) &gt;= 0, ABS(ROUND(VALUE(SUBSTITUTE(連結実質赤字比率に係る赤字・黒字の構成分析!H$40,"▲", "-")), 2)), NA())</f>
        <v>
0.55000000000000004</v>
      </c>
      <c r="H30" s="181" t="e">
        <f>
IF(ROUND(VALUE(SUBSTITUTE(連結実質赤字比率に係る赤字・黒字の構成分析!I$40,"▲", "-")), 2) &lt; 0, ABS(ROUND(VALUE(SUBSTITUTE(連結実質赤字比率に係る赤字・黒字の構成分析!I$40,"▲", "-")), 2)), NA())</f>
        <v>
#N/A</v>
      </c>
      <c r="I30" s="181">
        <f>
IF(ROUND(VALUE(SUBSTITUTE(連結実質赤字比率に係る赤字・黒字の構成分析!I$40,"▲", "-")), 2) &gt;= 0, ABS(ROUND(VALUE(SUBSTITUTE(連結実質赤字比率に係る赤字・黒字の構成分析!I$40,"▲", "-")), 2)), NA())</f>
        <v>
0.43</v>
      </c>
      <c r="J30" s="181" t="e">
        <f>
IF(ROUND(VALUE(SUBSTITUTE(連結実質赤字比率に係る赤字・黒字の構成分析!J$40,"▲", "-")), 2) &lt; 0, ABS(ROUND(VALUE(SUBSTITUTE(連結実質赤字比率に係る赤字・黒字の構成分析!J$40,"▲", "-")), 2)), NA())</f>
        <v>
#N/A</v>
      </c>
      <c r="K30" s="181">
        <f>
IF(ROUND(VALUE(SUBSTITUTE(連結実質赤字比率に係る赤字・黒字の構成分析!J$40,"▲", "-")), 2) &gt;= 0, ABS(ROUND(VALUE(SUBSTITUTE(連結実質赤字比率に係る赤字・黒字の構成分析!J$40,"▲", "-")), 2)), NA())</f>
        <v>
0.11</v>
      </c>
    </row>
    <row r="31" spans="1:11" x14ac:dyDescent="0.15">
      <c r="A31" s="181" t="str">
        <f>
IF(連結実質赤字比率に係る赤字・黒字の構成分析!C$39="",NA(),連結実質赤字比率に係る赤字・黒字の構成分析!C$39)</f>
        <v>
後期高齢者医療特別会計</v>
      </c>
      <c r="B31" s="181" t="e">
        <f>
IF(ROUND(VALUE(SUBSTITUTE(連結実質赤字比率に係る赤字・黒字の構成分析!F$39,"▲", "-")), 2) &lt; 0, ABS(ROUND(VALUE(SUBSTITUTE(連結実質赤字比率に係る赤字・黒字の構成分析!F$39,"▲", "-")), 2)), NA())</f>
        <v>
#N/A</v>
      </c>
      <c r="C31" s="181">
        <f>
IF(ROUND(VALUE(SUBSTITUTE(連結実質赤字比率に係る赤字・黒字の構成分析!F$39,"▲", "-")), 2) &gt;= 0, ABS(ROUND(VALUE(SUBSTITUTE(連結実質赤字比率に係る赤字・黒字の構成分析!F$39,"▲", "-")), 2)), NA())</f>
        <v>
0.13</v>
      </c>
      <c r="D31" s="181" t="e">
        <f>
IF(ROUND(VALUE(SUBSTITUTE(連結実質赤字比率に係る赤字・黒字の構成分析!G$39,"▲", "-")), 2) &lt; 0, ABS(ROUND(VALUE(SUBSTITUTE(連結実質赤字比率に係る赤字・黒字の構成分析!G$39,"▲", "-")), 2)), NA())</f>
        <v>
#N/A</v>
      </c>
      <c r="E31" s="181">
        <f>
IF(ROUND(VALUE(SUBSTITUTE(連結実質赤字比率に係る赤字・黒字の構成分析!G$39,"▲", "-")), 2) &gt;= 0, ABS(ROUND(VALUE(SUBSTITUTE(連結実質赤字比率に係る赤字・黒字の構成分析!G$39,"▲", "-")), 2)), NA())</f>
        <v>
0.28000000000000003</v>
      </c>
      <c r="F31" s="181" t="e">
        <f>
IF(ROUND(VALUE(SUBSTITUTE(連結実質赤字比率に係る赤字・黒字の構成分析!H$39,"▲", "-")), 2) &lt; 0, ABS(ROUND(VALUE(SUBSTITUTE(連結実質赤字比率に係る赤字・黒字の構成分析!H$39,"▲", "-")), 2)), NA())</f>
        <v>
#N/A</v>
      </c>
      <c r="G31" s="181">
        <f>
IF(ROUND(VALUE(SUBSTITUTE(連結実質赤字比率に係る赤字・黒字の構成分析!H$39,"▲", "-")), 2) &gt;= 0, ABS(ROUND(VALUE(SUBSTITUTE(連結実質赤字比率に係る赤字・黒字の構成分析!H$39,"▲", "-")), 2)), NA())</f>
        <v>
0.28000000000000003</v>
      </c>
      <c r="H31" s="181" t="e">
        <f>
IF(ROUND(VALUE(SUBSTITUTE(連結実質赤字比率に係る赤字・黒字の構成分析!I$39,"▲", "-")), 2) &lt; 0, ABS(ROUND(VALUE(SUBSTITUTE(連結実質赤字比率に係る赤字・黒字の構成分析!I$39,"▲", "-")), 2)), NA())</f>
        <v>
#N/A</v>
      </c>
      <c r="I31" s="181">
        <f>
IF(ROUND(VALUE(SUBSTITUTE(連結実質赤字比率に係る赤字・黒字の構成分析!I$39,"▲", "-")), 2) &gt;= 0, ABS(ROUND(VALUE(SUBSTITUTE(連結実質赤字比率に係る赤字・黒字の構成分析!I$39,"▲", "-")), 2)), NA())</f>
        <v>
0.06</v>
      </c>
      <c r="J31" s="181" t="e">
        <f>
IF(ROUND(VALUE(SUBSTITUTE(連結実質赤字比率に係る赤字・黒字の構成分析!J$39,"▲", "-")), 2) &lt; 0, ABS(ROUND(VALUE(SUBSTITUTE(連結実質赤字比率に係る赤字・黒字の構成分析!J$39,"▲", "-")), 2)), NA())</f>
        <v>
#N/A</v>
      </c>
      <c r="K31" s="181">
        <f>
IF(ROUND(VALUE(SUBSTITUTE(連結実質赤字比率に係る赤字・黒字の構成分析!J$39,"▲", "-")), 2) &gt;= 0, ABS(ROUND(VALUE(SUBSTITUTE(連結実質赤字比率に係る赤字・黒字の構成分析!J$39,"▲", "-")), 2)), NA())</f>
        <v>
0.11</v>
      </c>
    </row>
    <row r="32" spans="1:11" x14ac:dyDescent="0.15">
      <c r="A32" s="181" t="str">
        <f>
IF(連結実質赤字比率に係る赤字・黒字の構成分析!C$38="",NA(),連結実質赤字比率に係る赤字・黒字の構成分析!C$38)</f>
        <v>
下水道事業特別会計</v>
      </c>
      <c r="B32" s="181" t="e">
        <f>
IF(ROUND(VALUE(SUBSTITUTE(連結実質赤字比率に係る赤字・黒字の構成分析!F$38,"▲", "-")), 2) &lt; 0, ABS(ROUND(VALUE(SUBSTITUTE(連結実質赤字比率に係る赤字・黒字の構成分析!F$38,"▲", "-")), 2)), NA())</f>
        <v>
#N/A</v>
      </c>
      <c r="C32" s="181">
        <f>
IF(ROUND(VALUE(SUBSTITUTE(連結実質赤字比率に係る赤字・黒字の構成分析!F$38,"▲", "-")), 2) &gt;= 0, ABS(ROUND(VALUE(SUBSTITUTE(連結実質赤字比率に係る赤字・黒字の構成分析!F$38,"▲", "-")), 2)), NA())</f>
        <v>
0.37</v>
      </c>
      <c r="D32" s="181" t="e">
        <f>
IF(ROUND(VALUE(SUBSTITUTE(連結実質赤字比率に係る赤字・黒字の構成分析!G$38,"▲", "-")), 2) &lt; 0, ABS(ROUND(VALUE(SUBSTITUTE(連結実質赤字比率に係る赤字・黒字の構成分析!G$38,"▲", "-")), 2)), NA())</f>
        <v>
#N/A</v>
      </c>
      <c r="E32" s="181">
        <f>
IF(ROUND(VALUE(SUBSTITUTE(連結実質赤字比率に係る赤字・黒字の構成分析!G$38,"▲", "-")), 2) &gt;= 0, ABS(ROUND(VALUE(SUBSTITUTE(連結実質赤字比率に係る赤字・黒字の構成分析!G$38,"▲", "-")), 2)), NA())</f>
        <v>
0.31</v>
      </c>
      <c r="F32" s="181" t="e">
        <f>
IF(ROUND(VALUE(SUBSTITUTE(連結実質赤字比率に係る赤字・黒字の構成分析!H$38,"▲", "-")), 2) &lt; 0, ABS(ROUND(VALUE(SUBSTITUTE(連結実質赤字比率に係る赤字・黒字の構成分析!H$38,"▲", "-")), 2)), NA())</f>
        <v>
#N/A</v>
      </c>
      <c r="G32" s="181">
        <f>
IF(ROUND(VALUE(SUBSTITUTE(連結実質赤字比率に係る赤字・黒字の構成分析!H$38,"▲", "-")), 2) &gt;= 0, ABS(ROUND(VALUE(SUBSTITUTE(連結実質赤字比率に係る赤字・黒字の構成分析!H$38,"▲", "-")), 2)), NA())</f>
        <v>
0.43</v>
      </c>
      <c r="H32" s="181" t="e">
        <f>
IF(ROUND(VALUE(SUBSTITUTE(連結実質赤字比率に係る赤字・黒字の構成分析!I$38,"▲", "-")), 2) &lt; 0, ABS(ROUND(VALUE(SUBSTITUTE(連結実質赤字比率に係る赤字・黒字の構成分析!I$38,"▲", "-")), 2)), NA())</f>
        <v>
#N/A</v>
      </c>
      <c r="I32" s="181">
        <f>
IF(ROUND(VALUE(SUBSTITUTE(連結実質赤字比率に係る赤字・黒字の構成分析!I$38,"▲", "-")), 2) &gt;= 0, ABS(ROUND(VALUE(SUBSTITUTE(連結実質赤字比率に係る赤字・黒字の構成分析!I$38,"▲", "-")), 2)), NA())</f>
        <v>
2.2000000000000002</v>
      </c>
      <c r="J32" s="181" t="e">
        <f>
IF(ROUND(VALUE(SUBSTITUTE(連結実質赤字比率に係る赤字・黒字の構成分析!J$38,"▲", "-")), 2) &lt; 0, ABS(ROUND(VALUE(SUBSTITUTE(連結実質赤字比率に係る赤字・黒字の構成分析!J$38,"▲", "-")), 2)), NA())</f>
        <v>
#N/A</v>
      </c>
      <c r="K32" s="181">
        <f>
IF(ROUND(VALUE(SUBSTITUTE(連結実質赤字比率に係る赤字・黒字の構成分析!J$38,"▲", "-")), 2) &gt;= 0, ABS(ROUND(VALUE(SUBSTITUTE(連結実質赤字比率に係る赤字・黒字の構成分析!J$38,"▲", "-")), 2)), NA())</f>
        <v>
0.35</v>
      </c>
    </row>
    <row r="33" spans="1:16" x14ac:dyDescent="0.15">
      <c r="A33" s="181" t="str">
        <f>
IF(連結実質赤字比率に係る赤字・黒字の構成分析!C$37="",NA(),連結実質赤字比率に係る赤字・黒字の構成分析!C$37)</f>
        <v>
東京都都民の森管理運営事業特別会計</v>
      </c>
      <c r="B33" s="181" t="e">
        <f>
IF(ROUND(VALUE(SUBSTITUTE(連結実質赤字比率に係る赤字・黒字の構成分析!F$37,"▲", "-")), 2) &lt; 0, ABS(ROUND(VALUE(SUBSTITUTE(連結実質赤字比率に係る赤字・黒字の構成分析!F$37,"▲", "-")), 2)), NA())</f>
        <v>
#N/A</v>
      </c>
      <c r="C33" s="181">
        <f>
IF(ROUND(VALUE(SUBSTITUTE(連結実質赤字比率に係る赤字・黒字の構成分析!F$37,"▲", "-")), 2) &gt;= 0, ABS(ROUND(VALUE(SUBSTITUTE(連結実質赤字比率に係る赤字・黒字の構成分析!F$37,"▲", "-")), 2)), NA())</f>
        <v>
0.72</v>
      </c>
      <c r="D33" s="181" t="e">
        <f>
IF(ROUND(VALUE(SUBSTITUTE(連結実質赤字比率に係る赤字・黒字の構成分析!G$37,"▲", "-")), 2) &lt; 0, ABS(ROUND(VALUE(SUBSTITUTE(連結実質赤字比率に係る赤字・黒字の構成分析!G$37,"▲", "-")), 2)), NA())</f>
        <v>
#N/A</v>
      </c>
      <c r="E33" s="181">
        <f>
IF(ROUND(VALUE(SUBSTITUTE(連結実質赤字比率に係る赤字・黒字の構成分析!G$37,"▲", "-")), 2) &gt;= 0, ABS(ROUND(VALUE(SUBSTITUTE(連結実質赤字比率に係る赤字・黒字の構成分析!G$37,"▲", "-")), 2)), NA())</f>
        <v>
0.38</v>
      </c>
      <c r="F33" s="181" t="e">
        <f>
IF(ROUND(VALUE(SUBSTITUTE(連結実質赤字比率に係る赤字・黒字の構成分析!H$37,"▲", "-")), 2) &lt; 0, ABS(ROUND(VALUE(SUBSTITUTE(連結実質赤字比率に係る赤字・黒字の構成分析!H$37,"▲", "-")), 2)), NA())</f>
        <v>
#N/A</v>
      </c>
      <c r="G33" s="181">
        <f>
IF(ROUND(VALUE(SUBSTITUTE(連結実質赤字比率に係る赤字・黒字の構成分析!H$37,"▲", "-")), 2) &gt;= 0, ABS(ROUND(VALUE(SUBSTITUTE(連結実質赤字比率に係る赤字・黒字の構成分析!H$37,"▲", "-")), 2)), NA())</f>
        <v>
0.5</v>
      </c>
      <c r="H33" s="181" t="e">
        <f>
IF(ROUND(VALUE(SUBSTITUTE(連結実質赤字比率に係る赤字・黒字の構成分析!I$37,"▲", "-")), 2) &lt; 0, ABS(ROUND(VALUE(SUBSTITUTE(連結実質赤字比率に係る赤字・黒字の構成分析!I$37,"▲", "-")), 2)), NA())</f>
        <v>
#N/A</v>
      </c>
      <c r="I33" s="181">
        <f>
IF(ROUND(VALUE(SUBSTITUTE(連結実質赤字比率に係る赤字・黒字の構成分析!I$37,"▲", "-")), 2) &gt;= 0, ABS(ROUND(VALUE(SUBSTITUTE(連結実質赤字比率に係る赤字・黒字の構成分析!I$37,"▲", "-")), 2)), NA())</f>
        <v>
0.61</v>
      </c>
      <c r="J33" s="181" t="e">
        <f>
IF(ROUND(VALUE(SUBSTITUTE(連結実質赤字比率に係る赤字・黒字の構成分析!J$37,"▲", "-")), 2) &lt; 0, ABS(ROUND(VALUE(SUBSTITUTE(連結実質赤字比率に係る赤字・黒字の構成分析!J$37,"▲", "-")), 2)), NA())</f>
        <v>
#N/A</v>
      </c>
      <c r="K33" s="181">
        <f>
IF(ROUND(VALUE(SUBSTITUTE(連結実質赤字比率に係る赤字・黒字の構成分析!J$37,"▲", "-")), 2) &gt;= 0, ABS(ROUND(VALUE(SUBSTITUTE(連結実質赤字比率に係る赤字・黒字の構成分析!J$37,"▲", "-")), 2)), NA())</f>
        <v>
0.62</v>
      </c>
    </row>
    <row r="34" spans="1:16" x14ac:dyDescent="0.15">
      <c r="A34" s="181" t="str">
        <f>
IF(連結実質赤字比率に係る赤字・黒字の構成分析!C$36="",NA(),連結実質赤字比率に係る赤字・黒字の構成分析!C$36)</f>
        <v>
介護保険特別会計</v>
      </c>
      <c r="B34" s="181" t="e">
        <f>
IF(ROUND(VALUE(SUBSTITUTE(連結実質赤字比率に係る赤字・黒字の構成分析!F$36,"▲", "-")), 2) &lt; 0, ABS(ROUND(VALUE(SUBSTITUTE(連結実質赤字比率に係る赤字・黒字の構成分析!F$36,"▲", "-")), 2)), NA())</f>
        <v>
#N/A</v>
      </c>
      <c r="C34" s="181">
        <f>
IF(ROUND(VALUE(SUBSTITUTE(連結実質赤字比率に係る赤字・黒字の構成分析!F$36,"▲", "-")), 2) &gt;= 0, ABS(ROUND(VALUE(SUBSTITUTE(連結実質赤字比率に係る赤字・黒字の構成分析!F$36,"▲", "-")), 2)), NA())</f>
        <v>
1.82</v>
      </c>
      <c r="D34" s="181" t="e">
        <f>
IF(ROUND(VALUE(SUBSTITUTE(連結実質赤字比率に係る赤字・黒字の構成分析!G$36,"▲", "-")), 2) &lt; 0, ABS(ROUND(VALUE(SUBSTITUTE(連結実質赤字比率に係る赤字・黒字の構成分析!G$36,"▲", "-")), 2)), NA())</f>
        <v>
#N/A</v>
      </c>
      <c r="E34" s="181">
        <f>
IF(ROUND(VALUE(SUBSTITUTE(連結実質赤字比率に係る赤字・黒字の構成分析!G$36,"▲", "-")), 2) &gt;= 0, ABS(ROUND(VALUE(SUBSTITUTE(連結実質赤字比率に係る赤字・黒字の構成分析!G$36,"▲", "-")), 2)), NA())</f>
        <v>
0.64</v>
      </c>
      <c r="F34" s="181" t="e">
        <f>
IF(ROUND(VALUE(SUBSTITUTE(連結実質赤字比率に係る赤字・黒字の構成分析!H$36,"▲", "-")), 2) &lt; 0, ABS(ROUND(VALUE(SUBSTITUTE(連結実質赤字比率に係る赤字・黒字の構成分析!H$36,"▲", "-")), 2)), NA())</f>
        <v>
#N/A</v>
      </c>
      <c r="G34" s="181">
        <f>
IF(ROUND(VALUE(SUBSTITUTE(連結実質赤字比率に係る赤字・黒字の構成分析!H$36,"▲", "-")), 2) &gt;= 0, ABS(ROUND(VALUE(SUBSTITUTE(連結実質赤字比率に係る赤字・黒字の構成分析!H$36,"▲", "-")), 2)), NA())</f>
        <v>
0.68</v>
      </c>
      <c r="H34" s="181" t="e">
        <f>
IF(ROUND(VALUE(SUBSTITUTE(連結実質赤字比率に係る赤字・黒字の構成分析!I$36,"▲", "-")), 2) &lt; 0, ABS(ROUND(VALUE(SUBSTITUTE(連結実質赤字比率に係る赤字・黒字の構成分析!I$36,"▲", "-")), 2)), NA())</f>
        <v>
#N/A</v>
      </c>
      <c r="I34" s="181">
        <f>
IF(ROUND(VALUE(SUBSTITUTE(連結実質赤字比率に係る赤字・黒字の構成分析!I$36,"▲", "-")), 2) &gt;= 0, ABS(ROUND(VALUE(SUBSTITUTE(連結実質赤字比率に係る赤字・黒字の構成分析!I$36,"▲", "-")), 2)), NA())</f>
        <v>
0.61</v>
      </c>
      <c r="J34" s="181" t="e">
        <f>
IF(ROUND(VALUE(SUBSTITUTE(連結実質赤字比率に係る赤字・黒字の構成分析!J$36,"▲", "-")), 2) &lt; 0, ABS(ROUND(VALUE(SUBSTITUTE(連結実質赤字比率に係る赤字・黒字の構成分析!J$36,"▲", "-")), 2)), NA())</f>
        <v>
#N/A</v>
      </c>
      <c r="K34" s="181">
        <f>
IF(ROUND(VALUE(SUBSTITUTE(連結実質赤字比率に係る赤字・黒字の構成分析!J$36,"▲", "-")), 2) &gt;= 0, ABS(ROUND(VALUE(SUBSTITUTE(連結実質赤字比率に係る赤字・黒字の構成分析!J$36,"▲", "-")), 2)), NA())</f>
        <v>
0.68</v>
      </c>
    </row>
    <row r="35" spans="1:16" x14ac:dyDescent="0.15">
      <c r="A35" s="181" t="str">
        <f>
IF(連結実質赤字比率に係る赤字・黒字の構成分析!C$35="",NA(),連結実質赤字比率に係る赤字・黒字の構成分析!C$35)</f>
        <v>
国民健康保険特別会計</v>
      </c>
      <c r="B35" s="181" t="e">
        <f>
IF(ROUND(VALUE(SUBSTITUTE(連結実質赤字比率に係る赤字・黒字の構成分析!F$35,"▲", "-")), 2) &lt; 0, ABS(ROUND(VALUE(SUBSTITUTE(連結実質赤字比率に係る赤字・黒字の構成分析!F$35,"▲", "-")), 2)), NA())</f>
        <v>
#N/A</v>
      </c>
      <c r="C35" s="181">
        <f>
IF(ROUND(VALUE(SUBSTITUTE(連結実質赤字比率に係る赤字・黒字の構成分析!F$35,"▲", "-")), 2) &gt;= 0, ABS(ROUND(VALUE(SUBSTITUTE(連結実質赤字比率に係る赤字・黒字の構成分析!F$35,"▲", "-")), 2)), NA())</f>
        <v>
2.67</v>
      </c>
      <c r="D35" s="181" t="e">
        <f>
IF(ROUND(VALUE(SUBSTITUTE(連結実質赤字比率に係る赤字・黒字の構成分析!G$35,"▲", "-")), 2) &lt; 0, ABS(ROUND(VALUE(SUBSTITUTE(連結実質赤字比率に係る赤字・黒字の構成分析!G$35,"▲", "-")), 2)), NA())</f>
        <v>
#N/A</v>
      </c>
      <c r="E35" s="181">
        <f>
IF(ROUND(VALUE(SUBSTITUTE(連結実質赤字比率に係る赤字・黒字の構成分析!G$35,"▲", "-")), 2) &gt;= 0, ABS(ROUND(VALUE(SUBSTITUTE(連結実質赤字比率に係る赤字・黒字の構成分析!G$35,"▲", "-")), 2)), NA())</f>
        <v>
3.26</v>
      </c>
      <c r="F35" s="181" t="e">
        <f>
IF(ROUND(VALUE(SUBSTITUTE(連結実質赤字比率に係る赤字・黒字の構成分析!H$35,"▲", "-")), 2) &lt; 0, ABS(ROUND(VALUE(SUBSTITUTE(連結実質赤字比率に係る赤字・黒字の構成分析!H$35,"▲", "-")), 2)), NA())</f>
        <v>
#N/A</v>
      </c>
      <c r="G35" s="181">
        <f>
IF(ROUND(VALUE(SUBSTITUTE(連結実質赤字比率に係る赤字・黒字の構成分析!H$35,"▲", "-")), 2) &gt;= 0, ABS(ROUND(VALUE(SUBSTITUTE(連結実質赤字比率に係る赤字・黒字の構成分析!H$35,"▲", "-")), 2)), NA())</f>
        <v>
3.42</v>
      </c>
      <c r="H35" s="181" t="e">
        <f>
IF(ROUND(VALUE(SUBSTITUTE(連結実質赤字比率に係る赤字・黒字の構成分析!I$35,"▲", "-")), 2) &lt; 0, ABS(ROUND(VALUE(SUBSTITUTE(連結実質赤字比率に係る赤字・黒字の構成分析!I$35,"▲", "-")), 2)), NA())</f>
        <v>
#N/A</v>
      </c>
      <c r="I35" s="181">
        <f>
IF(ROUND(VALUE(SUBSTITUTE(連結実質赤字比率に係る赤字・黒字の構成分析!I$35,"▲", "-")), 2) &gt;= 0, ABS(ROUND(VALUE(SUBSTITUTE(連結実質赤字比率に係る赤字・黒字の構成分析!I$35,"▲", "-")), 2)), NA())</f>
        <v>
2.34</v>
      </c>
      <c r="J35" s="181" t="e">
        <f>
IF(ROUND(VALUE(SUBSTITUTE(連結実質赤字比率に係る赤字・黒字の構成分析!J$35,"▲", "-")), 2) &lt; 0, ABS(ROUND(VALUE(SUBSTITUTE(連結実質赤字比率に係る赤字・黒字の構成分析!J$35,"▲", "-")), 2)), NA())</f>
        <v>
#N/A</v>
      </c>
      <c r="K35" s="181">
        <f>
IF(ROUND(VALUE(SUBSTITUTE(連結実質赤字比率に係る赤字・黒字の構成分析!J$35,"▲", "-")), 2) &gt;= 0, ABS(ROUND(VALUE(SUBSTITUTE(連結実質赤字比率に係る赤字・黒字の構成分析!J$35,"▲", "-")), 2)), NA())</f>
        <v>
0.69</v>
      </c>
    </row>
    <row r="36" spans="1:16" x14ac:dyDescent="0.15">
      <c r="A36" s="181" t="str">
        <f>
IF(連結実質赤字比率に係る赤字・黒字の構成分析!C$34="",NA(),連結実質赤字比率に係る赤字・黒字の構成分析!C$34)</f>
        <v>
一般会計</v>
      </c>
      <c r="B36" s="181" t="e">
        <f>
IF(ROUND(VALUE(SUBSTITUTE(連結実質赤字比率に係る赤字・黒字の構成分析!F$34,"▲", "-")), 2) &lt; 0, ABS(ROUND(VALUE(SUBSTITUTE(連結実質赤字比率に係る赤字・黒字の構成分析!F$34,"▲", "-")), 2)), NA())</f>
        <v>
#N/A</v>
      </c>
      <c r="C36" s="181">
        <f>
IF(ROUND(VALUE(SUBSTITUTE(連結実質赤字比率に係る赤字・黒字の構成分析!F$34,"▲", "-")), 2) &gt;= 0, ABS(ROUND(VALUE(SUBSTITUTE(連結実質赤字比率に係る赤字・黒字の構成分析!F$34,"▲", "-")), 2)), NA())</f>
        <v>
8.07</v>
      </c>
      <c r="D36" s="181" t="e">
        <f>
IF(ROUND(VALUE(SUBSTITUTE(連結実質赤字比率に係る赤字・黒字の構成分析!G$34,"▲", "-")), 2) &lt; 0, ABS(ROUND(VALUE(SUBSTITUTE(連結実質赤字比率に係る赤字・黒字の構成分析!G$34,"▲", "-")), 2)), NA())</f>
        <v>
#N/A</v>
      </c>
      <c r="E36" s="181">
        <f>
IF(ROUND(VALUE(SUBSTITUTE(連結実質赤字比率に係る赤字・黒字の構成分析!G$34,"▲", "-")), 2) &gt;= 0, ABS(ROUND(VALUE(SUBSTITUTE(連結実質赤字比率に係る赤字・黒字の構成分析!G$34,"▲", "-")), 2)), NA())</f>
        <v>
8.34</v>
      </c>
      <c r="F36" s="181" t="e">
        <f>
IF(ROUND(VALUE(SUBSTITUTE(連結実質赤字比率に係る赤字・黒字の構成分析!H$34,"▲", "-")), 2) &lt; 0, ABS(ROUND(VALUE(SUBSTITUTE(連結実質赤字比率に係る赤字・黒字の構成分析!H$34,"▲", "-")), 2)), NA())</f>
        <v>
#N/A</v>
      </c>
      <c r="G36" s="181">
        <f>
IF(ROUND(VALUE(SUBSTITUTE(連結実質赤字比率に係る赤字・黒字の構成分析!H$34,"▲", "-")), 2) &gt;= 0, ABS(ROUND(VALUE(SUBSTITUTE(連結実質赤字比率に係る赤字・黒字の構成分析!H$34,"▲", "-")), 2)), NA())</f>
        <v>
9.85</v>
      </c>
      <c r="H36" s="181" t="e">
        <f>
IF(ROUND(VALUE(SUBSTITUTE(連結実質赤字比率に係る赤字・黒字の構成分析!I$34,"▲", "-")), 2) &lt; 0, ABS(ROUND(VALUE(SUBSTITUTE(連結実質赤字比率に係る赤字・黒字の構成分析!I$34,"▲", "-")), 2)), NA())</f>
        <v>
#N/A</v>
      </c>
      <c r="I36" s="181">
        <f>
IF(ROUND(VALUE(SUBSTITUTE(連結実質赤字比率に係る赤字・黒字の構成分析!I$34,"▲", "-")), 2) &gt;= 0, ABS(ROUND(VALUE(SUBSTITUTE(連結実質赤字比率に係る赤字・黒字の構成分析!I$34,"▲", "-")), 2)), NA())</f>
        <v>
7.62</v>
      </c>
      <c r="J36" s="181" t="e">
        <f>
IF(ROUND(VALUE(SUBSTITUTE(連結実質赤字比率に係る赤字・黒字の構成分析!J$34,"▲", "-")), 2) &lt; 0, ABS(ROUND(VALUE(SUBSTITUTE(連結実質赤字比率に係る赤字・黒字の構成分析!J$34,"▲", "-")), 2)), NA())</f>
        <v>
#N/A</v>
      </c>
      <c r="K36" s="181">
        <f>
IF(ROUND(VALUE(SUBSTITUTE(連結実質赤字比率に係る赤字・黒字の構成分析!J$34,"▲", "-")), 2) &gt;= 0, ABS(ROUND(VALUE(SUBSTITUTE(連結実質赤字比率に係る赤字・黒字の構成分析!J$34,"▲", "-")), 2)), NA())</f>
        <v>
7.18</v>
      </c>
    </row>
    <row r="39" spans="1:16" x14ac:dyDescent="0.15">
      <c r="A39" s="150" t="s">
        <v>
60</v>
      </c>
    </row>
    <row r="40" spans="1:16" x14ac:dyDescent="0.15">
      <c r="A40" s="182"/>
      <c r="B40" s="182" t="str">
        <f>
'実質公債費比率（分子）の構造'!K$44</f>
        <v>
H27</v>
      </c>
      <c r="C40" s="182"/>
      <c r="D40" s="182"/>
      <c r="E40" s="182" t="str">
        <f>
'実質公債費比率（分子）の構造'!L$44</f>
        <v>
H28</v>
      </c>
      <c r="F40" s="182"/>
      <c r="G40" s="182"/>
      <c r="H40" s="182" t="str">
        <f>
'実質公債費比率（分子）の構造'!M$44</f>
        <v>
H29</v>
      </c>
      <c r="I40" s="182"/>
      <c r="J40" s="182"/>
      <c r="K40" s="182" t="str">
        <f>
'実質公債費比率（分子）の構造'!N$44</f>
        <v>
H30</v>
      </c>
      <c r="L40" s="182"/>
      <c r="M40" s="182"/>
      <c r="N40" s="182" t="str">
        <f>
'実質公債費比率（分子）の構造'!O$44</f>
        <v>
R01</v>
      </c>
      <c r="O40" s="182"/>
      <c r="P40" s="182"/>
    </row>
    <row r="41" spans="1:16" x14ac:dyDescent="0.15">
      <c r="A41" s="182"/>
      <c r="B41" s="182" t="s">
        <v>
61</v>
      </c>
      <c r="C41" s="182"/>
      <c r="D41" s="182" t="s">
        <v>
62</v>
      </c>
      <c r="E41" s="182" t="s">
        <v>
61</v>
      </c>
      <c r="F41" s="182"/>
      <c r="G41" s="182" t="s">
        <v>
62</v>
      </c>
      <c r="H41" s="182" t="s">
        <v>
61</v>
      </c>
      <c r="I41" s="182"/>
      <c r="J41" s="182" t="s">
        <v>
62</v>
      </c>
      <c r="K41" s="182" t="s">
        <v>
61</v>
      </c>
      <c r="L41" s="182"/>
      <c r="M41" s="182" t="s">
        <v>
62</v>
      </c>
      <c r="N41" s="182" t="s">
        <v>
61</v>
      </c>
      <c r="O41" s="182"/>
      <c r="P41" s="182" t="s">
        <v>
62</v>
      </c>
    </row>
    <row r="42" spans="1:16" x14ac:dyDescent="0.15">
      <c r="A42" s="182" t="s">
        <v>
63</v>
      </c>
      <c r="B42" s="182"/>
      <c r="C42" s="182"/>
      <c r="D42" s="182">
        <f>
'実質公債費比率（分子）の構造'!K$52</f>
        <v>
231</v>
      </c>
      <c r="E42" s="182"/>
      <c r="F42" s="182"/>
      <c r="G42" s="182">
        <f>
'実質公債費比率（分子）の構造'!L$52</f>
        <v>
238</v>
      </c>
      <c r="H42" s="182"/>
      <c r="I42" s="182"/>
      <c r="J42" s="182">
        <f>
'実質公債費比率（分子）の構造'!M$52</f>
        <v>
242</v>
      </c>
      <c r="K42" s="182"/>
      <c r="L42" s="182"/>
      <c r="M42" s="182">
        <f>
'実質公債費比率（分子）の構造'!N$52</f>
        <v>
241</v>
      </c>
      <c r="N42" s="182"/>
      <c r="O42" s="182"/>
      <c r="P42" s="182">
        <f>
'実質公債費比率（分子）の構造'!O$52</f>
        <v>
224</v>
      </c>
    </row>
    <row r="43" spans="1:16" x14ac:dyDescent="0.15">
      <c r="A43" s="182" t="s">
        <v>
64</v>
      </c>
      <c r="B43" s="182" t="str">
        <f>
'実質公債費比率（分子）の構造'!K$51</f>
        <v>
-</v>
      </c>
      <c r="C43" s="182"/>
      <c r="D43" s="182"/>
      <c r="E43" s="182" t="str">
        <f>
'実質公債費比率（分子）の構造'!L$51</f>
        <v>
-</v>
      </c>
      <c r="F43" s="182"/>
      <c r="G43" s="182"/>
      <c r="H43" s="182" t="str">
        <f>
'実質公債費比率（分子）の構造'!M$51</f>
        <v>
-</v>
      </c>
      <c r="I43" s="182"/>
      <c r="J43" s="182"/>
      <c r="K43" s="182" t="str">
        <f>
'実質公債費比率（分子）の構造'!N$51</f>
        <v>
-</v>
      </c>
      <c r="L43" s="182"/>
      <c r="M43" s="182"/>
      <c r="N43" s="182" t="str">
        <f>
'実質公債費比率（分子）の構造'!O$51</f>
        <v>
-</v>
      </c>
      <c r="O43" s="182"/>
      <c r="P43" s="182"/>
    </row>
    <row r="44" spans="1:16" x14ac:dyDescent="0.15">
      <c r="A44" s="182" t="s">
        <v>
65</v>
      </c>
      <c r="B44" s="182" t="str">
        <f>
'実質公債費比率（分子）の構造'!K$50</f>
        <v>
-</v>
      </c>
      <c r="C44" s="182"/>
      <c r="D44" s="182"/>
      <c r="E44" s="182" t="str">
        <f>
'実質公債費比率（分子）の構造'!L$50</f>
        <v>
-</v>
      </c>
      <c r="F44" s="182"/>
      <c r="G44" s="182"/>
      <c r="H44" s="182" t="str">
        <f>
'実質公債費比率（分子）の構造'!M$50</f>
        <v>
-</v>
      </c>
      <c r="I44" s="182"/>
      <c r="J44" s="182"/>
      <c r="K44" s="182" t="str">
        <f>
'実質公債費比率（分子）の構造'!N$50</f>
        <v>
-</v>
      </c>
      <c r="L44" s="182"/>
      <c r="M44" s="182"/>
      <c r="N44" s="182" t="str">
        <f>
'実質公債費比率（分子）の構造'!O$50</f>
        <v>
-</v>
      </c>
      <c r="O44" s="182"/>
      <c r="P44" s="182"/>
    </row>
    <row r="45" spans="1:16" x14ac:dyDescent="0.15">
      <c r="A45" s="182" t="s">
        <v>
66</v>
      </c>
      <c r="B45" s="182">
        <f>
'実質公債費比率（分子）の構造'!K$49</f>
        <v>
31</v>
      </c>
      <c r="C45" s="182"/>
      <c r="D45" s="182"/>
      <c r="E45" s="182">
        <f>
'実質公債費比率（分子）の構造'!L$49</f>
        <v>
33</v>
      </c>
      <c r="F45" s="182"/>
      <c r="G45" s="182"/>
      <c r="H45" s="182">
        <f>
'実質公債費比率（分子）の構造'!M$49</f>
        <v>
34</v>
      </c>
      <c r="I45" s="182"/>
      <c r="J45" s="182"/>
      <c r="K45" s="182">
        <f>
'実質公債費比率（分子）の構造'!N$49</f>
        <v>
34</v>
      </c>
      <c r="L45" s="182"/>
      <c r="M45" s="182"/>
      <c r="N45" s="182">
        <f>
'実質公債費比率（分子）の構造'!O$49</f>
        <v>
28</v>
      </c>
      <c r="O45" s="182"/>
      <c r="P45" s="182"/>
    </row>
    <row r="46" spans="1:16" x14ac:dyDescent="0.15">
      <c r="A46" s="182" t="s">
        <v>
67</v>
      </c>
      <c r="B46" s="182">
        <f>
'実質公債費比率（分子）の構造'!K$48</f>
        <v>
170</v>
      </c>
      <c r="C46" s="182"/>
      <c r="D46" s="182"/>
      <c r="E46" s="182">
        <f>
'実質公債費比率（分子）の構造'!L$48</f>
        <v>
176</v>
      </c>
      <c r="F46" s="182"/>
      <c r="G46" s="182"/>
      <c r="H46" s="182">
        <f>
'実質公債費比率（分子）の構造'!M$48</f>
        <v>
177</v>
      </c>
      <c r="I46" s="182"/>
      <c r="J46" s="182"/>
      <c r="K46" s="182">
        <f>
'実質公債費比率（分子）の構造'!N$48</f>
        <v>
180</v>
      </c>
      <c r="L46" s="182"/>
      <c r="M46" s="182"/>
      <c r="N46" s="182">
        <f>
'実質公債費比率（分子）の構造'!O$48</f>
        <v>
152</v>
      </c>
      <c r="O46" s="182"/>
      <c r="P46" s="182"/>
    </row>
    <row r="47" spans="1:16" x14ac:dyDescent="0.15">
      <c r="A47" s="182" t="s">
        <v>
68</v>
      </c>
      <c r="B47" s="182" t="str">
        <f>
'実質公債費比率（分子）の構造'!K$47</f>
        <v>
-</v>
      </c>
      <c r="C47" s="182"/>
      <c r="D47" s="182"/>
      <c r="E47" s="182" t="str">
        <f>
'実質公債費比率（分子）の構造'!L$47</f>
        <v>
-</v>
      </c>
      <c r="F47" s="182"/>
      <c r="G47" s="182"/>
      <c r="H47" s="182" t="str">
        <f>
'実質公債費比率（分子）の構造'!M$47</f>
        <v>
-</v>
      </c>
      <c r="I47" s="182"/>
      <c r="J47" s="182"/>
      <c r="K47" s="182" t="str">
        <f>
'実質公債費比率（分子）の構造'!N$47</f>
        <v>
-</v>
      </c>
      <c r="L47" s="182"/>
      <c r="M47" s="182"/>
      <c r="N47" s="182" t="str">
        <f>
'実質公債費比率（分子）の構造'!O$47</f>
        <v>
-</v>
      </c>
      <c r="O47" s="182"/>
      <c r="P47" s="182"/>
    </row>
    <row r="48" spans="1:16" x14ac:dyDescent="0.15">
      <c r="A48" s="182" t="s">
        <v>
69</v>
      </c>
      <c r="B48" s="182" t="str">
        <f>
'実質公債費比率（分子）の構造'!K$46</f>
        <v>
-</v>
      </c>
      <c r="C48" s="182"/>
      <c r="D48" s="182"/>
      <c r="E48" s="182" t="str">
        <f>
'実質公債費比率（分子）の構造'!L$46</f>
        <v>
-</v>
      </c>
      <c r="F48" s="182"/>
      <c r="G48" s="182"/>
      <c r="H48" s="182" t="str">
        <f>
'実質公債費比率（分子）の構造'!M$46</f>
        <v>
-</v>
      </c>
      <c r="I48" s="182"/>
      <c r="J48" s="182"/>
      <c r="K48" s="182" t="str">
        <f>
'実質公債費比率（分子）の構造'!N$46</f>
        <v>
-</v>
      </c>
      <c r="L48" s="182"/>
      <c r="M48" s="182"/>
      <c r="N48" s="182" t="str">
        <f>
'実質公債費比率（分子）の構造'!O$46</f>
        <v>
-</v>
      </c>
      <c r="O48" s="182"/>
      <c r="P48" s="182"/>
    </row>
    <row r="49" spans="1:16" x14ac:dyDescent="0.15">
      <c r="A49" s="182" t="s">
        <v>
70</v>
      </c>
      <c r="B49" s="182">
        <f>
'実質公債費比率（分子）の構造'!K$45</f>
        <v>
87</v>
      </c>
      <c r="C49" s="182"/>
      <c r="D49" s="182"/>
      <c r="E49" s="182">
        <f>
'実質公債費比率（分子）の構造'!L$45</f>
        <v>
91</v>
      </c>
      <c r="F49" s="182"/>
      <c r="G49" s="182"/>
      <c r="H49" s="182">
        <f>
'実質公債費比率（分子）の構造'!M$45</f>
        <v>
92</v>
      </c>
      <c r="I49" s="182"/>
      <c r="J49" s="182"/>
      <c r="K49" s="182">
        <f>
'実質公債費比率（分子）の構造'!N$45</f>
        <v>
94</v>
      </c>
      <c r="L49" s="182"/>
      <c r="M49" s="182"/>
      <c r="N49" s="182">
        <f>
'実質公債費比率（分子）の構造'!O$45</f>
        <v>
97</v>
      </c>
      <c r="O49" s="182"/>
      <c r="P49" s="182"/>
    </row>
    <row r="50" spans="1:16" x14ac:dyDescent="0.15">
      <c r="A50" s="182" t="s">
        <v>
71</v>
      </c>
      <c r="B50" s="182" t="e">
        <f>
NA()</f>
        <v>
#N/A</v>
      </c>
      <c r="C50" s="182">
        <f>
IF(ISNUMBER('実質公債費比率（分子）の構造'!K$53),'実質公債費比率（分子）の構造'!K$53,NA())</f>
        <v>
57</v>
      </c>
      <c r="D50" s="182" t="e">
        <f>
NA()</f>
        <v>
#N/A</v>
      </c>
      <c r="E50" s="182" t="e">
        <f>
NA()</f>
        <v>
#N/A</v>
      </c>
      <c r="F50" s="182">
        <f>
IF(ISNUMBER('実質公債費比率（分子）の構造'!L$53),'実質公債費比率（分子）の構造'!L$53,NA())</f>
        <v>
62</v>
      </c>
      <c r="G50" s="182" t="e">
        <f>
NA()</f>
        <v>
#N/A</v>
      </c>
      <c r="H50" s="182" t="e">
        <f>
NA()</f>
        <v>
#N/A</v>
      </c>
      <c r="I50" s="182">
        <f>
IF(ISNUMBER('実質公債費比率（分子）の構造'!M$53),'実質公債費比率（分子）の構造'!M$53,NA())</f>
        <v>
61</v>
      </c>
      <c r="J50" s="182" t="e">
        <f>
NA()</f>
        <v>
#N/A</v>
      </c>
      <c r="K50" s="182" t="e">
        <f>
NA()</f>
        <v>
#N/A</v>
      </c>
      <c r="L50" s="182">
        <f>
IF(ISNUMBER('実質公債費比率（分子）の構造'!N$53),'実質公債費比率（分子）の構造'!N$53,NA())</f>
        <v>
67</v>
      </c>
      <c r="M50" s="182" t="e">
        <f>
NA()</f>
        <v>
#N/A</v>
      </c>
      <c r="N50" s="182" t="e">
        <f>
NA()</f>
        <v>
#N/A</v>
      </c>
      <c r="O50" s="182">
        <f>
IF(ISNUMBER('実質公債費比率（分子）の構造'!O$53),'実質公債費比率（分子）の構造'!O$53,NA())</f>
        <v>
53</v>
      </c>
      <c r="P50" s="182" t="e">
        <f>
NA()</f>
        <v>
#N/A</v>
      </c>
    </row>
    <row r="53" spans="1:16" x14ac:dyDescent="0.15">
      <c r="A53" s="150" t="s">
        <v>
72</v>
      </c>
    </row>
    <row r="54" spans="1:16" x14ac:dyDescent="0.15">
      <c r="A54" s="181"/>
      <c r="B54" s="181" t="str">
        <f>
'将来負担比率（分子）の構造'!I$40</f>
        <v>
H27</v>
      </c>
      <c r="C54" s="181"/>
      <c r="D54" s="181"/>
      <c r="E54" s="181" t="str">
        <f>
'将来負担比率（分子）の構造'!J$40</f>
        <v>
H28</v>
      </c>
      <c r="F54" s="181"/>
      <c r="G54" s="181"/>
      <c r="H54" s="181" t="str">
        <f>
'将来負担比率（分子）の構造'!K$40</f>
        <v>
H29</v>
      </c>
      <c r="I54" s="181"/>
      <c r="J54" s="181"/>
      <c r="K54" s="181" t="str">
        <f>
'将来負担比率（分子）の構造'!L$40</f>
        <v>
H30</v>
      </c>
      <c r="L54" s="181"/>
      <c r="M54" s="181"/>
      <c r="N54" s="181" t="str">
        <f>
'将来負担比率（分子）の構造'!M$40</f>
        <v>
R01</v>
      </c>
      <c r="O54" s="181"/>
      <c r="P54" s="181"/>
    </row>
    <row r="55" spans="1:16" x14ac:dyDescent="0.15">
      <c r="A55" s="181"/>
      <c r="B55" s="181" t="s">
        <v>
73</v>
      </c>
      <c r="C55" s="181"/>
      <c r="D55" s="181" t="s">
        <v>
74</v>
      </c>
      <c r="E55" s="181" t="s">
        <v>
73</v>
      </c>
      <c r="F55" s="181"/>
      <c r="G55" s="181" t="s">
        <v>
74</v>
      </c>
      <c r="H55" s="181" t="s">
        <v>
73</v>
      </c>
      <c r="I55" s="181"/>
      <c r="J55" s="181" t="s">
        <v>
74</v>
      </c>
      <c r="K55" s="181" t="s">
        <v>
73</v>
      </c>
      <c r="L55" s="181"/>
      <c r="M55" s="181" t="s">
        <v>
74</v>
      </c>
      <c r="N55" s="181" t="s">
        <v>
73</v>
      </c>
      <c r="O55" s="181"/>
      <c r="P55" s="181" t="s">
        <v>
74</v>
      </c>
    </row>
    <row r="56" spans="1:16" x14ac:dyDescent="0.15">
      <c r="A56" s="181" t="s">
        <v>
43</v>
      </c>
      <c r="B56" s="181"/>
      <c r="C56" s="181"/>
      <c r="D56" s="181">
        <f>
'将来負担比率（分子）の構造'!I$52</f>
        <v>
2446</v>
      </c>
      <c r="E56" s="181"/>
      <c r="F56" s="181"/>
      <c r="G56" s="181">
        <f>
'将来負担比率（分子）の構造'!J$52</f>
        <v>
2331</v>
      </c>
      <c r="H56" s="181"/>
      <c r="I56" s="181"/>
      <c r="J56" s="181">
        <f>
'将来負担比率（分子）の構造'!K$52</f>
        <v>
2260</v>
      </c>
      <c r="K56" s="181"/>
      <c r="L56" s="181"/>
      <c r="M56" s="181">
        <f>
'将来負担比率（分子）の構造'!L$52</f>
        <v>
2143</v>
      </c>
      <c r="N56" s="181"/>
      <c r="O56" s="181"/>
      <c r="P56" s="181">
        <f>
'将来負担比率（分子）の構造'!M$52</f>
        <v>
2025</v>
      </c>
    </row>
    <row r="57" spans="1:16" x14ac:dyDescent="0.15">
      <c r="A57" s="181" t="s">
        <v>
42</v>
      </c>
      <c r="B57" s="181"/>
      <c r="C57" s="181"/>
      <c r="D57" s="181">
        <f>
'将来負担比率（分子）の構造'!I$51</f>
        <v>
3</v>
      </c>
      <c r="E57" s="181"/>
      <c r="F57" s="181"/>
      <c r="G57" s="181">
        <f>
'将来負担比率（分子）の構造'!J$51</f>
        <v>
3</v>
      </c>
      <c r="H57" s="181"/>
      <c r="I57" s="181"/>
      <c r="J57" s="181" t="str">
        <f>
'将来負担比率（分子）の構造'!K$51</f>
        <v>
-</v>
      </c>
      <c r="K57" s="181"/>
      <c r="L57" s="181"/>
      <c r="M57" s="181" t="str">
        <f>
'将来負担比率（分子）の構造'!L$51</f>
        <v>
-</v>
      </c>
      <c r="N57" s="181"/>
      <c r="O57" s="181"/>
      <c r="P57" s="181" t="str">
        <f>
'将来負担比率（分子）の構造'!M$51</f>
        <v>
-</v>
      </c>
    </row>
    <row r="58" spans="1:16" x14ac:dyDescent="0.15">
      <c r="A58" s="181" t="s">
        <v>
41</v>
      </c>
      <c r="B58" s="181"/>
      <c r="C58" s="181"/>
      <c r="D58" s="181">
        <f>
'将来負担比率（分子）の構造'!I$50</f>
        <v>
5643</v>
      </c>
      <c r="E58" s="181"/>
      <c r="F58" s="181"/>
      <c r="G58" s="181">
        <f>
'将来負担比率（分子）の構造'!J$50</f>
        <v>
5684</v>
      </c>
      <c r="H58" s="181"/>
      <c r="I58" s="181"/>
      <c r="J58" s="181">
        <f>
'将来負担比率（分子）の構造'!K$50</f>
        <v>
5604</v>
      </c>
      <c r="K58" s="181"/>
      <c r="L58" s="181"/>
      <c r="M58" s="181">
        <f>
'将来負担比率（分子）の構造'!L$50</f>
        <v>
5499</v>
      </c>
      <c r="N58" s="181"/>
      <c r="O58" s="181"/>
      <c r="P58" s="181">
        <f>
'将来負担比率（分子）の構造'!M$50</f>
        <v>
5327</v>
      </c>
    </row>
    <row r="59" spans="1:16" x14ac:dyDescent="0.15">
      <c r="A59" s="181" t="s">
        <v>
39</v>
      </c>
      <c r="B59" s="181" t="str">
        <f>
'将来負担比率（分子）の構造'!I$49</f>
        <v>
-</v>
      </c>
      <c r="C59" s="181"/>
      <c r="D59" s="181"/>
      <c r="E59" s="181" t="str">
        <f>
'将来負担比率（分子）の構造'!J$49</f>
        <v>
-</v>
      </c>
      <c r="F59" s="181"/>
      <c r="G59" s="181"/>
      <c r="H59" s="181" t="str">
        <f>
'将来負担比率（分子）の構造'!K$49</f>
        <v>
-</v>
      </c>
      <c r="I59" s="181"/>
      <c r="J59" s="181"/>
      <c r="K59" s="181" t="str">
        <f>
'将来負担比率（分子）の構造'!L$49</f>
        <v>
-</v>
      </c>
      <c r="L59" s="181"/>
      <c r="M59" s="181"/>
      <c r="N59" s="181" t="str">
        <f>
'将来負担比率（分子）の構造'!M$49</f>
        <v>
-</v>
      </c>
      <c r="O59" s="181"/>
      <c r="P59" s="181"/>
    </row>
    <row r="60" spans="1:16" x14ac:dyDescent="0.15">
      <c r="A60" s="181" t="s">
        <v>
38</v>
      </c>
      <c r="B60" s="181" t="str">
        <f>
'将来負担比率（分子）の構造'!I$48</f>
        <v>
-</v>
      </c>
      <c r="C60" s="181"/>
      <c r="D60" s="181"/>
      <c r="E60" s="181" t="str">
        <f>
'将来負担比率（分子）の構造'!J$48</f>
        <v>
-</v>
      </c>
      <c r="F60" s="181"/>
      <c r="G60" s="181"/>
      <c r="H60" s="181" t="str">
        <f>
'将来負担比率（分子）の構造'!K$48</f>
        <v>
-</v>
      </c>
      <c r="I60" s="181"/>
      <c r="J60" s="181"/>
      <c r="K60" s="181" t="str">
        <f>
'将来負担比率（分子）の構造'!L$48</f>
        <v>
-</v>
      </c>
      <c r="L60" s="181"/>
      <c r="M60" s="181"/>
      <c r="N60" s="181" t="str">
        <f>
'将来負担比率（分子）の構造'!M$48</f>
        <v>
-</v>
      </c>
      <c r="O60" s="181"/>
      <c r="P60" s="181"/>
    </row>
    <row r="61" spans="1:16" x14ac:dyDescent="0.15">
      <c r="A61" s="181" t="s">
        <v>
36</v>
      </c>
      <c r="B61" s="181" t="str">
        <f>
'将来負担比率（分子）の構造'!I$46</f>
        <v>
-</v>
      </c>
      <c r="C61" s="181"/>
      <c r="D61" s="181"/>
      <c r="E61" s="181" t="str">
        <f>
'将来負担比率（分子）の構造'!J$46</f>
        <v>
-</v>
      </c>
      <c r="F61" s="181"/>
      <c r="G61" s="181"/>
      <c r="H61" s="181" t="str">
        <f>
'将来負担比率（分子）の構造'!K$46</f>
        <v>
-</v>
      </c>
      <c r="I61" s="181"/>
      <c r="J61" s="181"/>
      <c r="K61" s="181" t="str">
        <f>
'将来負担比率（分子）の構造'!L$46</f>
        <v>
-</v>
      </c>
      <c r="L61" s="181"/>
      <c r="M61" s="181"/>
      <c r="N61" s="181" t="str">
        <f>
'将来負担比率（分子）の構造'!M$46</f>
        <v>
-</v>
      </c>
      <c r="O61" s="181"/>
      <c r="P61" s="181"/>
    </row>
    <row r="62" spans="1:16" x14ac:dyDescent="0.15">
      <c r="A62" s="181" t="s">
        <v>
35</v>
      </c>
      <c r="B62" s="181">
        <f>
'将来負担比率（分子）の構造'!I$45</f>
        <v>
571</v>
      </c>
      <c r="C62" s="181"/>
      <c r="D62" s="181"/>
      <c r="E62" s="181">
        <f>
'将来負担比率（分子）の構造'!J$45</f>
        <v>
565</v>
      </c>
      <c r="F62" s="181"/>
      <c r="G62" s="181"/>
      <c r="H62" s="181">
        <f>
'将来負担比率（分子）の構造'!K$45</f>
        <v>
565</v>
      </c>
      <c r="I62" s="181"/>
      <c r="J62" s="181"/>
      <c r="K62" s="181">
        <f>
'将来負担比率（分子）の構造'!L$45</f>
        <v>
564</v>
      </c>
      <c r="L62" s="181"/>
      <c r="M62" s="181"/>
      <c r="N62" s="181">
        <f>
'将来負担比率（分子）の構造'!M$45</f>
        <v>
550</v>
      </c>
      <c r="O62" s="181"/>
      <c r="P62" s="181"/>
    </row>
    <row r="63" spans="1:16" x14ac:dyDescent="0.15">
      <c r="A63" s="181" t="s">
        <v>
34</v>
      </c>
      <c r="B63" s="181">
        <f>
'将来負担比率（分子）の構造'!I$44</f>
        <v>
583</v>
      </c>
      <c r="C63" s="181"/>
      <c r="D63" s="181"/>
      <c r="E63" s="181">
        <f>
'将来負担比率（分子）の構造'!J$44</f>
        <v>
549</v>
      </c>
      <c r="F63" s="181"/>
      <c r="G63" s="181"/>
      <c r="H63" s="181">
        <f>
'将来負担比率（分子）の構造'!K$44</f>
        <v>
544</v>
      </c>
      <c r="I63" s="181"/>
      <c r="J63" s="181"/>
      <c r="K63" s="181">
        <f>
'将来負担比率（分子）の構造'!L$44</f>
        <v>
514</v>
      </c>
      <c r="L63" s="181"/>
      <c r="M63" s="181"/>
      <c r="N63" s="181">
        <f>
'将来負担比率（分子）の構造'!M$44</f>
        <v>
492</v>
      </c>
      <c r="O63" s="181"/>
      <c r="P63" s="181"/>
    </row>
    <row r="64" spans="1:16" x14ac:dyDescent="0.15">
      <c r="A64" s="181" t="s">
        <v>
33</v>
      </c>
      <c r="B64" s="181">
        <f>
'将来負担比率（分子）の構造'!I$43</f>
        <v>
1936</v>
      </c>
      <c r="C64" s="181"/>
      <c r="D64" s="181"/>
      <c r="E64" s="181">
        <f>
'将来負担比率（分子）の構造'!J$43</f>
        <v>
1793</v>
      </c>
      <c r="F64" s="181"/>
      <c r="G64" s="181"/>
      <c r="H64" s="181">
        <f>
'将来負担比率（分子）の構造'!K$43</f>
        <v>
1735</v>
      </c>
      <c r="I64" s="181"/>
      <c r="J64" s="181"/>
      <c r="K64" s="181">
        <f>
'将来負担比率（分子）の構造'!L$43</f>
        <v>
1686</v>
      </c>
      <c r="L64" s="181"/>
      <c r="M64" s="181"/>
      <c r="N64" s="181">
        <f>
'将来負担比率（分子）の構造'!M$43</f>
        <v>
1577</v>
      </c>
      <c r="O64" s="181"/>
      <c r="P64" s="181"/>
    </row>
    <row r="65" spans="1:16" x14ac:dyDescent="0.15">
      <c r="A65" s="181" t="s">
        <v>
32</v>
      </c>
      <c r="B65" s="181" t="str">
        <f>
'将来負担比率（分子）の構造'!I$42</f>
        <v>
-</v>
      </c>
      <c r="C65" s="181"/>
      <c r="D65" s="181"/>
      <c r="E65" s="181" t="str">
        <f>
'将来負担比率（分子）の構造'!J$42</f>
        <v>
-</v>
      </c>
      <c r="F65" s="181"/>
      <c r="G65" s="181"/>
      <c r="H65" s="181" t="str">
        <f>
'将来負担比率（分子）の構造'!K$42</f>
        <v>
-</v>
      </c>
      <c r="I65" s="181"/>
      <c r="J65" s="181"/>
      <c r="K65" s="181" t="str">
        <f>
'将来負担比率（分子）の構造'!L$42</f>
        <v>
-</v>
      </c>
      <c r="L65" s="181"/>
      <c r="M65" s="181"/>
      <c r="N65" s="181" t="str">
        <f>
'将来負担比率（分子）の構造'!M$42</f>
        <v>
-</v>
      </c>
      <c r="O65" s="181"/>
      <c r="P65" s="181"/>
    </row>
    <row r="66" spans="1:16" x14ac:dyDescent="0.15">
      <c r="A66" s="181" t="s">
        <v>
31</v>
      </c>
      <c r="B66" s="181">
        <f>
'将来負担比率（分子）の構造'!I$41</f>
        <v>
1126</v>
      </c>
      <c r="C66" s="181"/>
      <c r="D66" s="181"/>
      <c r="E66" s="181">
        <f>
'将来負担比率（分子）の構造'!J$41</f>
        <v>
1100</v>
      </c>
      <c r="F66" s="181"/>
      <c r="G66" s="181"/>
      <c r="H66" s="181">
        <f>
'将来負担比率（分子）の構造'!K$41</f>
        <v>
1071</v>
      </c>
      <c r="I66" s="181"/>
      <c r="J66" s="181"/>
      <c r="K66" s="181">
        <f>
'将来負担比率（分子）の構造'!L$41</f>
        <v>
1036</v>
      </c>
      <c r="L66" s="181"/>
      <c r="M66" s="181"/>
      <c r="N66" s="181">
        <f>
'将来負担比率（分子）の構造'!M$41</f>
        <v>
983</v>
      </c>
      <c r="O66" s="181"/>
      <c r="P66" s="181"/>
    </row>
    <row r="67" spans="1:16" x14ac:dyDescent="0.15">
      <c r="A67" s="181" t="s">
        <v>
75</v>
      </c>
      <c r="B67" s="181" t="e">
        <f>
NA()</f>
        <v>
#N/A</v>
      </c>
      <c r="C67" s="181">
        <f>
IF(ISNUMBER('将来負担比率（分子）の構造'!I$53), IF('将来負担比率（分子）の構造'!I$53 &lt; 0, 0, '将来負担比率（分子）の構造'!I$53), NA())</f>
        <v>
0</v>
      </c>
      <c r="D67" s="181" t="e">
        <f>
NA()</f>
        <v>
#N/A</v>
      </c>
      <c r="E67" s="181" t="e">
        <f>
NA()</f>
        <v>
#N/A</v>
      </c>
      <c r="F67" s="181">
        <f>
IF(ISNUMBER('将来負担比率（分子）の構造'!J$53), IF('将来負担比率（分子）の構造'!J$53 &lt; 0, 0, '将来負担比率（分子）の構造'!J$53), NA())</f>
        <v>
0</v>
      </c>
      <c r="G67" s="181" t="e">
        <f>
NA()</f>
        <v>
#N/A</v>
      </c>
      <c r="H67" s="181" t="e">
        <f>
NA()</f>
        <v>
#N/A</v>
      </c>
      <c r="I67" s="181">
        <f>
IF(ISNUMBER('将来負担比率（分子）の構造'!K$53), IF('将来負担比率（分子）の構造'!K$53 &lt; 0, 0, '将来負担比率（分子）の構造'!K$53), NA())</f>
        <v>
0</v>
      </c>
      <c r="J67" s="181" t="e">
        <f>
NA()</f>
        <v>
#N/A</v>
      </c>
      <c r="K67" s="181" t="e">
        <f>
NA()</f>
        <v>
#N/A</v>
      </c>
      <c r="L67" s="181">
        <f>
IF(ISNUMBER('将来負担比率（分子）の構造'!L$53), IF('将来負担比率（分子）の構造'!L$53 &lt; 0, 0, '将来負担比率（分子）の構造'!L$53), NA())</f>
        <v>
0</v>
      </c>
      <c r="M67" s="181" t="e">
        <f>
NA()</f>
        <v>
#N/A</v>
      </c>
      <c r="N67" s="181" t="e">
        <f>
NA()</f>
        <v>
#N/A</v>
      </c>
      <c r="O67" s="181">
        <f>
IF(ISNUMBER('将来負担比率（分子）の構造'!M$53), IF('将来負担比率（分子）の構造'!M$53 &lt; 0, 0, '将来負担比率（分子）の構造'!M$53), NA())</f>
        <v>
0</v>
      </c>
      <c r="P67" s="181" t="e">
        <f>
NA()</f>
        <v>
#N/A</v>
      </c>
    </row>
    <row r="70" spans="1:16" x14ac:dyDescent="0.15">
      <c r="A70" s="183" t="s">
        <v>
76</v>
      </c>
      <c r="B70" s="183"/>
      <c r="C70" s="183"/>
      <c r="D70" s="183"/>
      <c r="E70" s="183"/>
      <c r="F70" s="183"/>
    </row>
    <row r="71" spans="1:16" x14ac:dyDescent="0.15">
      <c r="A71" s="184"/>
      <c r="B71" s="184" t="str">
        <f>
基金残高に係る経年分析!F54</f>
        <v>
H29</v>
      </c>
      <c r="C71" s="184" t="str">
        <f>
基金残高に係る経年分析!G54</f>
        <v>
H30</v>
      </c>
      <c r="D71" s="184" t="str">
        <f>
基金残高に係る経年分析!H54</f>
        <v>
R01</v>
      </c>
    </row>
    <row r="72" spans="1:16" x14ac:dyDescent="0.15">
      <c r="A72" s="184" t="s">
        <v>
77</v>
      </c>
      <c r="B72" s="185">
        <f>
基金残高に係る経年分析!F55</f>
        <v>
2610</v>
      </c>
      <c r="C72" s="185">
        <f>
基金残高に係る経年分析!G55</f>
        <v>
2511</v>
      </c>
      <c r="D72" s="185">
        <f>
基金残高に係る経年分析!H55</f>
        <v>
2431</v>
      </c>
    </row>
    <row r="73" spans="1:16" x14ac:dyDescent="0.15">
      <c r="A73" s="184" t="s">
        <v>
78</v>
      </c>
      <c r="B73" s="185">
        <f>
基金残高に係る経年分析!F56</f>
        <v>
75</v>
      </c>
      <c r="C73" s="185">
        <f>
基金残高に係る経年分析!G56</f>
        <v>
75</v>
      </c>
      <c r="D73" s="185">
        <f>
基金残高に係る経年分析!H56</f>
        <v>
75</v>
      </c>
    </row>
    <row r="74" spans="1:16" x14ac:dyDescent="0.15">
      <c r="A74" s="184" t="s">
        <v>
79</v>
      </c>
      <c r="B74" s="185">
        <f>
基金残高に係る経年分析!F57</f>
        <v>
2549</v>
      </c>
      <c r="C74" s="185">
        <f>
基金残高に係る経年分析!G57</f>
        <v>
2593</v>
      </c>
      <c r="D74" s="185">
        <f>
基金残高に係る経年分析!H57</f>
        <v>
2615</v>
      </c>
    </row>
  </sheetData>
  <sheetProtection algorithmName="SHA-512" hashValue="FHqN7kKgXtGvHv7D/ftwR4zAsKfW0aFm04oUUMq6pEgYJqNPDt1UdQgRkZyTMPzIg4ETcfnJoiFfRGWYTbSDQQ==" saltValue="SFiTpL+2VaJWpSvG+E57l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0019</cp:lastModifiedBy>
  <cp:lastPrinted>2021-03-08T04:48:06Z</cp:lastPrinted>
  <dcterms:created xsi:type="dcterms:W3CDTF">2021-02-05T02:05:18Z</dcterms:created>
  <dcterms:modified xsi:type="dcterms:W3CDTF">2021-10-08T07:10:15Z</dcterms:modified>
  <cp:category/>
</cp:coreProperties>
</file>