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8.1.110\ファイル共有置き場\経理課\★USB送受信フォルダ\【東京都市町村課：1月28日（水）〆】公営企業に係る経営比較分析表（令和6年度決算）の分析等について（依頼）\"/>
    </mc:Choice>
  </mc:AlternateContent>
  <xr:revisionPtr revIDLastSave="0" documentId="13_ncr:1_{8BFDEF97-C561-4957-BF28-2C6D245CA8F4}" xr6:coauthVersionLast="36" xr6:coauthVersionMax="36" xr10:uidLastSave="{00000000-0000-0000-0000-000000000000}"/>
  <workbookProtection workbookAlgorithmName="SHA-512" workbookHashValue="vfZ35SAIOIK+yxg0gHfZdnuAt92fqzNTHmLsYFT49JEdeCmxDsvteqDYe/7SKOwslstXQWXyxr2Ea00fzW7GrQ==" workbookSaltValue="hVBcYo0hg/vKpEtV37+UQg==" workbookSpinCount="100000" lockStructure="1"/>
  <bookViews>
    <workbookView xWindow="0" yWindow="0" windowWidth="23040" windowHeight="921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LP10" i="4" s="1"/>
  <c r="AD6" i="5"/>
  <c r="JW10" i="4" s="1"/>
  <c r="AC6" i="5"/>
  <c r="AB6" i="5"/>
  <c r="AA6" i="5"/>
  <c r="JW8" i="4" s="1"/>
  <c r="Z6" i="5"/>
  <c r="ID8" i="4" s="1"/>
  <c r="Y6" i="5"/>
  <c r="X6" i="5"/>
  <c r="W6" i="5"/>
  <c r="CN12" i="4" s="1"/>
  <c r="V6" i="5"/>
  <c r="AU12" i="4" s="1"/>
  <c r="U6" i="5"/>
  <c r="T6" i="5"/>
  <c r="S6" i="5"/>
  <c r="EG10" i="4" s="1"/>
  <c r="R6" i="5"/>
  <c r="CN10" i="4" s="1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K90" i="4"/>
  <c r="J90" i="4"/>
  <c r="G90" i="4"/>
  <c r="F90" i="4"/>
  <c r="B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X80" i="4"/>
  <c r="BI80" i="4"/>
  <c r="AT80" i="4"/>
  <c r="AE80" i="4"/>
  <c r="P80" i="4"/>
  <c r="MO79" i="4"/>
  <c r="LZ79" i="4"/>
  <c r="LK79" i="4"/>
  <c r="KV79" i="4"/>
  <c r="KG79" i="4"/>
  <c r="JB79" i="4"/>
  <c r="IM79" i="4"/>
  <c r="HX79" i="4"/>
  <c r="HI79" i="4"/>
  <c r="GT79" i="4"/>
  <c r="FO79" i="4"/>
  <c r="EZ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FZ12" i="4"/>
  <c r="EG12" i="4"/>
  <c r="B12" i="4"/>
  <c r="ID10" i="4"/>
  <c r="FZ10" i="4"/>
  <c r="AU10" i="4"/>
  <c r="B10" i="4"/>
  <c r="LP8" i="4"/>
  <c r="FZ8" i="4"/>
  <c r="EG8" i="4"/>
  <c r="CN8" i="4"/>
  <c r="AU8" i="4"/>
  <c r="B6" i="4"/>
  <c r="JB78" i="4" l="1"/>
  <c r="IZ54" i="4"/>
  <c r="IZ32" i="4"/>
  <c r="FO78" i="4"/>
  <c r="FL54" i="4"/>
  <c r="FL32" i="4"/>
  <c r="BX78" i="4"/>
  <c r="BX54" i="4"/>
  <c r="BX32" i="4"/>
  <c r="MO78" i="4"/>
  <c r="MN54" i="4"/>
  <c r="MN32" i="4"/>
  <c r="C11" i="5"/>
  <c r="D11" i="5"/>
  <c r="E11" i="5"/>
  <c r="B11" i="5"/>
  <c r="LZ78" i="4" l="1"/>
  <c r="LY54" i="4"/>
  <c r="LY32" i="4"/>
  <c r="IM78" i="4"/>
  <c r="IK54" i="4"/>
  <c r="IK32" i="4"/>
  <c r="EZ78" i="4"/>
  <c r="EW54" i="4"/>
  <c r="EW32" i="4"/>
  <c r="BI78" i="4"/>
  <c r="BI54" i="4"/>
  <c r="BI32" i="4"/>
  <c r="AT78" i="4"/>
  <c r="AT54" i="4"/>
  <c r="AT32" i="4"/>
  <c r="LK78" i="4"/>
  <c r="LJ54" i="4"/>
  <c r="HX78" i="4"/>
  <c r="HV54" i="4"/>
  <c r="HV32" i="4"/>
  <c r="EK78" i="4"/>
  <c r="EH32" i="4"/>
  <c r="LJ32" i="4"/>
  <c r="EH54" i="4"/>
  <c r="GT78" i="4"/>
  <c r="GR54" i="4"/>
  <c r="GR32" i="4"/>
  <c r="DG78" i="4"/>
  <c r="DD54" i="4"/>
  <c r="DD32" i="4"/>
  <c r="P78" i="4"/>
  <c r="P54" i="4"/>
  <c r="P32" i="4"/>
  <c r="KG78" i="4"/>
  <c r="KF54" i="4"/>
  <c r="KF32" i="4"/>
  <c r="DV78" i="4"/>
  <c r="DS54" i="4"/>
  <c r="DS32" i="4"/>
  <c r="AE78" i="4"/>
  <c r="AE54" i="4"/>
  <c r="AE32" i="4"/>
  <c r="KV78" i="4"/>
  <c r="KU54" i="4"/>
  <c r="KU32" i="4"/>
  <c r="HG54" i="4"/>
  <c r="HG32" i="4"/>
  <c r="HI78" i="4"/>
</calcChain>
</file>

<file path=xl/sharedStrings.xml><?xml version="1.0" encoding="utf-8"?>
<sst xmlns="http://schemas.openxmlformats.org/spreadsheetml/2006/main" count="346" uniqueCount="191">
  <si>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</si>
  <si>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</si>
  <si>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</si>
  <si>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</si>
  <si>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</si>
  <si>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</si>
  <si>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</si>
  <si>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</si>
  <si>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</si>
  <si>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</si>
  <si>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</si>
  <si>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</si>
  <si>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</si>
  <si>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</si>
  <si>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</si>
  <si>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</si>
  <si>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</si>
  <si>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</si>
  <si>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</si>
  <si>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</si>
  <si>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</si>
  <si>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</si>
  <si>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</si>
  <si>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</si>
  <si>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</si>
  <si>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</si>
  <si>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</si>
  <si>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</si>
  <si>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</si>
  <si>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</si>
  <si>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</si>
  <si>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</si>
  <si>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</si>
  <si>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</si>
  <si>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</si>
  <si>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</si>
  <si>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</si>
  <si>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</si>
  <si>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</si>
  <si>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</si>
  <si>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</si>
  <si>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</si>
  <si>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</si>
  <si>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</si>
  <si>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</si>
  <si>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</si>
  <si>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</si>
  <si>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</si>
  <si>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</si>
  <si>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</si>
  <si>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</si>
  <si>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</si>
  <si>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</si>
  <si>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</si>
  <si>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</si>
  <si>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</si>
  <si>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</si>
  <si>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</si>
  <si>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</si>
  <si>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</si>
  <si>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</si>
  <si>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</si>
  <si>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</si>
  <si>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</si>
  <si>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</si>
  <si>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</si>
  <si>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</si>
  <si>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</si>
  <si>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</si>
  <si>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</si>
  <si>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</si>
  <si>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</si>
  <si>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</si>
  <si>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</si>
  <si>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</si>
  <si>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</si>
  <si>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</si>
  <si>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</si>
  <si>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</si>
  <si>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</si>
  <si>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</si>
  <si>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</si>
  <si>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</si>
  <si>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</si>
  <si>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</si>
  <si>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</si>
  <si>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</si>
  <si>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</si>
  <si>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</si>
  <si>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</si>
  <si>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</si>
  <si>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</si>
  <si>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</si>
  <si>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</si>
  <si>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</si>
  <si>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</si>
  <si>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</si>
  <si>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</si>
  <si>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</si>
  <si>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</si>
  <si>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</si>
  <si>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</si>
  <si>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</si>
  <si>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</si>
  <si>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</si>
  <si>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</si>
  <si>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</si>
  <si>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</si>
  <si>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</si>
  <si>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</si>
  <si>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</si>
  <si>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</si>
  <si>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</si>
  <si>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</si>
  <si>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</si>
  <si>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</si>
  <si>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</si>
  <si>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</si>
  <si>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</si>
  <si>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</si>
  <si>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</si>
  <si>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</si>
  <si>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</si>
  <si>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</si>
  <si>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</si>
  <si>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</si>
  <si>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</si>
  <si>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</si>
  <si>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</si>
  <si>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</si>
  <si>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</si>
  <si>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</si>
  <si>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</si>
  <si>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</si>
  <si>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</si>
  <si>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</si>
  <si>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</si>
  <si>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</si>
  <si>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</si>
  <si>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</si>
  <si>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</si>
  <si>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</si>
  <si>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</si>
  <si>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</si>
  <si>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</si>
  <si>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</si>
  <si>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</si>
  <si>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</si>
  <si>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</si>
  <si>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</si>
  <si>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</si>
  <si>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</si>
  <si>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</si>
  <si>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</si>
  <si>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</si>
  <si>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</si>
  <si>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</si>
  <si>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</si>
  <si>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</si>
  <si>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当該値(N-1)</t>
    <phoneticPr fontId="5"/>
  </si>
  <si>
    <t>当該値(N-1)</t>
    <phoneticPr fontId="5"/>
  </si>
  <si>
    <t>当該値(N-4)</t>
    <phoneticPr fontId="5"/>
  </si>
  <si>
    <t>当該値(N)</t>
    <phoneticPr fontId="5"/>
  </si>
  <si>
    <t>当該値(N-3)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</si>
  <si>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</si>
  <si>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</si>
  <si>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</si>
  <si>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</si>
  <si>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東京都</t>
  </si>
  <si>
    <t>福生病院企業団</t>
  </si>
  <si>
    <t>公立福生病院</t>
  </si>
  <si>
    <t>条例全部</t>
  </si>
  <si>
    <t>病院事業</t>
  </si>
  <si>
    <t>一般病院</t>
  </si>
  <si>
    <t>300床以上～400床未満</t>
  </si>
  <si>
    <t>その他</t>
  </si>
  <si>
    <t>直営</t>
  </si>
  <si>
    <t>対象</t>
  </si>
  <si>
    <t>ド 透 訓 ガ</t>
  </si>
  <si>
    <t>救 臨 災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</si>
  <si>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</si>
  <si>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</si>
  <si>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</si>
  <si>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</si>
  <si>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</si>
  <si>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</si>
  <si>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</si>
  <si>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「公立福生病院経営強化プラン」を策定し、当院が果たすべき
役割・機能を示して取り組んでいる。
（１）２次救急患者を断らない医療機関
（２）急性期からポストアキュートまで途切れのない連携を行う
　　　医療機関
（３）がん診療対応医療機関</t>
    <rPh sb="1" eb="3">
      <t>コウリツ</t>
    </rPh>
    <rPh sb="3" eb="5">
      <t>フッサ</t>
    </rPh>
    <rPh sb="5" eb="7">
      <t>ビョウイン</t>
    </rPh>
    <rPh sb="7" eb="9">
      <t>ケイエイ</t>
    </rPh>
    <rPh sb="9" eb="11">
      <t>キョウカ</t>
    </rPh>
    <rPh sb="16" eb="18">
      <t>サクテイ</t>
    </rPh>
    <rPh sb="20" eb="22">
      <t>トウイン</t>
    </rPh>
    <rPh sb="23" eb="24">
      <t>ハ</t>
    </rPh>
    <rPh sb="29" eb="31">
      <t>ヤクワリ</t>
    </rPh>
    <rPh sb="32" eb="34">
      <t>キノウ</t>
    </rPh>
    <rPh sb="35" eb="36">
      <t>シメ</t>
    </rPh>
    <rPh sb="38" eb="39">
      <t>ト</t>
    </rPh>
    <rPh sb="40" eb="41">
      <t>ク</t>
    </rPh>
    <rPh sb="51" eb="52">
      <t>ジ</t>
    </rPh>
    <rPh sb="52" eb="54">
      <t>キュウキュウ</t>
    </rPh>
    <rPh sb="54" eb="56">
      <t>カンジャ</t>
    </rPh>
    <rPh sb="57" eb="58">
      <t>コトワ</t>
    </rPh>
    <rPh sb="61" eb="63">
      <t>イリョウ</t>
    </rPh>
    <rPh sb="63" eb="65">
      <t>キカン</t>
    </rPh>
    <rPh sb="69" eb="72">
      <t>キュウセイキ</t>
    </rPh>
    <rPh sb="84" eb="86">
      <t>トギ</t>
    </rPh>
    <rPh sb="90" eb="92">
      <t>レンケイ</t>
    </rPh>
    <rPh sb="93" eb="94">
      <t>オコナ</t>
    </rPh>
    <rPh sb="101" eb="103">
      <t>キカン</t>
    </rPh>
    <rPh sb="109" eb="111">
      <t>シンリョウ</t>
    </rPh>
    <rPh sb="111" eb="113">
      <t>タイオウ</t>
    </rPh>
    <rPh sb="113" eb="115">
      <t>イリョウ</t>
    </rPh>
    <rPh sb="115" eb="117">
      <t>キカン</t>
    </rPh>
    <phoneticPr fontId="5"/>
  </si>
  <si>
    <t>「公立福生病院施設・設備長寿命化計画」を策定し、
住民の安全・安心の確保、中長期的な維持管理・更新等に係る
トータルコストの縮減や予算の平準化を図っている。
事後保全から予防保全への施設管理を目指している。</t>
    <rPh sb="1" eb="3">
      <t>コウリツ</t>
    </rPh>
    <rPh sb="3" eb="5">
      <t>フッサ</t>
    </rPh>
    <rPh sb="5" eb="7">
      <t>ビョウイン</t>
    </rPh>
    <rPh sb="7" eb="9">
      <t>シセツ</t>
    </rPh>
    <rPh sb="10" eb="12">
      <t>セツビ</t>
    </rPh>
    <rPh sb="12" eb="16">
      <t>チョウジュミョウカ</t>
    </rPh>
    <rPh sb="16" eb="18">
      <t>ケイカク</t>
    </rPh>
    <rPh sb="20" eb="22">
      <t>サクテイ</t>
    </rPh>
    <rPh sb="25" eb="27">
      <t>ジュウミン</t>
    </rPh>
    <rPh sb="28" eb="30">
      <t>アンゼン</t>
    </rPh>
    <rPh sb="31" eb="33">
      <t>アンシン</t>
    </rPh>
    <rPh sb="34" eb="36">
      <t>カクホ</t>
    </rPh>
    <rPh sb="37" eb="41">
      <t>チュウチョウキテキ</t>
    </rPh>
    <rPh sb="42" eb="44">
      <t>イジ</t>
    </rPh>
    <rPh sb="44" eb="46">
      <t>カンリ</t>
    </rPh>
    <rPh sb="47" eb="49">
      <t>コウシン</t>
    </rPh>
    <rPh sb="49" eb="50">
      <t>トウ</t>
    </rPh>
    <rPh sb="62" eb="64">
      <t>シュクゲン</t>
    </rPh>
    <rPh sb="65" eb="67">
      <t>ヨサン</t>
    </rPh>
    <rPh sb="68" eb="71">
      <t>ヘイジュンカ</t>
    </rPh>
    <rPh sb="72" eb="73">
      <t>ハカ</t>
    </rPh>
    <rPh sb="79" eb="81">
      <t>ジゴ</t>
    </rPh>
    <rPh sb="81" eb="83">
      <t>ホゼン</t>
    </rPh>
    <rPh sb="85" eb="87">
      <t>ヨボウ</t>
    </rPh>
    <rPh sb="87" eb="89">
      <t>ホゼン</t>
    </rPh>
    <rPh sb="91" eb="93">
      <t>シセツ</t>
    </rPh>
    <rPh sb="93" eb="95">
      <t>カンリ</t>
    </rPh>
    <rPh sb="96" eb="98">
      <t>メザ</t>
    </rPh>
    <phoneticPr fontId="5"/>
  </si>
  <si>
    <t>新型コロナウイルス感染症が２類相当から５類に引き下げられ
確保病床が解放されたが、患者の戻りが鈍化しており医業収益が
著しく低下している。また、医師不足（内科医不足）も医業収益
低下の要因として挙げられる。
そのため、①経常収支比率、②医業収支比率、
③修正紙業収支比率、④病床利用率の全てにおいて
令和５年度・令和６年度と低下し続けており、
類似病院平均値からの乖離も進んでいる。
対して、⑦職員給与費体医業収益比率は上昇傾向のままであり、
令和６年度においては類似病院平均値から20%を超える結果と
なった。</t>
    <rPh sb="0" eb="2">
      <t>シンガタ</t>
    </rPh>
    <rPh sb="9" eb="12">
      <t>カンセンショウ</t>
    </rPh>
    <rPh sb="14" eb="15">
      <t>ルイ</t>
    </rPh>
    <rPh sb="15" eb="17">
      <t>ソウトウ</t>
    </rPh>
    <rPh sb="30" eb="32">
      <t>ビョウショウ</t>
    </rPh>
    <rPh sb="33" eb="35">
      <t>カイホウ</t>
    </rPh>
    <rPh sb="40" eb="42">
      <t>カンジャ</t>
    </rPh>
    <rPh sb="43" eb="44">
      <t>モド</t>
    </rPh>
    <rPh sb="46" eb="48">
      <t>ドンカ</t>
    </rPh>
    <rPh sb="52" eb="54">
      <t>イギョウ</t>
    </rPh>
    <rPh sb="54" eb="56">
      <t>シュウエキ</t>
    </rPh>
    <rPh sb="58" eb="59">
      <t>イチジル</t>
    </rPh>
    <rPh sb="61" eb="63">
      <t>テイカ</t>
    </rPh>
    <rPh sb="68" eb="69">
      <t>クワ</t>
    </rPh>
    <rPh sb="73" eb="75">
      <t>ブソク</t>
    </rPh>
    <rPh sb="76" eb="78">
      <t>ナイカ</t>
    </rPh>
    <rPh sb="78" eb="79">
      <t>イ</t>
    </rPh>
    <rPh sb="79" eb="81">
      <t>ブソク</t>
    </rPh>
    <rPh sb="84" eb="86">
      <t>イギョウ</t>
    </rPh>
    <rPh sb="86" eb="88">
      <t>シュウエキ</t>
    </rPh>
    <rPh sb="89" eb="91">
      <t>テイカ</t>
    </rPh>
    <rPh sb="92" eb="94">
      <t>ヨウイン</t>
    </rPh>
    <rPh sb="97" eb="98">
      <t>ア</t>
    </rPh>
    <rPh sb="109" eb="111">
      <t>ケイジョウ</t>
    </rPh>
    <rPh sb="111" eb="113">
      <t>シュウシ</t>
    </rPh>
    <rPh sb="113" eb="115">
      <t>ヒリツ</t>
    </rPh>
    <rPh sb="117" eb="119">
      <t>イギョウ</t>
    </rPh>
    <rPh sb="119" eb="121">
      <t>シュウシ</t>
    </rPh>
    <rPh sb="121" eb="123">
      <t>ヒリツ</t>
    </rPh>
    <rPh sb="126" eb="128">
      <t>シュウセイ</t>
    </rPh>
    <rPh sb="128" eb="130">
      <t>シギョウ</t>
    </rPh>
    <rPh sb="130" eb="132">
      <t>シュウシ</t>
    </rPh>
    <rPh sb="132" eb="134">
      <t>ヒリツ</t>
    </rPh>
    <rPh sb="136" eb="138">
      <t>ビョウショウ</t>
    </rPh>
    <rPh sb="138" eb="141">
      <t>リヨウリツ</t>
    </rPh>
    <rPh sb="142" eb="143">
      <t>スベ</t>
    </rPh>
    <rPh sb="149" eb="151">
      <t>レイワ</t>
    </rPh>
    <rPh sb="152" eb="153">
      <t>ネン</t>
    </rPh>
    <rPh sb="153" eb="154">
      <t>ド</t>
    </rPh>
    <rPh sb="155" eb="157">
      <t>レイワ</t>
    </rPh>
    <rPh sb="158" eb="159">
      <t>ネン</t>
    </rPh>
    <rPh sb="159" eb="160">
      <t>ド</t>
    </rPh>
    <rPh sb="161" eb="163">
      <t>テイカ</t>
    </rPh>
    <rPh sb="164" eb="165">
      <t>ツヅ</t>
    </rPh>
    <rPh sb="171" eb="173">
      <t>ルイジ</t>
    </rPh>
    <rPh sb="173" eb="175">
      <t>ビョウイン</t>
    </rPh>
    <rPh sb="175" eb="178">
      <t>ヘイキンチ</t>
    </rPh>
    <rPh sb="181" eb="183">
      <t>カイリ</t>
    </rPh>
    <rPh sb="184" eb="185">
      <t>スス</t>
    </rPh>
    <rPh sb="192" eb="193">
      <t>タイ</t>
    </rPh>
    <rPh sb="197" eb="199">
      <t>ショクイン</t>
    </rPh>
    <rPh sb="199" eb="201">
      <t>キュウヨ</t>
    </rPh>
    <rPh sb="201" eb="202">
      <t>ヒ</t>
    </rPh>
    <rPh sb="202" eb="203">
      <t>タイ</t>
    </rPh>
    <rPh sb="203" eb="205">
      <t>イギョウ</t>
    </rPh>
    <rPh sb="205" eb="207">
      <t>シュウエキ</t>
    </rPh>
    <rPh sb="207" eb="209">
      <t>ヒリツ</t>
    </rPh>
    <rPh sb="210" eb="212">
      <t>ジョウショウ</t>
    </rPh>
    <rPh sb="212" eb="214">
      <t>ケイコウ</t>
    </rPh>
    <rPh sb="222" eb="224">
      <t>レイワ</t>
    </rPh>
    <rPh sb="225" eb="226">
      <t>ネン</t>
    </rPh>
    <rPh sb="226" eb="227">
      <t>ド</t>
    </rPh>
    <rPh sb="245" eb="246">
      <t>コ</t>
    </rPh>
    <rPh sb="248" eb="250">
      <t>ケッカ</t>
    </rPh>
    <phoneticPr fontId="5"/>
  </si>
  <si>
    <t>重要な経営指標の多くで類似病院平均値を下回り、
⑨累積欠損金比率を上昇させる結果となった。
医師確保に努めて医業収益の改善を図るとともに、費用・支出の
適正化にも取り組んでいく。また、病床数の見直しも検討していく。</t>
    <rPh sb="0" eb="2">
      <t>ジュウヨウ</t>
    </rPh>
    <rPh sb="3" eb="5">
      <t>ケイエイ</t>
    </rPh>
    <rPh sb="5" eb="7">
      <t>シヒョウ</t>
    </rPh>
    <rPh sb="8" eb="9">
      <t>オオ</t>
    </rPh>
    <rPh sb="11" eb="13">
      <t>ルイジ</t>
    </rPh>
    <rPh sb="13" eb="15">
      <t>ビョウイン</t>
    </rPh>
    <rPh sb="15" eb="18">
      <t>ヘイキンチ</t>
    </rPh>
    <rPh sb="19" eb="21">
      <t>シタマワ</t>
    </rPh>
    <rPh sb="25" eb="27">
      <t>ルイセキ</t>
    </rPh>
    <rPh sb="27" eb="29">
      <t>ケッソン</t>
    </rPh>
    <rPh sb="29" eb="30">
      <t>キン</t>
    </rPh>
    <rPh sb="30" eb="32">
      <t>ヒリツ</t>
    </rPh>
    <rPh sb="33" eb="35">
      <t>ジョウショウ</t>
    </rPh>
    <rPh sb="38" eb="40">
      <t>ケッカ</t>
    </rPh>
    <rPh sb="46" eb="48">
      <t>イシ</t>
    </rPh>
    <rPh sb="48" eb="50">
      <t>カクホ</t>
    </rPh>
    <rPh sb="51" eb="52">
      <t>ツト</t>
    </rPh>
    <rPh sb="54" eb="56">
      <t>イギョウ</t>
    </rPh>
    <rPh sb="56" eb="58">
      <t>シュウエキ</t>
    </rPh>
    <rPh sb="59" eb="61">
      <t>カイゼン</t>
    </rPh>
    <rPh sb="62" eb="63">
      <t>ハカ</t>
    </rPh>
    <rPh sb="69" eb="71">
      <t>ヒヨウ</t>
    </rPh>
    <rPh sb="72" eb="74">
      <t>シシュツ</t>
    </rPh>
    <rPh sb="76" eb="79">
      <t>テキセイカ</t>
    </rPh>
    <rPh sb="81" eb="82">
      <t>ト</t>
    </rPh>
    <rPh sb="83" eb="84">
      <t>ク</t>
    </rPh>
    <rPh sb="92" eb="95">
      <t>ビョウショウスウ</t>
    </rPh>
    <rPh sb="96" eb="98">
      <t>ミナオ</t>
    </rPh>
    <rPh sb="100" eb="102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</si>
</sst>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57.2</c:v>
                </c:pt>
                <c:pt idx="1">
                  <c:v>55.1</c:v>
                </c:pt>
                <c:pt idx="2">
                  <c:v>61.3</c:v>
                </c:pt>
                <c:pt idx="3">
                  <c:v>52.3</c:v>
                </c:pt>
                <c:pt idx="4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4-4114-ABDA-62BDC108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66.5</c:v>
                </c:pt>
                <c:pt idx="1">
                  <c:v>66.8</c:v>
                </c:pt>
                <c:pt idx="2">
                  <c:v>66.599999999999994</c:v>
                </c:pt>
                <c:pt idx="3">
                  <c:v>68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4-4114-ABDA-62BDC108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14084</c:v>
                </c:pt>
                <c:pt idx="1">
                  <c:v>14011</c:v>
                </c:pt>
                <c:pt idx="2">
                  <c:v>13998</c:v>
                </c:pt>
                <c:pt idx="3">
                  <c:v>14267</c:v>
                </c:pt>
                <c:pt idx="4">
                  <c:v>14417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7-4312-A2BF-FCB7F440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15986</c:v>
                </c:pt>
                <c:pt idx="1">
                  <c:v>16421</c:v>
                </c:pt>
                <c:pt idx="2">
                  <c:v>17279</c:v>
                </c:pt>
                <c:pt idx="3">
                  <c:v>17851</c:v>
                </c:pt>
                <c:pt idx="4">
                  <c:v>18102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7-4312-A2BF-FCB7F440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56205</c:v>
                </c:pt>
                <c:pt idx="1">
                  <c:v>62520</c:v>
                </c:pt>
                <c:pt idx="2">
                  <c:v>63460</c:v>
                </c:pt>
                <c:pt idx="3">
                  <c:v>59782</c:v>
                </c:pt>
                <c:pt idx="4">
                  <c:v>59444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2-4DEE-A074-1A51A602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57368</c:v>
                </c:pt>
                <c:pt idx="1">
                  <c:v>59838</c:v>
                </c:pt>
                <c:pt idx="2">
                  <c:v>62697</c:v>
                </c:pt>
                <c:pt idx="3">
                  <c:v>62059</c:v>
                </c:pt>
                <c:pt idx="4">
                  <c:v>63076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2-4DEE-A074-1A51A602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22.9</c:v>
                </c:pt>
                <c:pt idx="1">
                  <c:v>0</c:v>
                </c:pt>
                <c:pt idx="2">
                  <c:v>0</c:v>
                </c:pt>
                <c:pt idx="3">
                  <c:v>28.1</c:v>
                </c:pt>
                <c:pt idx="4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CD2-B034-61F92D8C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83.2</c:v>
                </c:pt>
                <c:pt idx="1">
                  <c:v>84.6</c:v>
                </c:pt>
                <c:pt idx="2">
                  <c:v>67.8</c:v>
                </c:pt>
                <c:pt idx="3">
                  <c:v>61.8</c:v>
                </c:pt>
                <c:pt idx="4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6-4CD2-B034-61F92D8C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72.3</c:v>
                </c:pt>
                <c:pt idx="1">
                  <c:v>77.3</c:v>
                </c:pt>
                <c:pt idx="2">
                  <c:v>80.5</c:v>
                </c:pt>
                <c:pt idx="3">
                  <c:v>69.3</c:v>
                </c:pt>
                <c:pt idx="4">
                  <c:v>66.099999999999994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9-4827-9DC9-3EE945804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81.400000000000006</c:v>
                </c:pt>
                <c:pt idx="1">
                  <c:v>83.7</c:v>
                </c:pt>
                <c:pt idx="2">
                  <c:v>84</c:v>
                </c:pt>
                <c:pt idx="3">
                  <c:v>83.4</c:v>
                </c:pt>
                <c:pt idx="4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9-4827-9DC9-3EE945804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76.5</c:v>
                </c:pt>
                <c:pt idx="1">
                  <c:v>81.7</c:v>
                </c:pt>
                <c:pt idx="2">
                  <c:v>84</c:v>
                </c:pt>
                <c:pt idx="3">
                  <c:v>72.599999999999994</c:v>
                </c:pt>
                <c:pt idx="4">
                  <c:v>68.5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B-4BC2-AF4D-960229C0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84.1</c:v>
                </c:pt>
                <c:pt idx="1">
                  <c:v>86.3</c:v>
                </c:pt>
                <c:pt idx="2">
                  <c:v>86.6</c:v>
                </c:pt>
                <c:pt idx="3">
                  <c:v>86.2</c:v>
                </c:pt>
                <c:pt idx="4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B-4BC2-AF4D-960229C0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101.9</c:v>
                </c:pt>
                <c:pt idx="1">
                  <c:v>127.3</c:v>
                </c:pt>
                <c:pt idx="2">
                  <c:v>108.7</c:v>
                </c:pt>
                <c:pt idx="3">
                  <c:v>83.5</c:v>
                </c:pt>
                <c:pt idx="4">
                  <c:v>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3-4EF7-9522-A993A573C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102.4</c:v>
                </c:pt>
                <c:pt idx="1">
                  <c:v>107.2</c:v>
                </c:pt>
                <c:pt idx="2">
                  <c:v>104.8</c:v>
                </c:pt>
                <c:pt idx="3">
                  <c:v>95.8</c:v>
                </c:pt>
                <c:pt idx="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3-4EF7-9522-A993A573C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55.5</c:v>
                </c:pt>
                <c:pt idx="1">
                  <c:v>58</c:v>
                </c:pt>
                <c:pt idx="2">
                  <c:v>60</c:v>
                </c:pt>
                <c:pt idx="3">
                  <c:v>62.3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6-4CD3-A3D8-E4292E11A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54.3</c:v>
                </c:pt>
                <c:pt idx="1">
                  <c:v>54.9</c:v>
                </c:pt>
                <c:pt idx="2">
                  <c:v>56.1</c:v>
                </c:pt>
                <c:pt idx="3">
                  <c:v>57.5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6-4CD3-A3D8-E4292E11A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74.8</c:v>
                </c:pt>
                <c:pt idx="1">
                  <c:v>79.5</c:v>
                </c:pt>
                <c:pt idx="2">
                  <c:v>71.5</c:v>
                </c:pt>
                <c:pt idx="3">
                  <c:v>72.8</c:v>
                </c:pt>
                <c:pt idx="4">
                  <c:v>70.2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7-4F40-97D8-CFA29D63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68.8</c:v>
                </c:pt>
                <c:pt idx="2">
                  <c:v>69.7</c:v>
                </c:pt>
                <c:pt idx="3">
                  <c:v>70.400000000000006</c:v>
                </c:pt>
                <c:pt idx="4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F40-97D8-CFA29D63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47704440</c:v>
                </c:pt>
                <c:pt idx="1">
                  <c:v>48017237</c:v>
                </c:pt>
                <c:pt idx="2">
                  <c:v>47437076</c:v>
                </c:pt>
                <c:pt idx="3">
                  <c:v>47634459</c:v>
                </c:pt>
                <c:pt idx="4">
                  <c:v>48198487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C-47F0-B3AC-8CB22122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50234873</c:v>
                </c:pt>
                <c:pt idx="1">
                  <c:v>50294422</c:v>
                </c:pt>
                <c:pt idx="2">
                  <c:v>49693831</c:v>
                </c:pt>
                <c:pt idx="3">
                  <c:v>50513249</c:v>
                </c:pt>
                <c:pt idx="4">
                  <c:v>51975936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C-47F0-B3AC-8CB22122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23.7</c:v>
                </c:pt>
                <c:pt idx="1">
                  <c:v>23.5</c:v>
                </c:pt>
                <c:pt idx="2">
                  <c:v>23.6</c:v>
                </c:pt>
                <c:pt idx="3">
                  <c:v>24.4</c:v>
                </c:pt>
                <c:pt idx="4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3-4505-AB5F-834137DEC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24.1</c:v>
                </c:pt>
                <c:pt idx="1">
                  <c:v>23.9</c:v>
                </c:pt>
                <c:pt idx="2">
                  <c:v>24.4</c:v>
                </c:pt>
                <c:pt idx="3">
                  <c:v>25.7</c:v>
                </c:pt>
                <c:pt idx="4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505-AB5F-834137DEC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71.599999999999994</c:v>
                </c:pt>
                <c:pt idx="1">
                  <c:v>65.7</c:v>
                </c:pt>
                <c:pt idx="2">
                  <c:v>61.5</c:v>
                </c:pt>
                <c:pt idx="3">
                  <c:v>72</c:v>
                </c:pt>
                <c:pt idx="4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5-48A1-B12B-315963FB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60.8</c:v>
                </c:pt>
                <c:pt idx="1">
                  <c:v>57.4</c:v>
                </c:pt>
                <c:pt idx="2">
                  <c:v>55.7</c:v>
                </c:pt>
                <c:pt idx="3">
                  <c:v>57.2</c:v>
                </c:pt>
                <c:pt idx="4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5-48A1-B12B-315963FB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DP46" zoomScaleNormal="100" zoomScaleSheetLayoutView="70" workbookViewId="0">
      <selection activeCell="NJ54" sqref="NJ54:NX67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65" t="str">
        <f>データ!H6</f>
        <v>東京都福生病院企業団　公立福生病院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>
      <c r="A8" s="2"/>
      <c r="B8" s="72" t="str">
        <f>データ!K6</f>
        <v>条例全部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4"/>
      <c r="AU8" s="72" t="str">
        <f>データ!L6</f>
        <v>病院事業</v>
      </c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4"/>
      <c r="CN8" s="72" t="str">
        <f>データ!M6</f>
        <v>一般病院</v>
      </c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4"/>
      <c r="EG8" s="72" t="str">
        <f>データ!N6</f>
        <v>300床以上～400床未満</v>
      </c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4"/>
      <c r="FZ8" s="72" t="str">
        <f>データ!O7</f>
        <v>その他</v>
      </c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4"/>
      <c r="ID8" s="75">
        <f>データ!Z6</f>
        <v>316</v>
      </c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7"/>
      <c r="JW8" s="75" t="str">
        <f>データ!AA6</f>
        <v>-</v>
      </c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7"/>
      <c r="LP8" s="75" t="str">
        <f>データ!AB6</f>
        <v>-</v>
      </c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7"/>
      <c r="NI8" s="3"/>
      <c r="NJ8" s="78" t="s">
        <v>10</v>
      </c>
      <c r="NK8" s="79"/>
      <c r="NL8" s="80" t="s">
        <v>11</v>
      </c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1"/>
      <c r="NX8" s="3"/>
    </row>
    <row r="9" spans="1:388" ht="18.75" customHeight="1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82" t="s">
        <v>20</v>
      </c>
      <c r="NK9" s="83"/>
      <c r="NL9" s="84" t="s">
        <v>21</v>
      </c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5"/>
      <c r="NX9" s="3"/>
    </row>
    <row r="10" spans="1:388" ht="18.75" customHeight="1">
      <c r="A10" s="2"/>
      <c r="B10" s="72" t="str">
        <f>データ!P6</f>
        <v>直営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75">
        <f>データ!Q6</f>
        <v>19</v>
      </c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7"/>
      <c r="CN10" s="72" t="str">
        <f>データ!R6</f>
        <v>対象</v>
      </c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4"/>
      <c r="EG10" s="72" t="str">
        <f>データ!S6</f>
        <v>ド 透 訓 ガ</v>
      </c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4"/>
      <c r="FZ10" s="72" t="str">
        <f>データ!T6</f>
        <v>救 臨 災</v>
      </c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4"/>
      <c r="ID10" s="75" t="str">
        <f>データ!AC6</f>
        <v>-</v>
      </c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  <c r="IY10" s="76"/>
      <c r="IZ10" s="76"/>
      <c r="JA10" s="76"/>
      <c r="JB10" s="76"/>
      <c r="JC10" s="76"/>
      <c r="JD10" s="76"/>
      <c r="JE10" s="76"/>
      <c r="JF10" s="76"/>
      <c r="JG10" s="76"/>
      <c r="JH10" s="76"/>
      <c r="JI10" s="76"/>
      <c r="JJ10" s="76"/>
      <c r="JK10" s="76"/>
      <c r="JL10" s="76"/>
      <c r="JM10" s="76"/>
      <c r="JN10" s="76"/>
      <c r="JO10" s="76"/>
      <c r="JP10" s="76"/>
      <c r="JQ10" s="76"/>
      <c r="JR10" s="76"/>
      <c r="JS10" s="76"/>
      <c r="JT10" s="76"/>
      <c r="JU10" s="76"/>
      <c r="JV10" s="77"/>
      <c r="JW10" s="75" t="str">
        <f>データ!AD6</f>
        <v>-</v>
      </c>
      <c r="JX10" s="76"/>
      <c r="JY10" s="76"/>
      <c r="JZ10" s="76"/>
      <c r="KA10" s="76"/>
      <c r="KB10" s="76"/>
      <c r="KC10" s="76"/>
      <c r="KD10" s="76"/>
      <c r="KE10" s="76"/>
      <c r="KF10" s="76"/>
      <c r="KG10" s="76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7"/>
      <c r="LP10" s="75">
        <f>データ!AE6</f>
        <v>316</v>
      </c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7"/>
      <c r="NI10" s="2"/>
      <c r="NJ10" s="86" t="s">
        <v>22</v>
      </c>
      <c r="NK10" s="87"/>
      <c r="NL10" s="88" t="s">
        <v>23</v>
      </c>
      <c r="NM10" s="88"/>
      <c r="NN10" s="88"/>
      <c r="NO10" s="88"/>
      <c r="NP10" s="88"/>
      <c r="NQ10" s="88"/>
      <c r="NR10" s="88"/>
      <c r="NS10" s="88"/>
      <c r="NT10" s="88"/>
      <c r="NU10" s="88"/>
      <c r="NV10" s="88"/>
      <c r="NW10" s="89"/>
      <c r="NX10" s="3"/>
    </row>
    <row r="11" spans="1:388" ht="18.75" customHeight="1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75" t="str">
        <f>データ!U6</f>
        <v>-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7"/>
      <c r="AU12" s="75">
        <f>データ!V6</f>
        <v>28976</v>
      </c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7"/>
      <c r="CN12" s="72" t="str">
        <f>データ!W6</f>
        <v>非該当</v>
      </c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4"/>
      <c r="EG12" s="72" t="str">
        <f>データ!X6</f>
        <v>非該当</v>
      </c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4"/>
      <c r="FZ12" s="72" t="str">
        <f>データ!Y6</f>
        <v>７：１</v>
      </c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4"/>
      <c r="ID12" s="75">
        <f>データ!AF6</f>
        <v>222</v>
      </c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  <c r="IY12" s="76"/>
      <c r="IZ12" s="76"/>
      <c r="JA12" s="76"/>
      <c r="JB12" s="76"/>
      <c r="JC12" s="76"/>
      <c r="JD12" s="76"/>
      <c r="JE12" s="76"/>
      <c r="JF12" s="76"/>
      <c r="JG12" s="76"/>
      <c r="JH12" s="76"/>
      <c r="JI12" s="76"/>
      <c r="JJ12" s="76"/>
      <c r="JK12" s="76"/>
      <c r="JL12" s="76"/>
      <c r="JM12" s="76"/>
      <c r="JN12" s="76"/>
      <c r="JO12" s="76"/>
      <c r="JP12" s="76"/>
      <c r="JQ12" s="76"/>
      <c r="JR12" s="76"/>
      <c r="JS12" s="76"/>
      <c r="JT12" s="76"/>
      <c r="JU12" s="76"/>
      <c r="JV12" s="77"/>
      <c r="JW12" s="75" t="str">
        <f>データ!AG6</f>
        <v>-</v>
      </c>
      <c r="JX12" s="76"/>
      <c r="JY12" s="76"/>
      <c r="JZ12" s="76"/>
      <c r="KA12" s="76"/>
      <c r="KB12" s="76"/>
      <c r="KC12" s="76"/>
      <c r="KD12" s="76"/>
      <c r="KE12" s="76"/>
      <c r="KF12" s="76"/>
      <c r="KG12" s="76"/>
      <c r="KH12" s="76"/>
      <c r="KI12" s="76"/>
      <c r="KJ12" s="76"/>
      <c r="KK12" s="76"/>
      <c r="KL12" s="76"/>
      <c r="KM12" s="76"/>
      <c r="KN12" s="76"/>
      <c r="KO12" s="76"/>
      <c r="KP12" s="76"/>
      <c r="KQ12" s="76"/>
      <c r="KR12" s="76"/>
      <c r="KS12" s="76"/>
      <c r="KT12" s="76"/>
      <c r="KU12" s="76"/>
      <c r="KV12" s="76"/>
      <c r="KW12" s="76"/>
      <c r="KX12" s="76"/>
      <c r="KY12" s="76"/>
      <c r="KZ12" s="76"/>
      <c r="LA12" s="76"/>
      <c r="LB12" s="76"/>
      <c r="LC12" s="76"/>
      <c r="LD12" s="76"/>
      <c r="LE12" s="76"/>
      <c r="LF12" s="76"/>
      <c r="LG12" s="76"/>
      <c r="LH12" s="76"/>
      <c r="LI12" s="76"/>
      <c r="LJ12" s="76"/>
      <c r="LK12" s="76"/>
      <c r="LL12" s="76"/>
      <c r="LM12" s="76"/>
      <c r="LN12" s="76"/>
      <c r="LO12" s="77"/>
      <c r="LP12" s="75">
        <f>データ!AH6</f>
        <v>222</v>
      </c>
      <c r="LQ12" s="76"/>
      <c r="LR12" s="76"/>
      <c r="LS12" s="76"/>
      <c r="LT12" s="76"/>
      <c r="LU12" s="76"/>
      <c r="LV12" s="76"/>
      <c r="LW12" s="76"/>
      <c r="LX12" s="76"/>
      <c r="LY12" s="76"/>
      <c r="LZ12" s="76"/>
      <c r="MA12" s="76"/>
      <c r="MB12" s="76"/>
      <c r="MC12" s="76"/>
      <c r="MD12" s="76"/>
      <c r="ME12" s="76"/>
      <c r="MF12" s="76"/>
      <c r="MG12" s="76"/>
      <c r="MH12" s="76"/>
      <c r="MI12" s="76"/>
      <c r="MJ12" s="76"/>
      <c r="MK12" s="76"/>
      <c r="ML12" s="76"/>
      <c r="MM12" s="76"/>
      <c r="MN12" s="76"/>
      <c r="MO12" s="76"/>
      <c r="MP12" s="76"/>
      <c r="MQ12" s="76"/>
      <c r="MR12" s="76"/>
      <c r="MS12" s="76"/>
      <c r="MT12" s="76"/>
      <c r="MU12" s="76"/>
      <c r="MV12" s="76"/>
      <c r="MW12" s="76"/>
      <c r="MX12" s="76"/>
      <c r="MY12" s="76"/>
      <c r="MZ12" s="76"/>
      <c r="NA12" s="76"/>
      <c r="NB12" s="76"/>
      <c r="NC12" s="76"/>
      <c r="ND12" s="76"/>
      <c r="NE12" s="76"/>
      <c r="NF12" s="76"/>
      <c r="NG12" s="76"/>
      <c r="NH12" s="77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187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R02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R03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R04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R05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R06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R02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R03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R04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R05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R06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R02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R03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R04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R05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R06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R02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R03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R04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R05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R06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101.9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127.3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108.7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83.5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76.7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76.5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81.7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84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72.599999999999994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68.5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72.3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77.3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80.5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69.3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66.099999999999994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57.2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55.1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61.3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52.3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50.2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102.4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107.2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104.8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95.8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92.8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84.1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86.3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86.6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86.2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85.2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81.400000000000006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83.7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84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83.4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82.4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66.5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66.8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66.599999999999994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68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70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18" t="s">
        <v>189</v>
      </c>
      <c r="NK39" s="119"/>
      <c r="NL39" s="119"/>
      <c r="NM39" s="119"/>
      <c r="NN39" s="119"/>
      <c r="NO39" s="119"/>
      <c r="NP39" s="119"/>
      <c r="NQ39" s="119"/>
      <c r="NR39" s="119"/>
      <c r="NS39" s="119"/>
      <c r="NT39" s="119"/>
      <c r="NU39" s="119"/>
      <c r="NV39" s="119"/>
      <c r="NW39" s="119"/>
      <c r="NX39" s="120"/>
      <c r="OC39" s="16" t="s">
        <v>68</v>
      </c>
    </row>
    <row r="40" spans="1:393" ht="13.5" customHeight="1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18"/>
      <c r="NK40" s="119"/>
      <c r="NL40" s="119"/>
      <c r="NM40" s="119"/>
      <c r="NN40" s="119"/>
      <c r="NO40" s="119"/>
      <c r="NP40" s="119"/>
      <c r="NQ40" s="119"/>
      <c r="NR40" s="119"/>
      <c r="NS40" s="119"/>
      <c r="NT40" s="119"/>
      <c r="NU40" s="119"/>
      <c r="NV40" s="119"/>
      <c r="NW40" s="119"/>
      <c r="NX40" s="120"/>
      <c r="OC40" s="16" t="s">
        <v>69</v>
      </c>
    </row>
    <row r="41" spans="1:393" ht="13.5" customHeight="1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18"/>
      <c r="NK41" s="119"/>
      <c r="NL41" s="119"/>
      <c r="NM41" s="119"/>
      <c r="NN41" s="119"/>
      <c r="NO41" s="119"/>
      <c r="NP41" s="119"/>
      <c r="NQ41" s="119"/>
      <c r="NR41" s="119"/>
      <c r="NS41" s="119"/>
      <c r="NT41" s="119"/>
      <c r="NU41" s="119"/>
      <c r="NV41" s="119"/>
      <c r="NW41" s="119"/>
      <c r="NX41" s="120"/>
      <c r="OC41" s="16" t="s">
        <v>70</v>
      </c>
    </row>
    <row r="42" spans="1:393" ht="13.5" customHeight="1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18"/>
      <c r="NK42" s="119"/>
      <c r="NL42" s="119"/>
      <c r="NM42" s="119"/>
      <c r="NN42" s="119"/>
      <c r="NO42" s="119"/>
      <c r="NP42" s="119"/>
      <c r="NQ42" s="119"/>
      <c r="NR42" s="119"/>
      <c r="NS42" s="119"/>
      <c r="NT42" s="119"/>
      <c r="NU42" s="119"/>
      <c r="NV42" s="119"/>
      <c r="NW42" s="119"/>
      <c r="NX42" s="120"/>
      <c r="OC42" s="16" t="s">
        <v>71</v>
      </c>
    </row>
    <row r="43" spans="1:393" ht="13.5" customHeight="1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18"/>
      <c r="NK43" s="119"/>
      <c r="NL43" s="119"/>
      <c r="NM43" s="119"/>
      <c r="NN43" s="119"/>
      <c r="NO43" s="119"/>
      <c r="NP43" s="119"/>
      <c r="NQ43" s="119"/>
      <c r="NR43" s="119"/>
      <c r="NS43" s="119"/>
      <c r="NT43" s="119"/>
      <c r="NU43" s="119"/>
      <c r="NV43" s="119"/>
      <c r="NW43" s="119"/>
      <c r="NX43" s="120"/>
      <c r="OC43" s="16" t="s">
        <v>72</v>
      </c>
    </row>
    <row r="44" spans="1:393" ht="13.5" customHeight="1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18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20"/>
      <c r="OC44" s="16" t="s">
        <v>73</v>
      </c>
    </row>
    <row r="45" spans="1:393" ht="13.5" customHeight="1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18"/>
      <c r="NK45" s="119"/>
      <c r="NL45" s="119"/>
      <c r="NM45" s="119"/>
      <c r="NN45" s="119"/>
      <c r="NO45" s="119"/>
      <c r="NP45" s="119"/>
      <c r="NQ45" s="119"/>
      <c r="NR45" s="119"/>
      <c r="NS45" s="119"/>
      <c r="NT45" s="119"/>
      <c r="NU45" s="119"/>
      <c r="NV45" s="119"/>
      <c r="NW45" s="119"/>
      <c r="NX45" s="120"/>
      <c r="OC45" s="16" t="s">
        <v>74</v>
      </c>
    </row>
    <row r="46" spans="1:393" ht="13.5" customHeight="1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  <c r="OC46" s="16" t="s">
        <v>75</v>
      </c>
    </row>
    <row r="47" spans="1:393" ht="13.5" customHeight="1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18"/>
      <c r="NK47" s="119"/>
      <c r="NL47" s="119"/>
      <c r="NM47" s="119"/>
      <c r="NN47" s="119"/>
      <c r="NO47" s="119"/>
      <c r="NP47" s="119"/>
      <c r="NQ47" s="119"/>
      <c r="NR47" s="119"/>
      <c r="NS47" s="119"/>
      <c r="NT47" s="119"/>
      <c r="NU47" s="119"/>
      <c r="NV47" s="119"/>
      <c r="NW47" s="119"/>
      <c r="NX47" s="120"/>
      <c r="OC47" s="16" t="s">
        <v>76</v>
      </c>
    </row>
    <row r="48" spans="1:393" ht="13.5" customHeight="1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18"/>
      <c r="NK48" s="119"/>
      <c r="NL48" s="119"/>
      <c r="NM48" s="119"/>
      <c r="NN48" s="119"/>
      <c r="NO48" s="119"/>
      <c r="NP48" s="119"/>
      <c r="NQ48" s="119"/>
      <c r="NR48" s="119"/>
      <c r="NS48" s="119"/>
      <c r="NT48" s="119"/>
      <c r="NU48" s="119"/>
      <c r="NV48" s="119"/>
      <c r="NW48" s="119"/>
      <c r="NX48" s="120"/>
      <c r="OC48" s="16" t="s">
        <v>77</v>
      </c>
    </row>
    <row r="49" spans="1:393" ht="13.5" customHeight="1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18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20"/>
      <c r="OC49" s="16" t="s">
        <v>78</v>
      </c>
    </row>
    <row r="50" spans="1:393" ht="13.5" customHeight="1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18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20"/>
      <c r="OC50" s="16" t="s">
        <v>79</v>
      </c>
    </row>
    <row r="51" spans="1:393" ht="13.5" customHeight="1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16" t="s">
        <v>80</v>
      </c>
    </row>
    <row r="52" spans="1:393" ht="13.5" customHeight="1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R02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R03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R04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R05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R06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R02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R03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R04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R05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R06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R02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R03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R04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R05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R06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R02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R03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R04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R05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R06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188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37">
        <f>データ!CA7</f>
        <v>56205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データ!CB7</f>
        <v>62520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データ!CC7</f>
        <v>63460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データ!CD7</f>
        <v>59782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データ!CE7</f>
        <v>59444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データ!CL7</f>
        <v>14084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データ!CM7</f>
        <v>14011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データ!CN7</f>
        <v>13998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データ!CO7</f>
        <v>14267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データ!CP7</f>
        <v>14417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71.599999999999994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65.7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61.5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72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79.099999999999994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23.7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23.5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23.6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24.4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24.6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データ!CF7</f>
        <v>57368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データ!CG7</f>
        <v>59838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データ!CH7</f>
        <v>62697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データ!CI7</f>
        <v>62059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データ!CJ7</f>
        <v>63076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データ!CQ7</f>
        <v>15986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データ!CR7</f>
        <v>16421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データ!CS7</f>
        <v>17279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データ!CT7</f>
        <v>17851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データ!CU7</f>
        <v>18102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60.8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57.4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55.7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57.2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58.7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24.1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23.9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24.4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25.7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25.9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  <c r="OC57" s="16" t="s">
        <v>87</v>
      </c>
    </row>
    <row r="58" spans="1:393" ht="13.5" customHeight="1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0" t="s">
        <v>190</v>
      </c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2"/>
    </row>
    <row r="71" spans="1:388" ht="13.5" customHeight="1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0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2"/>
    </row>
    <row r="72" spans="1:388" ht="13.5" customHeight="1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0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2"/>
    </row>
    <row r="73" spans="1:388" ht="13.5" customHeight="1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0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2"/>
    </row>
    <row r="74" spans="1:388" ht="13.5" customHeight="1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0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2"/>
    </row>
    <row r="75" spans="1:388" ht="13.5" customHeight="1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0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2"/>
    </row>
    <row r="76" spans="1:388" ht="13.5" customHeight="1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0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2"/>
    </row>
    <row r="77" spans="1:388" ht="13.5" customHeight="1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0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2"/>
    </row>
    <row r="78" spans="1:388" ht="13.5" customHeight="1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R02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R03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R04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R05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R06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R02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R03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R04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R05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R06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R02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R03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R04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R05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R06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R02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R03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R04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R05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R06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0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2"/>
    </row>
    <row r="79" spans="1:388" ht="13.5" customHeight="1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22.9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0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0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28.1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51.4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55.5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58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60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62.3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63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74.8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79.5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71.5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72.8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70.2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37">
        <f>データ!EZ7</f>
        <v>47704440</v>
      </c>
      <c r="KH79" s="138"/>
      <c r="KI79" s="138"/>
      <c r="KJ79" s="138"/>
      <c r="KK79" s="138"/>
      <c r="KL79" s="138"/>
      <c r="KM79" s="138"/>
      <c r="KN79" s="138"/>
      <c r="KO79" s="138"/>
      <c r="KP79" s="138"/>
      <c r="KQ79" s="138"/>
      <c r="KR79" s="138"/>
      <c r="KS79" s="138"/>
      <c r="KT79" s="138"/>
      <c r="KU79" s="139"/>
      <c r="KV79" s="137">
        <f>データ!FA7</f>
        <v>48017237</v>
      </c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9"/>
      <c r="LK79" s="137">
        <f>データ!FB7</f>
        <v>47437076</v>
      </c>
      <c r="LL79" s="138"/>
      <c r="LM79" s="138"/>
      <c r="LN79" s="138"/>
      <c r="LO79" s="138"/>
      <c r="LP79" s="138"/>
      <c r="LQ79" s="138"/>
      <c r="LR79" s="138"/>
      <c r="LS79" s="138"/>
      <c r="LT79" s="138"/>
      <c r="LU79" s="138"/>
      <c r="LV79" s="138"/>
      <c r="LW79" s="138"/>
      <c r="LX79" s="138"/>
      <c r="LY79" s="139"/>
      <c r="LZ79" s="137">
        <f>データ!FC7</f>
        <v>47634459</v>
      </c>
      <c r="MA79" s="138"/>
      <c r="MB79" s="138"/>
      <c r="MC79" s="138"/>
      <c r="MD79" s="138"/>
      <c r="ME79" s="138"/>
      <c r="MF79" s="138"/>
      <c r="MG79" s="138"/>
      <c r="MH79" s="138"/>
      <c r="MI79" s="138"/>
      <c r="MJ79" s="138"/>
      <c r="MK79" s="138"/>
      <c r="ML79" s="138"/>
      <c r="MM79" s="138"/>
      <c r="MN79" s="139"/>
      <c r="MO79" s="137">
        <f>データ!FD7</f>
        <v>48198487</v>
      </c>
      <c r="MP79" s="138"/>
      <c r="MQ79" s="138"/>
      <c r="MR79" s="138"/>
      <c r="MS79" s="138"/>
      <c r="MT79" s="138"/>
      <c r="MU79" s="138"/>
      <c r="MV79" s="138"/>
      <c r="MW79" s="138"/>
      <c r="MX79" s="138"/>
      <c r="MY79" s="138"/>
      <c r="MZ79" s="138"/>
      <c r="NA79" s="138"/>
      <c r="NB79" s="138"/>
      <c r="NC79" s="139"/>
      <c r="ND79" s="2"/>
      <c r="NE79" s="2"/>
      <c r="NF79" s="2"/>
      <c r="NG79" s="21"/>
      <c r="NH79" s="15"/>
      <c r="NI79" s="2"/>
      <c r="NJ79" s="140"/>
      <c r="NK79" s="141"/>
      <c r="NL79" s="141"/>
      <c r="NM79" s="141"/>
      <c r="NN79" s="141"/>
      <c r="NO79" s="141"/>
      <c r="NP79" s="141"/>
      <c r="NQ79" s="141"/>
      <c r="NR79" s="141"/>
      <c r="NS79" s="141"/>
      <c r="NT79" s="141"/>
      <c r="NU79" s="141"/>
      <c r="NV79" s="141"/>
      <c r="NW79" s="141"/>
      <c r="NX79" s="142"/>
    </row>
    <row r="80" spans="1:388" ht="13.5" customHeight="1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83.2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84.6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67.8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61.8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56.5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54.3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54.9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56.1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57.5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59.3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69.900000000000006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68.8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69.7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70.400000000000006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71.900000000000006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37">
        <f>データ!FE7</f>
        <v>50234873</v>
      </c>
      <c r="KH80" s="138"/>
      <c r="KI80" s="138"/>
      <c r="KJ80" s="138"/>
      <c r="KK80" s="138"/>
      <c r="KL80" s="138"/>
      <c r="KM80" s="138"/>
      <c r="KN80" s="138"/>
      <c r="KO80" s="138"/>
      <c r="KP80" s="138"/>
      <c r="KQ80" s="138"/>
      <c r="KR80" s="138"/>
      <c r="KS80" s="138"/>
      <c r="KT80" s="138"/>
      <c r="KU80" s="139"/>
      <c r="KV80" s="137">
        <f>データ!FF7</f>
        <v>50294422</v>
      </c>
      <c r="KW80" s="138"/>
      <c r="KX80" s="138"/>
      <c r="KY80" s="138"/>
      <c r="KZ80" s="138"/>
      <c r="LA80" s="138"/>
      <c r="LB80" s="138"/>
      <c r="LC80" s="138"/>
      <c r="LD80" s="138"/>
      <c r="LE80" s="138"/>
      <c r="LF80" s="138"/>
      <c r="LG80" s="138"/>
      <c r="LH80" s="138"/>
      <c r="LI80" s="138"/>
      <c r="LJ80" s="139"/>
      <c r="LK80" s="137">
        <f>データ!FG7</f>
        <v>49693831</v>
      </c>
      <c r="LL80" s="138"/>
      <c r="LM80" s="138"/>
      <c r="LN80" s="138"/>
      <c r="LO80" s="138"/>
      <c r="LP80" s="138"/>
      <c r="LQ80" s="138"/>
      <c r="LR80" s="138"/>
      <c r="LS80" s="138"/>
      <c r="LT80" s="138"/>
      <c r="LU80" s="138"/>
      <c r="LV80" s="138"/>
      <c r="LW80" s="138"/>
      <c r="LX80" s="138"/>
      <c r="LY80" s="139"/>
      <c r="LZ80" s="137">
        <f>データ!FH7</f>
        <v>50513249</v>
      </c>
      <c r="MA80" s="138"/>
      <c r="MB80" s="138"/>
      <c r="MC80" s="138"/>
      <c r="MD80" s="138"/>
      <c r="ME80" s="138"/>
      <c r="MF80" s="138"/>
      <c r="MG80" s="138"/>
      <c r="MH80" s="138"/>
      <c r="MI80" s="138"/>
      <c r="MJ80" s="138"/>
      <c r="MK80" s="138"/>
      <c r="ML80" s="138"/>
      <c r="MM80" s="138"/>
      <c r="MN80" s="139"/>
      <c r="MO80" s="137">
        <f>データ!FI7</f>
        <v>51975936</v>
      </c>
      <c r="MP80" s="138"/>
      <c r="MQ80" s="138"/>
      <c r="MR80" s="138"/>
      <c r="MS80" s="138"/>
      <c r="MT80" s="138"/>
      <c r="MU80" s="138"/>
      <c r="MV80" s="138"/>
      <c r="MW80" s="138"/>
      <c r="MX80" s="138"/>
      <c r="MY80" s="138"/>
      <c r="MZ80" s="138"/>
      <c r="NA80" s="138"/>
      <c r="NB80" s="138"/>
      <c r="NC80" s="139"/>
      <c r="ND80" s="2"/>
      <c r="NE80" s="2"/>
      <c r="NF80" s="2"/>
      <c r="NG80" s="21"/>
      <c r="NH80" s="15"/>
      <c r="NI80" s="2"/>
      <c r="NJ80" s="140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2"/>
    </row>
    <row r="81" spans="1:388" ht="13.5" customHeight="1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0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2"/>
    </row>
    <row r="82" spans="1:388" ht="13.5" customHeight="1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0"/>
      <c r="NK82" s="141"/>
      <c r="NL82" s="141"/>
      <c r="NM82" s="141"/>
      <c r="NN82" s="141"/>
      <c r="NO82" s="141"/>
      <c r="NP82" s="141"/>
      <c r="NQ82" s="141"/>
      <c r="NR82" s="141"/>
      <c r="NS82" s="141"/>
      <c r="NT82" s="141"/>
      <c r="NU82" s="141"/>
      <c r="NV82" s="141"/>
      <c r="NW82" s="141"/>
      <c r="NX82" s="142"/>
    </row>
    <row r="83" spans="1:388" ht="13.5" customHeight="1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0"/>
      <c r="NK83" s="141"/>
      <c r="NL83" s="141"/>
      <c r="NM83" s="141"/>
      <c r="NN83" s="141"/>
      <c r="NO83" s="141"/>
      <c r="NP83" s="141"/>
      <c r="NQ83" s="141"/>
      <c r="NR83" s="141"/>
      <c r="NS83" s="141"/>
      <c r="NT83" s="141"/>
      <c r="NU83" s="141"/>
      <c r="NV83" s="141"/>
      <c r="NW83" s="141"/>
      <c r="NX83" s="142"/>
    </row>
    <row r="84" spans="1:388" ht="13.5" customHeight="1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3"/>
      <c r="NK84" s="144"/>
      <c r="NL84" s="144"/>
      <c r="NM84" s="144"/>
      <c r="NN84" s="144"/>
      <c r="NO84" s="144"/>
      <c r="NP84" s="144"/>
      <c r="NQ84" s="144"/>
      <c r="NR84" s="144"/>
      <c r="NS84" s="144"/>
      <c r="NT84" s="144"/>
      <c r="NU84" s="144"/>
      <c r="NV84" s="144"/>
      <c r="NW84" s="144"/>
      <c r="NX84" s="145"/>
    </row>
    <row r="85" spans="1:388">
      <c r="B85" s="146" t="s">
        <v>90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  <c r="IW85" s="146"/>
      <c r="IX85" s="146"/>
      <c r="IY85" s="146"/>
      <c r="IZ85" s="146"/>
      <c r="JA85" s="146"/>
      <c r="JB85" s="146"/>
      <c r="JC85" s="146"/>
      <c r="JD85" s="146"/>
      <c r="JE85" s="146"/>
      <c r="JF85" s="146"/>
      <c r="JG85" s="146"/>
      <c r="JH85" s="146"/>
      <c r="JI85" s="146"/>
      <c r="JJ85" s="146"/>
      <c r="JK85" s="146"/>
      <c r="JL85" s="146"/>
      <c r="JM85" s="146"/>
      <c r="JN85" s="146"/>
      <c r="JO85" s="146"/>
      <c r="JP85" s="146"/>
      <c r="JQ85" s="146"/>
      <c r="JR85" s="146"/>
      <c r="JS85" s="146"/>
      <c r="JT85" s="146"/>
      <c r="JU85" s="146"/>
      <c r="JV85" s="146"/>
      <c r="JW85" s="146"/>
      <c r="JX85" s="146"/>
      <c r="JY85" s="146"/>
      <c r="JZ85" s="146"/>
      <c r="KA85" s="146"/>
      <c r="KB85" s="146"/>
      <c r="KC85" s="146"/>
      <c r="KD85" s="146"/>
      <c r="KE85" s="146"/>
      <c r="KF85" s="146"/>
      <c r="KG85" s="146"/>
      <c r="KH85" s="146"/>
      <c r="KI85" s="146"/>
      <c r="KJ85" s="146"/>
      <c r="KK85" s="146"/>
      <c r="KL85" s="146"/>
      <c r="KM85" s="146"/>
      <c r="KN85" s="146"/>
      <c r="KO85" s="146"/>
      <c r="KP85" s="146"/>
      <c r="KQ85" s="146"/>
      <c r="KR85" s="146"/>
      <c r="KS85" s="146"/>
      <c r="KT85" s="146"/>
      <c r="KU85" s="146"/>
      <c r="KV85" s="146"/>
      <c r="KW85" s="146"/>
      <c r="KX85" s="146"/>
      <c r="KY85" s="146"/>
      <c r="KZ85" s="146"/>
      <c r="LA85" s="146"/>
      <c r="LB85" s="146"/>
      <c r="LC85" s="146"/>
      <c r="LD85" s="146"/>
      <c r="LE85" s="146"/>
      <c r="LF85" s="146"/>
      <c r="LG85" s="146"/>
      <c r="LH85" s="146"/>
      <c r="LI85" s="146"/>
      <c r="LJ85" s="146"/>
      <c r="LK85" s="146"/>
      <c r="LL85" s="146"/>
      <c r="LM85" s="146"/>
      <c r="LN85" s="146"/>
      <c r="LO85" s="146"/>
      <c r="LP85" s="146"/>
      <c r="LQ85" s="146"/>
      <c r="LR85" s="146"/>
      <c r="LS85" s="146"/>
      <c r="LT85" s="146"/>
      <c r="LU85" s="146"/>
      <c r="LV85" s="146"/>
      <c r="LW85" s="146"/>
      <c r="LX85" s="146"/>
      <c r="LY85" s="146"/>
      <c r="LZ85" s="146"/>
      <c r="MA85" s="146"/>
      <c r="MB85" s="146"/>
      <c r="MC85" s="146"/>
      <c r="MD85" s="146"/>
      <c r="ME85" s="146"/>
      <c r="MF85" s="146"/>
      <c r="MG85" s="146"/>
      <c r="MH85" s="146"/>
      <c r="MI85" s="146"/>
      <c r="MJ85" s="146"/>
      <c r="MK85" s="146"/>
      <c r="ML85" s="146"/>
      <c r="MM85" s="146"/>
      <c r="MN85" s="146"/>
      <c r="MO85" s="146"/>
      <c r="MP85" s="146"/>
      <c r="MQ85" s="146"/>
      <c r="MR85" s="146"/>
      <c r="MS85" s="146"/>
      <c r="MT85" s="146"/>
      <c r="MU85" s="146"/>
      <c r="MV85" s="146"/>
      <c r="MW85" s="146"/>
      <c r="MX85" s="146"/>
      <c r="MY85" s="146"/>
      <c r="MZ85" s="146"/>
      <c r="NA85" s="146"/>
      <c r="NB85" s="146"/>
      <c r="NC85" s="146"/>
      <c r="ND85" s="146"/>
      <c r="NE85" s="146"/>
      <c r="NF85" s="146"/>
      <c r="NG85" s="146"/>
      <c r="NH85" s="146"/>
    </row>
    <row r="86" spans="1:388">
      <c r="C86" s="2"/>
      <c r="BH86" s="2"/>
      <c r="GR86" s="2"/>
      <c r="IV86" s="2"/>
      <c r="LD86" s="2"/>
    </row>
    <row r="87" spans="1:388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y/8H597hLl/eP4J9BKln44aDzclWev8NCnC9SWPmajMSI9ROXKVmsD4buksXrTqxJBFnBVQU2MHl7XqQfbAo0A==" saltValue="qa5uduju30KFreJvXColhw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8" t="s">
        <v>112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113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114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115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116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117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118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119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51" t="s">
        <v>120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8" t="s">
        <v>121</v>
      </c>
      <c r="EE4" s="149"/>
      <c r="EF4" s="149"/>
      <c r="EG4" s="149"/>
      <c r="EH4" s="149"/>
      <c r="EI4" s="149"/>
      <c r="EJ4" s="149"/>
      <c r="EK4" s="149"/>
      <c r="EL4" s="149"/>
      <c r="EM4" s="149"/>
      <c r="EN4" s="150"/>
      <c r="EO4" s="147" t="s">
        <v>122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 t="s">
        <v>123</v>
      </c>
      <c r="FA4" s="147"/>
      <c r="FB4" s="147"/>
      <c r="FC4" s="147"/>
      <c r="FD4" s="147"/>
      <c r="FE4" s="147"/>
      <c r="FF4" s="147"/>
      <c r="FG4" s="147"/>
      <c r="FH4" s="147"/>
      <c r="FI4" s="147"/>
      <c r="FJ4" s="147"/>
    </row>
    <row r="5" spans="1:166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149</v>
      </c>
      <c r="AV5" s="49" t="s">
        <v>150</v>
      </c>
      <c r="AW5" s="49" t="s">
        <v>159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150</v>
      </c>
      <c r="BH5" s="49" t="s">
        <v>160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161</v>
      </c>
      <c r="BQ5" s="49" t="s">
        <v>149</v>
      </c>
      <c r="BR5" s="49" t="s">
        <v>150</v>
      </c>
      <c r="BS5" s="49" t="s">
        <v>159</v>
      </c>
      <c r="BT5" s="49" t="s">
        <v>162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149</v>
      </c>
      <c r="CC5" s="49" t="s">
        <v>150</v>
      </c>
      <c r="CD5" s="49" t="s">
        <v>159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161</v>
      </c>
      <c r="CM5" s="49" t="s">
        <v>163</v>
      </c>
      <c r="CN5" s="49" t="s">
        <v>150</v>
      </c>
      <c r="CO5" s="49" t="s">
        <v>159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149</v>
      </c>
      <c r="CY5" s="49" t="s">
        <v>150</v>
      </c>
      <c r="CZ5" s="49" t="s">
        <v>159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164</v>
      </c>
      <c r="DK5" s="49" t="s">
        <v>160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150</v>
      </c>
      <c r="DV5" s="49" t="s">
        <v>159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163</v>
      </c>
      <c r="EF5" s="49" t="s">
        <v>150</v>
      </c>
      <c r="EG5" s="49" t="s">
        <v>159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150</v>
      </c>
      <c r="ER5" s="49" t="s">
        <v>160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165</v>
      </c>
      <c r="EZ5" s="49" t="s">
        <v>161</v>
      </c>
      <c r="FA5" s="49" t="s">
        <v>149</v>
      </c>
      <c r="FB5" s="49" t="s">
        <v>150</v>
      </c>
      <c r="FC5" s="49" t="s">
        <v>159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>
      <c r="A6" s="35" t="s">
        <v>166</v>
      </c>
      <c r="B6" s="50">
        <f>B8</f>
        <v>2024</v>
      </c>
      <c r="C6" s="50">
        <f t="shared" ref="C6:M6" si="2">C8</f>
        <v>138576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2" t="str">
        <f>IF(H8&lt;&gt;I8,H8,"")&amp;IF(I8&lt;&gt;J8,I8,"")&amp;"　"&amp;J8</f>
        <v>東京都福生病院企業団　公立福生病院</v>
      </c>
      <c r="I6" s="153"/>
      <c r="J6" s="154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300床以上～400床未満</v>
      </c>
      <c r="O6" s="50" t="str">
        <f>O8</f>
        <v>その他</v>
      </c>
      <c r="P6" s="50" t="str">
        <f>P8</f>
        <v>直営</v>
      </c>
      <c r="Q6" s="51">
        <f t="shared" ref="Q6:AH6" si="3">Q8</f>
        <v>19</v>
      </c>
      <c r="R6" s="50" t="str">
        <f t="shared" si="3"/>
        <v>対象</v>
      </c>
      <c r="S6" s="50" t="str">
        <f t="shared" si="3"/>
        <v>ド 透 訓 ガ</v>
      </c>
      <c r="T6" s="50" t="str">
        <f t="shared" si="3"/>
        <v>救 臨 災</v>
      </c>
      <c r="U6" s="51" t="str">
        <f>U8</f>
        <v>-</v>
      </c>
      <c r="V6" s="51">
        <f>V8</f>
        <v>28976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316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316</v>
      </c>
      <c r="AF6" s="51">
        <f t="shared" si="3"/>
        <v>222</v>
      </c>
      <c r="AG6" s="51" t="str">
        <f t="shared" si="3"/>
        <v>-</v>
      </c>
      <c r="AH6" s="51">
        <f t="shared" si="3"/>
        <v>222</v>
      </c>
      <c r="AI6" s="52">
        <f>IF(AI8="-",NA(),AI8)</f>
        <v>101.9</v>
      </c>
      <c r="AJ6" s="52">
        <f t="shared" ref="AJ6:AR6" si="5">IF(AJ8="-",NA(),AJ8)</f>
        <v>127.3</v>
      </c>
      <c r="AK6" s="52">
        <f t="shared" si="5"/>
        <v>108.7</v>
      </c>
      <c r="AL6" s="52">
        <f t="shared" si="5"/>
        <v>83.5</v>
      </c>
      <c r="AM6" s="52">
        <f t="shared" si="5"/>
        <v>76.7</v>
      </c>
      <c r="AN6" s="52">
        <f t="shared" si="5"/>
        <v>102.4</v>
      </c>
      <c r="AO6" s="52">
        <f t="shared" si="5"/>
        <v>107.2</v>
      </c>
      <c r="AP6" s="52">
        <f t="shared" si="5"/>
        <v>104.8</v>
      </c>
      <c r="AQ6" s="52">
        <f t="shared" si="5"/>
        <v>95.8</v>
      </c>
      <c r="AR6" s="52">
        <f t="shared" si="5"/>
        <v>92.8</v>
      </c>
      <c r="AS6" s="52" t="str">
        <f>IF(AS8="-","【-】","【"&amp;SUBSTITUTE(TEXT(AS8,"#,##0.0"),"-","△")&amp;"】")</f>
        <v>【93.7】</v>
      </c>
      <c r="AT6" s="52">
        <f>IF(AT8="-",NA(),AT8)</f>
        <v>76.5</v>
      </c>
      <c r="AU6" s="52">
        <f t="shared" ref="AU6:BC6" si="6">IF(AU8="-",NA(),AU8)</f>
        <v>81.7</v>
      </c>
      <c r="AV6" s="52">
        <f t="shared" si="6"/>
        <v>84</v>
      </c>
      <c r="AW6" s="52">
        <f t="shared" si="6"/>
        <v>72.599999999999994</v>
      </c>
      <c r="AX6" s="52">
        <f t="shared" si="6"/>
        <v>68.5</v>
      </c>
      <c r="AY6" s="52">
        <f t="shared" si="6"/>
        <v>84.1</v>
      </c>
      <c r="AZ6" s="52">
        <f t="shared" si="6"/>
        <v>86.3</v>
      </c>
      <c r="BA6" s="52">
        <f t="shared" si="6"/>
        <v>86.6</v>
      </c>
      <c r="BB6" s="52">
        <f t="shared" si="6"/>
        <v>86.2</v>
      </c>
      <c r="BC6" s="52">
        <f t="shared" si="6"/>
        <v>85.2</v>
      </c>
      <c r="BD6" s="52" t="str">
        <f>IF(BD8="-","【-】","【"&amp;SUBSTITUTE(TEXT(BD8,"#,##0.0"),"-","△")&amp;"】")</f>
        <v>【85.2】</v>
      </c>
      <c r="BE6" s="52">
        <f>IF(BE8="-",NA(),BE8)</f>
        <v>72.3</v>
      </c>
      <c r="BF6" s="52">
        <f t="shared" ref="BF6:BN6" si="7">IF(BF8="-",NA(),BF8)</f>
        <v>77.3</v>
      </c>
      <c r="BG6" s="52">
        <f t="shared" si="7"/>
        <v>80.5</v>
      </c>
      <c r="BH6" s="52">
        <f t="shared" si="7"/>
        <v>69.3</v>
      </c>
      <c r="BI6" s="52">
        <f t="shared" si="7"/>
        <v>66.099999999999994</v>
      </c>
      <c r="BJ6" s="52">
        <f t="shared" si="7"/>
        <v>81.400000000000006</v>
      </c>
      <c r="BK6" s="52">
        <f t="shared" si="7"/>
        <v>83.7</v>
      </c>
      <c r="BL6" s="52">
        <f t="shared" si="7"/>
        <v>84</v>
      </c>
      <c r="BM6" s="52">
        <f t="shared" si="7"/>
        <v>83.4</v>
      </c>
      <c r="BN6" s="52">
        <f t="shared" si="7"/>
        <v>82.4</v>
      </c>
      <c r="BO6" s="52" t="str">
        <f>IF(BO8="-","【-】","【"&amp;SUBSTITUTE(TEXT(BO8,"#,##0.0"),"-","△")&amp;"】")</f>
        <v>【82.6】</v>
      </c>
      <c r="BP6" s="52">
        <f>IF(BP8="-",NA(),BP8)</f>
        <v>57.2</v>
      </c>
      <c r="BQ6" s="52">
        <f t="shared" ref="BQ6:BY6" si="8">IF(BQ8="-",NA(),BQ8)</f>
        <v>55.1</v>
      </c>
      <c r="BR6" s="52">
        <f t="shared" si="8"/>
        <v>61.3</v>
      </c>
      <c r="BS6" s="52">
        <f t="shared" si="8"/>
        <v>52.3</v>
      </c>
      <c r="BT6" s="52">
        <f t="shared" si="8"/>
        <v>50.2</v>
      </c>
      <c r="BU6" s="52">
        <f t="shared" si="8"/>
        <v>66.5</v>
      </c>
      <c r="BV6" s="52">
        <f t="shared" si="8"/>
        <v>66.8</v>
      </c>
      <c r="BW6" s="52">
        <f t="shared" si="8"/>
        <v>66.599999999999994</v>
      </c>
      <c r="BX6" s="52">
        <f t="shared" si="8"/>
        <v>68</v>
      </c>
      <c r="BY6" s="52">
        <f t="shared" si="8"/>
        <v>70</v>
      </c>
      <c r="BZ6" s="52" t="str">
        <f>IF(BZ8="-","【-】","【"&amp;SUBSTITUTE(TEXT(BZ8,"#,##0.0"),"-","△")&amp;"】")</f>
        <v>【70.7】</v>
      </c>
      <c r="CA6" s="53">
        <f>IF(CA8="-",NA(),CA8)</f>
        <v>56205</v>
      </c>
      <c r="CB6" s="53">
        <f t="shared" ref="CB6:CJ6" si="9">IF(CB8="-",NA(),CB8)</f>
        <v>62520</v>
      </c>
      <c r="CC6" s="53">
        <f t="shared" si="9"/>
        <v>63460</v>
      </c>
      <c r="CD6" s="53">
        <f t="shared" si="9"/>
        <v>59782</v>
      </c>
      <c r="CE6" s="53">
        <f t="shared" si="9"/>
        <v>59444</v>
      </c>
      <c r="CF6" s="53">
        <f t="shared" si="9"/>
        <v>57368</v>
      </c>
      <c r="CG6" s="53">
        <f t="shared" si="9"/>
        <v>59838</v>
      </c>
      <c r="CH6" s="53">
        <f t="shared" si="9"/>
        <v>62697</v>
      </c>
      <c r="CI6" s="53">
        <f t="shared" si="9"/>
        <v>62059</v>
      </c>
      <c r="CJ6" s="53">
        <f t="shared" si="9"/>
        <v>63076</v>
      </c>
      <c r="CK6" s="52" t="str">
        <f>IF(CK8="-","【-】","【"&amp;SUBSTITUTE(TEXT(CK8,"#,##0"),"-","△")&amp;"】")</f>
        <v>【63,608】</v>
      </c>
      <c r="CL6" s="53">
        <f>IF(CL8="-",NA(),CL8)</f>
        <v>14084</v>
      </c>
      <c r="CM6" s="53">
        <f t="shared" ref="CM6:CU6" si="10">IF(CM8="-",NA(),CM8)</f>
        <v>14011</v>
      </c>
      <c r="CN6" s="53">
        <f t="shared" si="10"/>
        <v>13998</v>
      </c>
      <c r="CO6" s="53">
        <f t="shared" si="10"/>
        <v>14267</v>
      </c>
      <c r="CP6" s="53">
        <f t="shared" si="10"/>
        <v>14417</v>
      </c>
      <c r="CQ6" s="53">
        <f t="shared" si="10"/>
        <v>15986</v>
      </c>
      <c r="CR6" s="53">
        <f t="shared" si="10"/>
        <v>16421</v>
      </c>
      <c r="CS6" s="53">
        <f t="shared" si="10"/>
        <v>17279</v>
      </c>
      <c r="CT6" s="53">
        <f t="shared" si="10"/>
        <v>17851</v>
      </c>
      <c r="CU6" s="53">
        <f t="shared" si="10"/>
        <v>18102</v>
      </c>
      <c r="CV6" s="52" t="str">
        <f>IF(CV8="-","【-】","【"&amp;SUBSTITUTE(TEXT(CV8,"#,##0"),"-","△")&amp;"】")</f>
        <v>【18,510】</v>
      </c>
      <c r="CW6" s="52">
        <f>IF(CW8="-",NA(),CW8)</f>
        <v>71.599999999999994</v>
      </c>
      <c r="CX6" s="52">
        <f t="shared" ref="CX6:DF6" si="11">IF(CX8="-",NA(),CX8)</f>
        <v>65.7</v>
      </c>
      <c r="CY6" s="52">
        <f t="shared" si="11"/>
        <v>61.5</v>
      </c>
      <c r="CZ6" s="52">
        <f t="shared" si="11"/>
        <v>72</v>
      </c>
      <c r="DA6" s="52">
        <f t="shared" si="11"/>
        <v>79.099999999999994</v>
      </c>
      <c r="DB6" s="52">
        <f t="shared" si="11"/>
        <v>60.8</v>
      </c>
      <c r="DC6" s="52">
        <f t="shared" si="11"/>
        <v>57.4</v>
      </c>
      <c r="DD6" s="52">
        <f t="shared" si="11"/>
        <v>55.7</v>
      </c>
      <c r="DE6" s="52">
        <f t="shared" si="11"/>
        <v>57.2</v>
      </c>
      <c r="DF6" s="52">
        <f t="shared" si="11"/>
        <v>58.7</v>
      </c>
      <c r="DG6" s="52" t="str">
        <f>IF(DG8="-","【-】","【"&amp;SUBSTITUTE(TEXT(DG8,"#,##0.0"),"-","△")&amp;"】")</f>
        <v>【57.7】</v>
      </c>
      <c r="DH6" s="52">
        <f>IF(DH8="-",NA(),DH8)</f>
        <v>23.7</v>
      </c>
      <c r="DI6" s="52">
        <f t="shared" ref="DI6:DQ6" si="12">IF(DI8="-",NA(),DI8)</f>
        <v>23.5</v>
      </c>
      <c r="DJ6" s="52">
        <f t="shared" si="12"/>
        <v>23.6</v>
      </c>
      <c r="DK6" s="52">
        <f t="shared" si="12"/>
        <v>24.4</v>
      </c>
      <c r="DL6" s="52">
        <f t="shared" si="12"/>
        <v>24.6</v>
      </c>
      <c r="DM6" s="52">
        <f t="shared" si="12"/>
        <v>24.1</v>
      </c>
      <c r="DN6" s="52">
        <f t="shared" si="12"/>
        <v>23.9</v>
      </c>
      <c r="DO6" s="52">
        <f t="shared" si="12"/>
        <v>24.4</v>
      </c>
      <c r="DP6" s="52">
        <f t="shared" si="12"/>
        <v>25.7</v>
      </c>
      <c r="DQ6" s="52">
        <f t="shared" si="12"/>
        <v>25.9</v>
      </c>
      <c r="DR6" s="52" t="str">
        <f>IF(DR8="-","【-】","【"&amp;SUBSTITUTE(TEXT(DR8,"#,##0.0"),"-","△")&amp;"】")</f>
        <v>【26.7】</v>
      </c>
      <c r="DS6" s="52">
        <f>IF(DS8="-",NA(),DS8)</f>
        <v>22.9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28.1</v>
      </c>
      <c r="DW6" s="52">
        <f t="shared" si="13"/>
        <v>51.4</v>
      </c>
      <c r="DX6" s="52">
        <f t="shared" si="13"/>
        <v>83.2</v>
      </c>
      <c r="DY6" s="52">
        <f t="shared" si="13"/>
        <v>84.6</v>
      </c>
      <c r="DZ6" s="52">
        <f t="shared" si="13"/>
        <v>67.8</v>
      </c>
      <c r="EA6" s="52">
        <f t="shared" si="13"/>
        <v>61.8</v>
      </c>
      <c r="EB6" s="52">
        <f t="shared" si="13"/>
        <v>56.5</v>
      </c>
      <c r="EC6" s="52" t="str">
        <f>IF(EC8="-","【-】","【"&amp;SUBSTITUTE(TEXT(EC8,"#,##0.0"),"-","△")&amp;"】")</f>
        <v>【54.3】</v>
      </c>
      <c r="ED6" s="52">
        <f>IF(ED8="-",NA(),ED8)</f>
        <v>55.5</v>
      </c>
      <c r="EE6" s="52">
        <f t="shared" ref="EE6:EM6" si="14">IF(EE8="-",NA(),EE8)</f>
        <v>58</v>
      </c>
      <c r="EF6" s="52">
        <f t="shared" si="14"/>
        <v>60</v>
      </c>
      <c r="EG6" s="52">
        <f t="shared" si="14"/>
        <v>62.3</v>
      </c>
      <c r="EH6" s="52">
        <f t="shared" si="14"/>
        <v>63</v>
      </c>
      <c r="EI6" s="52">
        <f t="shared" si="14"/>
        <v>54.3</v>
      </c>
      <c r="EJ6" s="52">
        <f t="shared" si="14"/>
        <v>54.9</v>
      </c>
      <c r="EK6" s="52">
        <f t="shared" si="14"/>
        <v>56.1</v>
      </c>
      <c r="EL6" s="52">
        <f t="shared" si="14"/>
        <v>57.5</v>
      </c>
      <c r="EM6" s="52">
        <f t="shared" si="14"/>
        <v>59.3</v>
      </c>
      <c r="EN6" s="52" t="str">
        <f>IF(EN8="-","【-】","【"&amp;SUBSTITUTE(TEXT(EN8,"#,##0.0"),"-","△")&amp;"】")</f>
        <v>【58.0】</v>
      </c>
      <c r="EO6" s="52">
        <f>IF(EO8="-",NA(),EO8)</f>
        <v>74.8</v>
      </c>
      <c r="EP6" s="52">
        <f t="shared" ref="EP6:EX6" si="15">IF(EP8="-",NA(),EP8)</f>
        <v>79.5</v>
      </c>
      <c r="EQ6" s="52">
        <f t="shared" si="15"/>
        <v>71.5</v>
      </c>
      <c r="ER6" s="52">
        <f t="shared" si="15"/>
        <v>72.8</v>
      </c>
      <c r="ES6" s="52">
        <f t="shared" si="15"/>
        <v>70.2</v>
      </c>
      <c r="ET6" s="52">
        <f t="shared" si="15"/>
        <v>69.900000000000006</v>
      </c>
      <c r="EU6" s="52">
        <f t="shared" si="15"/>
        <v>68.8</v>
      </c>
      <c r="EV6" s="52">
        <f t="shared" si="15"/>
        <v>69.7</v>
      </c>
      <c r="EW6" s="52">
        <f t="shared" si="15"/>
        <v>70.400000000000006</v>
      </c>
      <c r="EX6" s="52">
        <f t="shared" si="15"/>
        <v>71.900000000000006</v>
      </c>
      <c r="EY6" s="52" t="str">
        <f>IF(EY8="-","【-】","【"&amp;SUBSTITUTE(TEXT(EY8,"#,##0.0"),"-","△")&amp;"】")</f>
        <v>【70.8】</v>
      </c>
      <c r="EZ6" s="53">
        <f>IF(EZ8="-",NA(),EZ8)</f>
        <v>47704440</v>
      </c>
      <c r="FA6" s="53">
        <f t="shared" ref="FA6:FI6" si="16">IF(FA8="-",NA(),FA8)</f>
        <v>48017237</v>
      </c>
      <c r="FB6" s="53">
        <f t="shared" si="16"/>
        <v>47437076</v>
      </c>
      <c r="FC6" s="53">
        <f t="shared" si="16"/>
        <v>47634459</v>
      </c>
      <c r="FD6" s="53">
        <f t="shared" si="16"/>
        <v>48198487</v>
      </c>
      <c r="FE6" s="53">
        <f t="shared" si="16"/>
        <v>50234873</v>
      </c>
      <c r="FF6" s="53">
        <f t="shared" si="16"/>
        <v>50294422</v>
      </c>
      <c r="FG6" s="53">
        <f t="shared" si="16"/>
        <v>49693831</v>
      </c>
      <c r="FH6" s="53">
        <f t="shared" si="16"/>
        <v>50513249</v>
      </c>
      <c r="FI6" s="53">
        <f t="shared" si="16"/>
        <v>51975936</v>
      </c>
      <c r="FJ6" s="53" t="str">
        <f>IF(FJ8="-","【-】","【"&amp;SUBSTITUTE(TEXT(FJ8,"#,##0"),"-","△")&amp;"】")</f>
        <v>【53,183,039】</v>
      </c>
    </row>
    <row r="7" spans="1:166" s="54" customFormat="1">
      <c r="A7" s="35" t="s">
        <v>167</v>
      </c>
      <c r="B7" s="50">
        <f t="shared" ref="B7:AH7" si="17">B8</f>
        <v>2024</v>
      </c>
      <c r="C7" s="50">
        <f t="shared" si="17"/>
        <v>138576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300床以上～400床未満</v>
      </c>
      <c r="O7" s="50" t="str">
        <f>O8</f>
        <v>その他</v>
      </c>
      <c r="P7" s="50" t="str">
        <f>P8</f>
        <v>直営</v>
      </c>
      <c r="Q7" s="51">
        <f t="shared" si="17"/>
        <v>19</v>
      </c>
      <c r="R7" s="50" t="str">
        <f t="shared" si="17"/>
        <v>対象</v>
      </c>
      <c r="S7" s="50" t="str">
        <f t="shared" si="17"/>
        <v>ド 透 訓 ガ</v>
      </c>
      <c r="T7" s="50" t="str">
        <f t="shared" si="17"/>
        <v>救 臨 災</v>
      </c>
      <c r="U7" s="51" t="str">
        <f>U8</f>
        <v>-</v>
      </c>
      <c r="V7" s="51">
        <f>V8</f>
        <v>28976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316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316</v>
      </c>
      <c r="AF7" s="51">
        <f t="shared" si="17"/>
        <v>222</v>
      </c>
      <c r="AG7" s="51" t="str">
        <f t="shared" si="17"/>
        <v>-</v>
      </c>
      <c r="AH7" s="51">
        <f t="shared" si="17"/>
        <v>222</v>
      </c>
      <c r="AI7" s="52">
        <f>AI8</f>
        <v>101.9</v>
      </c>
      <c r="AJ7" s="52">
        <f t="shared" ref="AJ7:AR7" si="18">AJ8</f>
        <v>127.3</v>
      </c>
      <c r="AK7" s="52">
        <f t="shared" si="18"/>
        <v>108.7</v>
      </c>
      <c r="AL7" s="52">
        <f t="shared" si="18"/>
        <v>83.5</v>
      </c>
      <c r="AM7" s="52">
        <f t="shared" si="18"/>
        <v>76.7</v>
      </c>
      <c r="AN7" s="52">
        <f t="shared" si="18"/>
        <v>102.4</v>
      </c>
      <c r="AO7" s="52">
        <f t="shared" si="18"/>
        <v>107.2</v>
      </c>
      <c r="AP7" s="52">
        <f t="shared" si="18"/>
        <v>104.8</v>
      </c>
      <c r="AQ7" s="52">
        <f t="shared" si="18"/>
        <v>95.8</v>
      </c>
      <c r="AR7" s="52">
        <f t="shared" si="18"/>
        <v>92.8</v>
      </c>
      <c r="AS7" s="52"/>
      <c r="AT7" s="52">
        <f>AT8</f>
        <v>76.5</v>
      </c>
      <c r="AU7" s="52">
        <f t="shared" ref="AU7:BC7" si="19">AU8</f>
        <v>81.7</v>
      </c>
      <c r="AV7" s="52">
        <f t="shared" si="19"/>
        <v>84</v>
      </c>
      <c r="AW7" s="52">
        <f t="shared" si="19"/>
        <v>72.599999999999994</v>
      </c>
      <c r="AX7" s="52">
        <f t="shared" si="19"/>
        <v>68.5</v>
      </c>
      <c r="AY7" s="52">
        <f t="shared" si="19"/>
        <v>84.1</v>
      </c>
      <c r="AZ7" s="52">
        <f t="shared" si="19"/>
        <v>86.3</v>
      </c>
      <c r="BA7" s="52">
        <f t="shared" si="19"/>
        <v>86.6</v>
      </c>
      <c r="BB7" s="52">
        <f t="shared" si="19"/>
        <v>86.2</v>
      </c>
      <c r="BC7" s="52">
        <f t="shared" si="19"/>
        <v>85.2</v>
      </c>
      <c r="BD7" s="52"/>
      <c r="BE7" s="52">
        <f>BE8</f>
        <v>72.3</v>
      </c>
      <c r="BF7" s="52">
        <f t="shared" ref="BF7:BN7" si="20">BF8</f>
        <v>77.3</v>
      </c>
      <c r="BG7" s="52">
        <f t="shared" si="20"/>
        <v>80.5</v>
      </c>
      <c r="BH7" s="52">
        <f t="shared" si="20"/>
        <v>69.3</v>
      </c>
      <c r="BI7" s="52">
        <f t="shared" si="20"/>
        <v>66.099999999999994</v>
      </c>
      <c r="BJ7" s="52">
        <f t="shared" si="20"/>
        <v>81.400000000000006</v>
      </c>
      <c r="BK7" s="52">
        <f t="shared" si="20"/>
        <v>83.7</v>
      </c>
      <c r="BL7" s="52">
        <f t="shared" si="20"/>
        <v>84</v>
      </c>
      <c r="BM7" s="52">
        <f t="shared" si="20"/>
        <v>83.4</v>
      </c>
      <c r="BN7" s="52">
        <f t="shared" si="20"/>
        <v>82.4</v>
      </c>
      <c r="BO7" s="52"/>
      <c r="BP7" s="52">
        <f>BP8</f>
        <v>57.2</v>
      </c>
      <c r="BQ7" s="52">
        <f t="shared" ref="BQ7:BY7" si="21">BQ8</f>
        <v>55.1</v>
      </c>
      <c r="BR7" s="52">
        <f t="shared" si="21"/>
        <v>61.3</v>
      </c>
      <c r="BS7" s="52">
        <f t="shared" si="21"/>
        <v>52.3</v>
      </c>
      <c r="BT7" s="52">
        <f t="shared" si="21"/>
        <v>50.2</v>
      </c>
      <c r="BU7" s="52">
        <f t="shared" si="21"/>
        <v>66.5</v>
      </c>
      <c r="BV7" s="52">
        <f t="shared" si="21"/>
        <v>66.8</v>
      </c>
      <c r="BW7" s="52">
        <f t="shared" si="21"/>
        <v>66.599999999999994</v>
      </c>
      <c r="BX7" s="52">
        <f t="shared" si="21"/>
        <v>68</v>
      </c>
      <c r="BY7" s="52">
        <f t="shared" si="21"/>
        <v>70</v>
      </c>
      <c r="BZ7" s="52"/>
      <c r="CA7" s="53">
        <f>CA8</f>
        <v>56205</v>
      </c>
      <c r="CB7" s="53">
        <f t="shared" ref="CB7:CJ7" si="22">CB8</f>
        <v>62520</v>
      </c>
      <c r="CC7" s="53">
        <f t="shared" si="22"/>
        <v>63460</v>
      </c>
      <c r="CD7" s="53">
        <f t="shared" si="22"/>
        <v>59782</v>
      </c>
      <c r="CE7" s="53">
        <f t="shared" si="22"/>
        <v>59444</v>
      </c>
      <c r="CF7" s="53">
        <f t="shared" si="22"/>
        <v>57368</v>
      </c>
      <c r="CG7" s="53">
        <f t="shared" si="22"/>
        <v>59838</v>
      </c>
      <c r="CH7" s="53">
        <f t="shared" si="22"/>
        <v>62697</v>
      </c>
      <c r="CI7" s="53">
        <f t="shared" si="22"/>
        <v>62059</v>
      </c>
      <c r="CJ7" s="53">
        <f t="shared" si="22"/>
        <v>63076</v>
      </c>
      <c r="CK7" s="52"/>
      <c r="CL7" s="53">
        <f>CL8</f>
        <v>14084</v>
      </c>
      <c r="CM7" s="53">
        <f t="shared" ref="CM7:CU7" si="23">CM8</f>
        <v>14011</v>
      </c>
      <c r="CN7" s="53">
        <f t="shared" si="23"/>
        <v>13998</v>
      </c>
      <c r="CO7" s="53">
        <f t="shared" si="23"/>
        <v>14267</v>
      </c>
      <c r="CP7" s="53">
        <f t="shared" si="23"/>
        <v>14417</v>
      </c>
      <c r="CQ7" s="53">
        <f t="shared" si="23"/>
        <v>15986</v>
      </c>
      <c r="CR7" s="53">
        <f t="shared" si="23"/>
        <v>16421</v>
      </c>
      <c r="CS7" s="53">
        <f t="shared" si="23"/>
        <v>17279</v>
      </c>
      <c r="CT7" s="53">
        <f t="shared" si="23"/>
        <v>17851</v>
      </c>
      <c r="CU7" s="53">
        <f t="shared" si="23"/>
        <v>18102</v>
      </c>
      <c r="CV7" s="52"/>
      <c r="CW7" s="52">
        <f>CW8</f>
        <v>71.599999999999994</v>
      </c>
      <c r="CX7" s="52">
        <f t="shared" ref="CX7:DF7" si="24">CX8</f>
        <v>65.7</v>
      </c>
      <c r="CY7" s="52">
        <f t="shared" si="24"/>
        <v>61.5</v>
      </c>
      <c r="CZ7" s="52">
        <f t="shared" si="24"/>
        <v>72</v>
      </c>
      <c r="DA7" s="52">
        <f t="shared" si="24"/>
        <v>79.099999999999994</v>
      </c>
      <c r="DB7" s="52">
        <f t="shared" si="24"/>
        <v>60.8</v>
      </c>
      <c r="DC7" s="52">
        <f t="shared" si="24"/>
        <v>57.4</v>
      </c>
      <c r="DD7" s="52">
        <f t="shared" si="24"/>
        <v>55.7</v>
      </c>
      <c r="DE7" s="52">
        <f t="shared" si="24"/>
        <v>57.2</v>
      </c>
      <c r="DF7" s="52">
        <f t="shared" si="24"/>
        <v>58.7</v>
      </c>
      <c r="DG7" s="52"/>
      <c r="DH7" s="52">
        <f>DH8</f>
        <v>23.7</v>
      </c>
      <c r="DI7" s="52">
        <f t="shared" ref="DI7:DQ7" si="25">DI8</f>
        <v>23.5</v>
      </c>
      <c r="DJ7" s="52">
        <f t="shared" si="25"/>
        <v>23.6</v>
      </c>
      <c r="DK7" s="52">
        <f t="shared" si="25"/>
        <v>24.4</v>
      </c>
      <c r="DL7" s="52">
        <f t="shared" si="25"/>
        <v>24.6</v>
      </c>
      <c r="DM7" s="52">
        <f t="shared" si="25"/>
        <v>24.1</v>
      </c>
      <c r="DN7" s="52">
        <f t="shared" si="25"/>
        <v>23.9</v>
      </c>
      <c r="DO7" s="52">
        <f t="shared" si="25"/>
        <v>24.4</v>
      </c>
      <c r="DP7" s="52">
        <f t="shared" si="25"/>
        <v>25.7</v>
      </c>
      <c r="DQ7" s="52">
        <f t="shared" si="25"/>
        <v>25.9</v>
      </c>
      <c r="DR7" s="52"/>
      <c r="DS7" s="52">
        <f>DS8</f>
        <v>22.9</v>
      </c>
      <c r="DT7" s="52">
        <f t="shared" ref="DT7:EB7" si="26">DT8</f>
        <v>0</v>
      </c>
      <c r="DU7" s="52">
        <f t="shared" si="26"/>
        <v>0</v>
      </c>
      <c r="DV7" s="52">
        <f t="shared" si="26"/>
        <v>28.1</v>
      </c>
      <c r="DW7" s="52">
        <f t="shared" si="26"/>
        <v>51.4</v>
      </c>
      <c r="DX7" s="52">
        <f t="shared" si="26"/>
        <v>83.2</v>
      </c>
      <c r="DY7" s="52">
        <f t="shared" si="26"/>
        <v>84.6</v>
      </c>
      <c r="DZ7" s="52">
        <f t="shared" si="26"/>
        <v>67.8</v>
      </c>
      <c r="EA7" s="52">
        <f t="shared" si="26"/>
        <v>61.8</v>
      </c>
      <c r="EB7" s="52">
        <f t="shared" si="26"/>
        <v>56.5</v>
      </c>
      <c r="EC7" s="52"/>
      <c r="ED7" s="52">
        <f>ED8</f>
        <v>55.5</v>
      </c>
      <c r="EE7" s="52">
        <f t="shared" ref="EE7:EM7" si="27">EE8</f>
        <v>58</v>
      </c>
      <c r="EF7" s="52">
        <f t="shared" si="27"/>
        <v>60</v>
      </c>
      <c r="EG7" s="52">
        <f t="shared" si="27"/>
        <v>62.3</v>
      </c>
      <c r="EH7" s="52">
        <f t="shared" si="27"/>
        <v>63</v>
      </c>
      <c r="EI7" s="52">
        <f t="shared" si="27"/>
        <v>54.3</v>
      </c>
      <c r="EJ7" s="52">
        <f t="shared" si="27"/>
        <v>54.9</v>
      </c>
      <c r="EK7" s="52">
        <f t="shared" si="27"/>
        <v>56.1</v>
      </c>
      <c r="EL7" s="52">
        <f t="shared" si="27"/>
        <v>57.5</v>
      </c>
      <c r="EM7" s="52">
        <f t="shared" si="27"/>
        <v>59.3</v>
      </c>
      <c r="EN7" s="52"/>
      <c r="EO7" s="52">
        <f>EO8</f>
        <v>74.8</v>
      </c>
      <c r="EP7" s="52">
        <f t="shared" ref="EP7:EX7" si="28">EP8</f>
        <v>79.5</v>
      </c>
      <c r="EQ7" s="52">
        <f t="shared" si="28"/>
        <v>71.5</v>
      </c>
      <c r="ER7" s="52">
        <f t="shared" si="28"/>
        <v>72.8</v>
      </c>
      <c r="ES7" s="52">
        <f t="shared" si="28"/>
        <v>70.2</v>
      </c>
      <c r="ET7" s="52">
        <f t="shared" si="28"/>
        <v>69.900000000000006</v>
      </c>
      <c r="EU7" s="52">
        <f t="shared" si="28"/>
        <v>68.8</v>
      </c>
      <c r="EV7" s="52">
        <f t="shared" si="28"/>
        <v>69.7</v>
      </c>
      <c r="EW7" s="52">
        <f t="shared" si="28"/>
        <v>70.400000000000006</v>
      </c>
      <c r="EX7" s="52">
        <f t="shared" si="28"/>
        <v>71.900000000000006</v>
      </c>
      <c r="EY7" s="52"/>
      <c r="EZ7" s="53">
        <f>EZ8</f>
        <v>47704440</v>
      </c>
      <c r="FA7" s="53">
        <f t="shared" ref="FA7:FI7" si="29">FA8</f>
        <v>48017237</v>
      </c>
      <c r="FB7" s="53">
        <f t="shared" si="29"/>
        <v>47437076</v>
      </c>
      <c r="FC7" s="53">
        <f t="shared" si="29"/>
        <v>47634459</v>
      </c>
      <c r="FD7" s="53">
        <f t="shared" si="29"/>
        <v>48198487</v>
      </c>
      <c r="FE7" s="53">
        <f t="shared" si="29"/>
        <v>50234873</v>
      </c>
      <c r="FF7" s="53">
        <f t="shared" si="29"/>
        <v>50294422</v>
      </c>
      <c r="FG7" s="53">
        <f t="shared" si="29"/>
        <v>49693831</v>
      </c>
      <c r="FH7" s="53">
        <f t="shared" si="29"/>
        <v>50513249</v>
      </c>
      <c r="FI7" s="53">
        <f t="shared" si="29"/>
        <v>51975936</v>
      </c>
      <c r="FJ7" s="53"/>
    </row>
    <row r="8" spans="1:166" s="54" customFormat="1">
      <c r="A8" s="35"/>
      <c r="B8" s="55">
        <v>2024</v>
      </c>
      <c r="C8" s="55">
        <v>138576</v>
      </c>
      <c r="D8" s="55">
        <v>46</v>
      </c>
      <c r="E8" s="55">
        <v>6</v>
      </c>
      <c r="F8" s="55">
        <v>0</v>
      </c>
      <c r="G8" s="55">
        <v>1</v>
      </c>
      <c r="H8" s="55" t="s">
        <v>168</v>
      </c>
      <c r="I8" s="55" t="s">
        <v>169</v>
      </c>
      <c r="J8" s="55" t="s">
        <v>170</v>
      </c>
      <c r="K8" s="55" t="s">
        <v>171</v>
      </c>
      <c r="L8" s="55" t="s">
        <v>172</v>
      </c>
      <c r="M8" s="55" t="s">
        <v>173</v>
      </c>
      <c r="N8" s="55" t="s">
        <v>174</v>
      </c>
      <c r="O8" s="55" t="s">
        <v>175</v>
      </c>
      <c r="P8" s="55" t="s">
        <v>176</v>
      </c>
      <c r="Q8" s="56">
        <v>19</v>
      </c>
      <c r="R8" s="55" t="s">
        <v>177</v>
      </c>
      <c r="S8" s="55" t="s">
        <v>178</v>
      </c>
      <c r="T8" s="55" t="s">
        <v>179</v>
      </c>
      <c r="U8" s="56" t="s">
        <v>40</v>
      </c>
      <c r="V8" s="56">
        <v>28976</v>
      </c>
      <c r="W8" s="55" t="s">
        <v>180</v>
      </c>
      <c r="X8" s="55" t="s">
        <v>180</v>
      </c>
      <c r="Y8" s="57" t="s">
        <v>181</v>
      </c>
      <c r="Z8" s="56">
        <v>316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316</v>
      </c>
      <c r="AF8" s="56">
        <v>222</v>
      </c>
      <c r="AG8" s="56" t="s">
        <v>40</v>
      </c>
      <c r="AH8" s="56">
        <v>222</v>
      </c>
      <c r="AI8" s="58">
        <v>101.9</v>
      </c>
      <c r="AJ8" s="58">
        <v>127.3</v>
      </c>
      <c r="AK8" s="58">
        <v>108.7</v>
      </c>
      <c r="AL8" s="58">
        <v>83.5</v>
      </c>
      <c r="AM8" s="58">
        <v>76.7</v>
      </c>
      <c r="AN8" s="58">
        <v>102.4</v>
      </c>
      <c r="AO8" s="58">
        <v>107.2</v>
      </c>
      <c r="AP8" s="58">
        <v>104.8</v>
      </c>
      <c r="AQ8" s="58">
        <v>95.8</v>
      </c>
      <c r="AR8" s="58">
        <v>92.8</v>
      </c>
      <c r="AS8" s="58">
        <v>93.7</v>
      </c>
      <c r="AT8" s="58">
        <v>76.5</v>
      </c>
      <c r="AU8" s="58">
        <v>81.7</v>
      </c>
      <c r="AV8" s="58">
        <v>84</v>
      </c>
      <c r="AW8" s="58">
        <v>72.599999999999994</v>
      </c>
      <c r="AX8" s="58">
        <v>68.5</v>
      </c>
      <c r="AY8" s="58">
        <v>84.1</v>
      </c>
      <c r="AZ8" s="58">
        <v>86.3</v>
      </c>
      <c r="BA8" s="58">
        <v>86.6</v>
      </c>
      <c r="BB8" s="58">
        <v>86.2</v>
      </c>
      <c r="BC8" s="58">
        <v>85.2</v>
      </c>
      <c r="BD8" s="58">
        <v>85.2</v>
      </c>
      <c r="BE8" s="59">
        <v>72.3</v>
      </c>
      <c r="BF8" s="59">
        <v>77.3</v>
      </c>
      <c r="BG8" s="59">
        <v>80.5</v>
      </c>
      <c r="BH8" s="59">
        <v>69.3</v>
      </c>
      <c r="BI8" s="59">
        <v>66.099999999999994</v>
      </c>
      <c r="BJ8" s="59">
        <v>81.400000000000006</v>
      </c>
      <c r="BK8" s="59">
        <v>83.7</v>
      </c>
      <c r="BL8" s="59">
        <v>84</v>
      </c>
      <c r="BM8" s="59">
        <v>83.4</v>
      </c>
      <c r="BN8" s="59">
        <v>82.4</v>
      </c>
      <c r="BO8" s="59">
        <v>82.6</v>
      </c>
      <c r="BP8" s="58">
        <v>57.2</v>
      </c>
      <c r="BQ8" s="58">
        <v>55.1</v>
      </c>
      <c r="BR8" s="58">
        <v>61.3</v>
      </c>
      <c r="BS8" s="58">
        <v>52.3</v>
      </c>
      <c r="BT8" s="58">
        <v>50.2</v>
      </c>
      <c r="BU8" s="58">
        <v>66.5</v>
      </c>
      <c r="BV8" s="58">
        <v>66.8</v>
      </c>
      <c r="BW8" s="58">
        <v>66.599999999999994</v>
      </c>
      <c r="BX8" s="58">
        <v>68</v>
      </c>
      <c r="BY8" s="58">
        <v>70</v>
      </c>
      <c r="BZ8" s="58">
        <v>70.7</v>
      </c>
      <c r="CA8" s="59">
        <v>56205</v>
      </c>
      <c r="CB8" s="59">
        <v>62520</v>
      </c>
      <c r="CC8" s="59">
        <v>63460</v>
      </c>
      <c r="CD8" s="59">
        <v>59782</v>
      </c>
      <c r="CE8" s="59">
        <v>59444</v>
      </c>
      <c r="CF8" s="59">
        <v>57368</v>
      </c>
      <c r="CG8" s="59">
        <v>59838</v>
      </c>
      <c r="CH8" s="59">
        <v>62697</v>
      </c>
      <c r="CI8" s="59">
        <v>62059</v>
      </c>
      <c r="CJ8" s="59">
        <v>63076</v>
      </c>
      <c r="CK8" s="58">
        <v>63608</v>
      </c>
      <c r="CL8" s="59">
        <v>14084</v>
      </c>
      <c r="CM8" s="59">
        <v>14011</v>
      </c>
      <c r="CN8" s="59">
        <v>13998</v>
      </c>
      <c r="CO8" s="59">
        <v>14267</v>
      </c>
      <c r="CP8" s="59">
        <v>14417</v>
      </c>
      <c r="CQ8" s="59">
        <v>15986</v>
      </c>
      <c r="CR8" s="59">
        <v>16421</v>
      </c>
      <c r="CS8" s="59">
        <v>17279</v>
      </c>
      <c r="CT8" s="59">
        <v>17851</v>
      </c>
      <c r="CU8" s="59">
        <v>18102</v>
      </c>
      <c r="CV8" s="58">
        <v>18510</v>
      </c>
      <c r="CW8" s="59">
        <v>71.599999999999994</v>
      </c>
      <c r="CX8" s="59">
        <v>65.7</v>
      </c>
      <c r="CY8" s="59">
        <v>61.5</v>
      </c>
      <c r="CZ8" s="59">
        <v>72</v>
      </c>
      <c r="DA8" s="59">
        <v>79.099999999999994</v>
      </c>
      <c r="DB8" s="59">
        <v>60.8</v>
      </c>
      <c r="DC8" s="59">
        <v>57.4</v>
      </c>
      <c r="DD8" s="59">
        <v>55.7</v>
      </c>
      <c r="DE8" s="59">
        <v>57.2</v>
      </c>
      <c r="DF8" s="59">
        <v>58.7</v>
      </c>
      <c r="DG8" s="59">
        <v>57.7</v>
      </c>
      <c r="DH8" s="59">
        <v>23.7</v>
      </c>
      <c r="DI8" s="59">
        <v>23.5</v>
      </c>
      <c r="DJ8" s="59">
        <v>23.6</v>
      </c>
      <c r="DK8" s="59">
        <v>24.4</v>
      </c>
      <c r="DL8" s="59">
        <v>24.6</v>
      </c>
      <c r="DM8" s="59">
        <v>24.1</v>
      </c>
      <c r="DN8" s="59">
        <v>23.9</v>
      </c>
      <c r="DO8" s="59">
        <v>24.4</v>
      </c>
      <c r="DP8" s="59">
        <v>25.7</v>
      </c>
      <c r="DQ8" s="59">
        <v>25.9</v>
      </c>
      <c r="DR8" s="59">
        <v>26.7</v>
      </c>
      <c r="DS8" s="59">
        <v>22.9</v>
      </c>
      <c r="DT8" s="59">
        <v>0</v>
      </c>
      <c r="DU8" s="59">
        <v>0</v>
      </c>
      <c r="DV8" s="59">
        <v>28.1</v>
      </c>
      <c r="DW8" s="59">
        <v>51.4</v>
      </c>
      <c r="DX8" s="59">
        <v>83.2</v>
      </c>
      <c r="DY8" s="59">
        <v>84.6</v>
      </c>
      <c r="DZ8" s="59">
        <v>67.8</v>
      </c>
      <c r="EA8" s="59">
        <v>61.8</v>
      </c>
      <c r="EB8" s="59">
        <v>56.5</v>
      </c>
      <c r="EC8" s="59">
        <v>54.3</v>
      </c>
      <c r="ED8" s="58">
        <v>55.5</v>
      </c>
      <c r="EE8" s="58">
        <v>58</v>
      </c>
      <c r="EF8" s="58">
        <v>60</v>
      </c>
      <c r="EG8" s="58">
        <v>62.3</v>
      </c>
      <c r="EH8" s="58">
        <v>63</v>
      </c>
      <c r="EI8" s="58">
        <v>54.3</v>
      </c>
      <c r="EJ8" s="58">
        <v>54.9</v>
      </c>
      <c r="EK8" s="58">
        <v>56.1</v>
      </c>
      <c r="EL8" s="58">
        <v>57.5</v>
      </c>
      <c r="EM8" s="58">
        <v>59.3</v>
      </c>
      <c r="EN8" s="58">
        <v>58</v>
      </c>
      <c r="EO8" s="58">
        <v>74.8</v>
      </c>
      <c r="EP8" s="58">
        <v>79.5</v>
      </c>
      <c r="EQ8" s="58">
        <v>71.5</v>
      </c>
      <c r="ER8" s="58">
        <v>72.8</v>
      </c>
      <c r="ES8" s="58">
        <v>70.2</v>
      </c>
      <c r="ET8" s="58">
        <v>69.900000000000006</v>
      </c>
      <c r="EU8" s="58">
        <v>68.8</v>
      </c>
      <c r="EV8" s="58">
        <v>69.7</v>
      </c>
      <c r="EW8" s="58">
        <v>70.400000000000006</v>
      </c>
      <c r="EX8" s="58">
        <v>71.900000000000006</v>
      </c>
      <c r="EY8" s="58">
        <v>70.8</v>
      </c>
      <c r="EZ8" s="59">
        <v>47704440</v>
      </c>
      <c r="FA8" s="59">
        <v>48017237</v>
      </c>
      <c r="FB8" s="59">
        <v>47437076</v>
      </c>
      <c r="FC8" s="59">
        <v>47634459</v>
      </c>
      <c r="FD8" s="59">
        <v>48198487</v>
      </c>
      <c r="FE8" s="59">
        <v>50234873</v>
      </c>
      <c r="FF8" s="59">
        <v>50294422</v>
      </c>
      <c r="FG8" s="59">
        <v>49693831</v>
      </c>
      <c r="FH8" s="59">
        <v>50513249</v>
      </c>
      <c r="FI8" s="59">
        <v>51975936</v>
      </c>
      <c r="FJ8" s="59">
        <v>53183039</v>
      </c>
    </row>
    <row r="9" spans="1:166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>
      <c r="A10" s="62"/>
      <c r="B10" s="62" t="s">
        <v>182</v>
      </c>
      <c r="C10" s="62" t="s">
        <v>183</v>
      </c>
      <c r="D10" s="62" t="s">
        <v>184</v>
      </c>
      <c r="E10" s="62" t="s">
        <v>185</v>
      </c>
      <c r="F10" s="62" t="s">
        <v>186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GW2DL103</cp:lastModifiedBy>
  <cp:lastPrinted>2026-01-19T03:57:18Z</cp:lastPrinted>
  <dcterms:created xsi:type="dcterms:W3CDTF">2025-12-15T04:56:27Z</dcterms:created>
  <dcterms:modified xsi:type="dcterms:W3CDTF">2026-01-19T03:57:33Z</dcterms:modified>
  <cp:category/>
</cp:coreProperties>
</file>