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tfile-sv\水道課\業務係(水道)\継続\05_調査\経営比較分析表【都1月調査】\R2年度分\"/>
    </mc:Choice>
  </mc:AlternateContent>
  <workbookProtection workbookAlgorithmName="SHA-512" workbookHashValue="Bp+5qBWpNJwy9H+zfeXkbRHD86WTGtkJu09iWBBCO679ligNUDtQU1xQymzTvxKrlC30VBFy4oU7qOzYAv9haw==" workbookSaltValue="j9GoGrixRd3l8Ep9wPgQPg=="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<sst xmlns="http://schemas.openxmlformats.org/spreadsheetml/2006/main" count="228" uniqueCount="112">
  <si>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</si>
  <si>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</si>
  <si>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</si>
  <si>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</si>
  <si>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</si>
  <si>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</si>
  <si>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</si>
  <si>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</si>
  <si>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</si>
  <si>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</si>
  <si>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</si>
  <si>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</si>
  <si>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</si>
  <si>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</si>
  <si>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</si>
  <si>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</si>
  <si>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</si>
  <si>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</si>
  <si>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</si>
  <si>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</si>
  <si>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</si>
  <si>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</si>
  <si>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</si>
  <si>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</si>
  <si>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</si>
  <si>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</si>
  <si>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</si>
  <si>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</si>
  <si>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</si>
  <si>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</si>
  <si>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</si>
  <si>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</si>
  <si>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</si>
  <si>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</si>
  <si>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</si>
  <si>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</si>
  <si>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</si>
  <si>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</si>
  <si>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</si>
  <si>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</si>
  <si>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</si>
  <si>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</si>
  <si>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</si>
  <si>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</si>
  <si>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</si>
  <si>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</si>
  <si>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</si>
  <si>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</si>
  <si>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</si>
  <si>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</si>
  <si>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</si>
  <si>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</si>
  <si>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</si>
  <si>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</si>
  <si>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</si>
  <si>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</si>
  <si>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</si>
  <si>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</si>
  <si>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</si>
  <si>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</si>
  <si>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</si>
  <si>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</si>
  <si>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</si>
  <si>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</si>
  <si>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</si>
  <si>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</si>
  <si>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</si>
  <si>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</si>
  <si>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</si>
  <si>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</si>
  <si>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</si>
  <si>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</si>
  <si>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</si>
  <si>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</si>
  <si>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</si>
  <si>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</si>
  <si>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</si>
  <si>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</si>
  <si>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</si>
  <si>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</si>
  <si>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</si>
  <si>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</si>
  <si>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</si>
  <si>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</si>
  <si>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</si>
  <si>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</si>
  <si>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</si>
  <si>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</si>
  <si>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</si>
  <si>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</si>
  <si>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</si>
  <si>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</si>
  <si>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羽村市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</si>
  <si>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</si>
  <si>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</si>
  <si>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</si>
  <si>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</si>
  <si>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</si>
  <si>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</si>
  <si>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</si>
  <si>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</si>
  <si>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</si>
  <si>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</si>
  <si>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</si>
  <si>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</si>
  <si>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</si>
  <si>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</si>
  <si>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</si>
  <si>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</si>
  <si>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 施設の老朽化に伴う更新工事及び管路の耐震化対策については、羽村市に限らず水道事業者にとって、共通の課題となっている。また、将来的な給水人口の減少が見込まれる中で、施設利用の効率化についても大きな課題である。
　羽村市では、これらの課題に対応するため、令和２、３年度において「第二次羽村市水道ビジョン」の策定を予定しており、その中で、将来にわたって安全な水道水を安定供給するための目標、実施方策を示していく。
　今後とも、企業や一般家庭の水需要の動向を把握するとともに、必要な水道施設の更新・修繕については確実に実施するとともに、経済性の高い技術の導入等、事業の見直しや経費の削減に取り組み、効率的な事業運営を行う。</t>
    <rPh sb="62" eb="65">
      <t>ショウライテキ</t>
    </rPh>
    <rPh sb="66" eb="68">
      <t>キュウスイ</t>
    </rPh>
    <rPh sb="68" eb="70">
      <t>ジンコウ</t>
    </rPh>
    <rPh sb="71" eb="73">
      <t>ゲンショウ</t>
    </rPh>
    <rPh sb="74" eb="76">
      <t>ミコ</t>
    </rPh>
    <rPh sb="79" eb="80">
      <t>ナカ</t>
    </rPh>
    <rPh sb="82" eb="84">
      <t>シセツ</t>
    </rPh>
    <rPh sb="84" eb="86">
      <t>リヨウ</t>
    </rPh>
    <rPh sb="87" eb="90">
      <t>コウリツカ</t>
    </rPh>
    <rPh sb="95" eb="96">
      <t>オオ</t>
    </rPh>
    <rPh sb="98" eb="100">
      <t>カダイ</t>
    </rPh>
    <rPh sb="126" eb="128">
      <t>レイワ</t>
    </rPh>
    <rPh sb="131" eb="133">
      <t>ネンド</t>
    </rPh>
    <rPh sb="138" eb="140">
      <t>ダイニ</t>
    </rPh>
    <rPh sb="140" eb="141">
      <t>ツギ</t>
    </rPh>
    <rPh sb="141" eb="144">
      <t>ハムラシ</t>
    </rPh>
    <rPh sb="144" eb="146">
      <t>スイドウ</t>
    </rPh>
    <rPh sb="152" eb="154">
      <t>サクテイ</t>
    </rPh>
    <rPh sb="155" eb="157">
      <t>ヨテイ</t>
    </rPh>
    <rPh sb="164" eb="165">
      <t>ナカ</t>
    </rPh>
    <rPh sb="190" eb="192">
      <t>モクヒョウ</t>
    </rPh>
    <rPh sb="193" eb="195">
      <t>ジッシ</t>
    </rPh>
    <rPh sb="195" eb="197">
      <t>ホウサク</t>
    </rPh>
    <rPh sb="198" eb="199">
      <t>シメ</t>
    </rPh>
    <rPh sb="206" eb="208">
      <t>コンゴ</t>
    </rPh>
    <rPh sb="235" eb="237">
      <t>ヒツヨウ</t>
    </rPh>
    <rPh sb="238" eb="240">
      <t>スイドウ</t>
    </rPh>
    <rPh sb="240" eb="242">
      <t>シセツ</t>
    </rPh>
    <rPh sb="243" eb="245">
      <t>コウシン</t>
    </rPh>
    <rPh sb="246" eb="248">
      <t>シュウゼン</t>
    </rPh>
    <rPh sb="253" eb="255">
      <t>カクジツ</t>
    </rPh>
    <rPh sb="256" eb="258">
      <t>ジッシ</t>
    </rPh>
    <rPh sb="274" eb="276">
      <t>ドウニュウ</t>
    </rPh>
    <rPh sb="276" eb="277">
      <t>トウ</t>
    </rPh>
    <phoneticPr fontId="4"/>
  </si>
  <si>
    <t>　①有形固定資産減価償却率については増加傾向にあり、施設及び管路の老朽化が進んでいることがわかる。
　また、②管路経年化率は、類似団体平均を上回っている。これは羽村市(当時の羽村町)の都市化が進み急増する水需要に対応するため、事業の拡張を図った昭和40年代から50年代に布設した多くの管路が耐用年数に達しているためである。
　現在、水道施設の老朽化への対応及び管路の耐震化を推進している。施設については更新だけでなく修繕や部品交換などを行い長寿命化を図り、管路については、更新と合わせて耐震性の高い管種への布設替え工事を計画的に進めている。③管路更新率については、年度によって増減が生じているものの、事業計画に基づき計画的に実施している。</t>
    <rPh sb="220" eb="223">
      <t>チョウジュミョウ</t>
    </rPh>
    <phoneticPr fontId="4"/>
  </si>
  <si>
    <t>　羽村市の水道事業経営については、①経常収支比率が100%以上であり黒字の経営状況にある。令和２年度についても同規模の事業体の平均値と比較して高い割合を示しており、健全な経営状態にある。
　③流動比率については、令和２年度も引き続き100％を超えて推移しており財政の安全性を確保している。流動負債の大部分が建設改良費等の財源に充てられた企業債であり、これを財源として整備された施設により、水道水の安定供給を行っている。
　④企業債残高対給水収益比率については、毎年の企業債の借入額以上に償還していて企業債残高が減少しているとともに、給水収益については大きな変動は生じていないことから、減少傾向となっており、今後もこの傾向で推移するものと見ている。
　⑤料金回収率については、令和２年度も引き続き100%を超えて推移している。⑥給水原価については、類似団体平均を下回っていることから比較的少ない経費で事業を運営していることがわかる。⑦施設利用率については、引き続き全国平均、類似団体平均よりも低い値となっている。今後、給水人口の減少が見込まれる中で、経済性の高い技術の導入等、施設利用の効率化を図っていく。⑧有収率については、減少傾向であったが、漏水箇所の発見及び修繕の実施により、令和元年度より引き続き改善している。</t>
    <rPh sb="45" eb="47">
      <t>レイワ</t>
    </rPh>
    <rPh sb="112" eb="113">
      <t>ヒ</t>
    </rPh>
    <rPh sb="114" eb="115">
      <t>ツヅ</t>
    </rPh>
    <rPh sb="121" eb="122">
      <t>コ</t>
    </rPh>
    <rPh sb="124" eb="126">
      <t>スイイ</t>
    </rPh>
    <rPh sb="130" eb="132">
      <t>ザイセイ</t>
    </rPh>
    <rPh sb="133" eb="136">
      <t>アンゼンセイ</t>
    </rPh>
    <rPh sb="137" eb="139">
      <t>カクホ</t>
    </rPh>
    <rPh sb="249" eb="251">
      <t>キギョウ</t>
    </rPh>
    <rPh sb="251" eb="252">
      <t>サイ</t>
    </rPh>
    <rPh sb="252" eb="254">
      <t>ザンダカ</t>
    </rPh>
    <rPh sb="255" eb="257">
      <t>ゲンショウ</t>
    </rPh>
    <rPh sb="275" eb="276">
      <t>オオ</t>
    </rPh>
    <rPh sb="278" eb="280">
      <t>ヘンドウ</t>
    </rPh>
    <rPh sb="281" eb="282">
      <t>ショウ</t>
    </rPh>
    <rPh sb="292" eb="294">
      <t>ゲンショウ</t>
    </rPh>
    <rPh sb="294" eb="296">
      <t>ケイコウ</t>
    </rPh>
    <rPh sb="343" eb="344">
      <t>ヒ</t>
    </rPh>
    <rPh sb="345" eb="346">
      <t>ツヅ</t>
    </rPh>
    <rPh sb="352" eb="353">
      <t>コ</t>
    </rPh>
    <rPh sb="355" eb="357">
      <t>スイイ</t>
    </rPh>
    <rPh sb="427" eb="428">
      <t>ヒ</t>
    </rPh>
    <rPh sb="429" eb="430">
      <t>ツヅ</t>
    </rPh>
    <rPh sb="431" eb="433">
      <t>ゼンコク</t>
    </rPh>
    <rPh sb="433" eb="435">
      <t>ヘイキン</t>
    </rPh>
    <rPh sb="436" eb="438">
      <t>ルイジ</t>
    </rPh>
    <rPh sb="438" eb="440">
      <t>ダンタイ</t>
    </rPh>
    <rPh sb="440" eb="442">
      <t>ヘイキン</t>
    </rPh>
    <rPh sb="445" eb="446">
      <t>ヒク</t>
    </rPh>
    <rPh sb="447" eb="448">
      <t>アタイ</t>
    </rPh>
    <rPh sb="455" eb="457">
      <t>コンゴ</t>
    </rPh>
    <rPh sb="458" eb="460">
      <t>キュウスイ</t>
    </rPh>
    <rPh sb="460" eb="462">
      <t>ジンコウ</t>
    </rPh>
    <rPh sb="463" eb="465">
      <t>ゲンショウ</t>
    </rPh>
    <rPh sb="466" eb="468">
      <t>ミコ</t>
    </rPh>
    <rPh sb="471" eb="472">
      <t>ナカ</t>
    </rPh>
    <rPh sb="474" eb="477">
      <t>ケイザイセイ</t>
    </rPh>
    <rPh sb="478" eb="479">
      <t>タカ</t>
    </rPh>
    <rPh sb="480" eb="482">
      <t>ギジュツ</t>
    </rPh>
    <rPh sb="483" eb="485">
      <t>ドウニュウ</t>
    </rPh>
    <rPh sb="485" eb="486">
      <t>トウ</t>
    </rPh>
    <rPh sb="487" eb="489">
      <t>シセツ</t>
    </rPh>
    <rPh sb="489" eb="491">
      <t>リヨウ</t>
    </rPh>
    <rPh sb="492" eb="495">
      <t>コウリツカ</t>
    </rPh>
    <rPh sb="496" eb="497">
      <t>ハカ</t>
    </rPh>
    <rPh sb="527" eb="529">
      <t>ハッケン</t>
    </rPh>
    <rPh sb="529" eb="530">
      <t>オヨ</t>
    </rPh>
    <rPh sb="531" eb="533">
      <t>シュウゼン</t>
    </rPh>
    <rPh sb="534" eb="536">
      <t>ジッシ</t>
    </rPh>
    <rPh sb="540" eb="542">
      <t>レイワ</t>
    </rPh>
    <rPh sb="542" eb="543">
      <t>ガン</t>
    </rPh>
    <rPh sb="543" eb="545">
      <t>ネンド</t>
    </rPh>
    <rPh sb="547" eb="548">
      <t>ヒ</t>
    </rPh>
    <rPh sb="549" eb="550">
      <t>ツヅ</t>
    </rPh>
    <rPh sb="551" eb="553">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</si>
</sst>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0.81</c:v>
                </c:pt>
                <c:pt idx="1">
                  <c:v>0.53</c:v>
                </c:pt>
                <c:pt idx="2">
                  <c:v>0.67</c:v>
                </c:pt>
                <c:pt idx="3">
                  <c:v>0.77</c:v>
                </c:pt>
                <c:pt idx="4">
                  <c:v>1.06</c:v>
                </c:pt>
              </c:numCache>
            </c:numRef>
          </c:val>
          <c:extLst>
            <c:ext xmlns:c16="http://schemas.microsoft.com/office/drawing/2014/chart" uri="{C3380CC4-5D6E-409C-BE32-E72D297353CC}">
              <c16:uniqueId val="{00000000-9C24-400F-A63B-FD676223B37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0.75</c:v>
                </c:pt>
                <c:pt idx="2">
                  <c:v>0.63</c:v>
                </c:pt>
                <c:pt idx="3">
                  <c:v>0.63</c:v>
                </c:pt>
                <c:pt idx="4">
                  <c:v>0.6</c:v>
                </c:pt>
              </c:numCache>
            </c:numRef>
          </c:val>
          <c:smooth val="0"/>
          <c:extLst>
            <c:ext xmlns:c16="http://schemas.microsoft.com/office/drawing/2014/chart" uri="{C3380CC4-5D6E-409C-BE32-E72D297353CC}">
              <c16:uniqueId val="{00000001-9C24-400F-A63B-FD676223B37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53.6</c:v>
                </c:pt>
                <c:pt idx="1">
                  <c:v>54.55</c:v>
                </c:pt>
                <c:pt idx="2">
                  <c:v>53.03</c:v>
                </c:pt>
                <c:pt idx="3">
                  <c:v>51.8</c:v>
                </c:pt>
                <c:pt idx="4">
                  <c:v>51.54</c:v>
                </c:pt>
              </c:numCache>
            </c:numRef>
          </c:val>
          <c:extLst>
            <c:ext xmlns:c16="http://schemas.microsoft.com/office/drawing/2014/chart" uri="{C3380CC4-5D6E-409C-BE32-E72D297353CC}">
              <c16:uniqueId val="{00000000-DE54-4667-ADEB-B0651048543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59.11</c:v>
                </c:pt>
                <c:pt idx="1">
                  <c:v>59.74</c:v>
                </c:pt>
                <c:pt idx="2">
                  <c:v>59.46</c:v>
                </c:pt>
                <c:pt idx="3">
                  <c:v>59.51</c:v>
                </c:pt>
                <c:pt idx="4">
                  <c:v>59.91</c:v>
                </c:pt>
              </c:numCache>
            </c:numRef>
          </c:val>
          <c:smooth val="0"/>
          <c:extLst>
            <c:ext xmlns:c16="http://schemas.microsoft.com/office/drawing/2014/chart" uri="{C3380CC4-5D6E-409C-BE32-E72D297353CC}">
              <c16:uniqueId val="{00000001-DE54-4667-ADEB-B0651048543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91.09</c:v>
                </c:pt>
                <c:pt idx="1">
                  <c:v>89.56</c:v>
                </c:pt>
                <c:pt idx="2">
                  <c:v>91.23</c:v>
                </c:pt>
                <c:pt idx="3">
                  <c:v>91.99</c:v>
                </c:pt>
                <c:pt idx="4">
                  <c:v>93.04</c:v>
                </c:pt>
              </c:numCache>
            </c:numRef>
          </c:val>
          <c:extLst>
            <c:ext xmlns:c16="http://schemas.microsoft.com/office/drawing/2014/chart" uri="{C3380CC4-5D6E-409C-BE32-E72D297353CC}">
              <c16:uniqueId val="{00000000-C44A-46DF-988C-63B91C89112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87.91</c:v>
                </c:pt>
                <c:pt idx="1">
                  <c:v>87.28</c:v>
                </c:pt>
                <c:pt idx="2">
                  <c:v>87.41</c:v>
                </c:pt>
                <c:pt idx="3">
                  <c:v>87.08</c:v>
                </c:pt>
                <c:pt idx="4">
                  <c:v>87.26</c:v>
                </c:pt>
              </c:numCache>
            </c:numRef>
          </c:val>
          <c:smooth val="0"/>
          <c:extLst>
            <c:ext xmlns:c16="http://schemas.microsoft.com/office/drawing/2014/chart" uri="{C3380CC4-5D6E-409C-BE32-E72D297353CC}">
              <c16:uniqueId val="{00000001-C44A-46DF-988C-63B91C89112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132.38999999999999</c:v>
                </c:pt>
                <c:pt idx="1">
                  <c:v>130.47999999999999</c:v>
                </c:pt>
                <c:pt idx="2">
                  <c:v>134.38</c:v>
                </c:pt>
                <c:pt idx="3">
                  <c:v>118.17</c:v>
                </c:pt>
                <c:pt idx="4">
                  <c:v>118.98</c:v>
                </c:pt>
              </c:numCache>
            </c:numRef>
          </c:val>
          <c:extLst>
            <c:ext xmlns:c16="http://schemas.microsoft.com/office/drawing/2014/chart" uri="{C3380CC4-5D6E-409C-BE32-E72D297353CC}">
              <c16:uniqueId val="{00000000-8BB4-4435-B499-2C3C07E990A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112.15</c:v>
                </c:pt>
                <c:pt idx="2">
                  <c:v>111.44</c:v>
                </c:pt>
                <c:pt idx="3">
                  <c:v>111.17</c:v>
                </c:pt>
                <c:pt idx="4">
                  <c:v>110.91</c:v>
                </c:pt>
              </c:numCache>
            </c:numRef>
          </c:val>
          <c:smooth val="0"/>
          <c:extLst>
            <c:ext xmlns:c16="http://schemas.microsoft.com/office/drawing/2014/chart" uri="{C3380CC4-5D6E-409C-BE32-E72D297353CC}">
              <c16:uniqueId val="{00000001-8BB4-4435-B499-2C3C07E990A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59.87</c:v>
                </c:pt>
                <c:pt idx="1">
                  <c:v>61.16</c:v>
                </c:pt>
                <c:pt idx="2">
                  <c:v>61.66</c:v>
                </c:pt>
                <c:pt idx="3">
                  <c:v>62.56</c:v>
                </c:pt>
                <c:pt idx="4">
                  <c:v>63.51</c:v>
                </c:pt>
              </c:numCache>
            </c:numRef>
          </c:val>
          <c:extLst>
            <c:ext xmlns:c16="http://schemas.microsoft.com/office/drawing/2014/chart" uri="{C3380CC4-5D6E-409C-BE32-E72D297353CC}">
              <c16:uniqueId val="{00000000-5BA5-46CD-9F2C-7ADF80AA7B8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46.88</c:v>
                </c:pt>
                <c:pt idx="1">
                  <c:v>46.94</c:v>
                </c:pt>
                <c:pt idx="2">
                  <c:v>47.62</c:v>
                </c:pt>
                <c:pt idx="3">
                  <c:v>48.55</c:v>
                </c:pt>
                <c:pt idx="4">
                  <c:v>49.2</c:v>
                </c:pt>
              </c:numCache>
            </c:numRef>
          </c:val>
          <c:smooth val="0"/>
          <c:extLst>
            <c:ext xmlns:c16="http://schemas.microsoft.com/office/drawing/2014/chart" uri="{C3380CC4-5D6E-409C-BE32-E72D297353CC}">
              <c16:uniqueId val="{00000001-5BA5-46CD-9F2C-7ADF80AA7B8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16.440000000000001</c:v>
                </c:pt>
                <c:pt idx="1">
                  <c:v>20.99</c:v>
                </c:pt>
                <c:pt idx="2">
                  <c:v>22.52</c:v>
                </c:pt>
                <c:pt idx="3">
                  <c:v>25.82</c:v>
                </c:pt>
                <c:pt idx="4">
                  <c:v>28.48</c:v>
                </c:pt>
              </c:numCache>
            </c:numRef>
          </c:val>
          <c:extLst>
            <c:ext xmlns:c16="http://schemas.microsoft.com/office/drawing/2014/chart" uri="{C3380CC4-5D6E-409C-BE32-E72D297353CC}">
              <c16:uniqueId val="{00000000-B399-43D4-A560-0DEC1CC8508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14.48</c:v>
                </c:pt>
                <c:pt idx="2">
                  <c:v>16.27</c:v>
                </c:pt>
                <c:pt idx="3">
                  <c:v>17.11</c:v>
                </c:pt>
                <c:pt idx="4">
                  <c:v>18.329999999999998</c:v>
                </c:pt>
              </c:numCache>
            </c:numRef>
          </c:val>
          <c:smooth val="0"/>
          <c:extLst>
            <c:ext xmlns:c16="http://schemas.microsoft.com/office/drawing/2014/chart" uri="{C3380CC4-5D6E-409C-BE32-E72D297353CC}">
              <c16:uniqueId val="{00000001-B399-43D4-A560-0DEC1CC8508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D21-427B-90EA-C34D52A3CDB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0.68</c:v>
                </c:pt>
                <c:pt idx="1">
                  <c:v>1</c:v>
                </c:pt>
                <c:pt idx="2">
                  <c:v>1.03</c:v>
                </c:pt>
                <c:pt idx="3">
                  <c:v>0.78</c:v>
                </c:pt>
                <c:pt idx="4">
                  <c:v>0.92</c:v>
                </c:pt>
              </c:numCache>
            </c:numRef>
          </c:val>
          <c:smooth val="0"/>
          <c:extLst>
            <c:ext xmlns:c16="http://schemas.microsoft.com/office/drawing/2014/chart" uri="{C3380CC4-5D6E-409C-BE32-E72D297353CC}">
              <c16:uniqueId val="{00000001-3D21-427B-90EA-C34D52A3CDB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106.61</c:v>
                </c:pt>
                <c:pt idx="1">
                  <c:v>120.6</c:v>
                </c:pt>
                <c:pt idx="2">
                  <c:v>107.13</c:v>
                </c:pt>
                <c:pt idx="3">
                  <c:v>106.7</c:v>
                </c:pt>
                <c:pt idx="4">
                  <c:v>121.72</c:v>
                </c:pt>
              </c:numCache>
            </c:numRef>
          </c:val>
          <c:extLst>
            <c:ext xmlns:c16="http://schemas.microsoft.com/office/drawing/2014/chart" uri="{C3380CC4-5D6E-409C-BE32-E72D297353CC}">
              <c16:uniqueId val="{00000000-219E-4C0C-BAA7-F62E0147D53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357.82</c:v>
                </c:pt>
                <c:pt idx="1">
                  <c:v>355.5</c:v>
                </c:pt>
                <c:pt idx="2">
                  <c:v>349.83</c:v>
                </c:pt>
                <c:pt idx="3">
                  <c:v>360.86</c:v>
                </c:pt>
                <c:pt idx="4">
                  <c:v>350.79</c:v>
                </c:pt>
              </c:numCache>
            </c:numRef>
          </c:val>
          <c:smooth val="0"/>
          <c:extLst>
            <c:ext xmlns:c16="http://schemas.microsoft.com/office/drawing/2014/chart" uri="{C3380CC4-5D6E-409C-BE32-E72D297353CC}">
              <c16:uniqueId val="{00000001-219E-4C0C-BAA7-F62E0147D53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327.52</c:v>
                </c:pt>
                <c:pt idx="1">
                  <c:v>298.87</c:v>
                </c:pt>
                <c:pt idx="2">
                  <c:v>276.12</c:v>
                </c:pt>
                <c:pt idx="3">
                  <c:v>256.89999999999998</c:v>
                </c:pt>
                <c:pt idx="4">
                  <c:v>246.17</c:v>
                </c:pt>
              </c:numCache>
            </c:numRef>
          </c:val>
          <c:extLst>
            <c:ext xmlns:c16="http://schemas.microsoft.com/office/drawing/2014/chart" uri="{C3380CC4-5D6E-409C-BE32-E72D297353CC}">
              <c16:uniqueId val="{00000000-CB9F-4FB4-88AB-783CE472571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307.45999999999998</c:v>
                </c:pt>
                <c:pt idx="1">
                  <c:v>312.58</c:v>
                </c:pt>
                <c:pt idx="2">
                  <c:v>314.87</c:v>
                </c:pt>
                <c:pt idx="3">
                  <c:v>309.27999999999997</c:v>
                </c:pt>
                <c:pt idx="4">
                  <c:v>322.92</c:v>
                </c:pt>
              </c:numCache>
            </c:numRef>
          </c:val>
          <c:smooth val="0"/>
          <c:extLst>
            <c:ext xmlns:c16="http://schemas.microsoft.com/office/drawing/2014/chart" uri="{C3380CC4-5D6E-409C-BE32-E72D297353CC}">
              <c16:uniqueId val="{00000001-CB9F-4FB4-88AB-783CE472571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124.75</c:v>
                </c:pt>
                <c:pt idx="1">
                  <c:v>122.12</c:v>
                </c:pt>
                <c:pt idx="2">
                  <c:v>126.62</c:v>
                </c:pt>
                <c:pt idx="3">
                  <c:v>109.74</c:v>
                </c:pt>
                <c:pt idx="4">
                  <c:v>110.91</c:v>
                </c:pt>
              </c:numCache>
            </c:numRef>
          </c:val>
          <c:extLst>
            <c:ext xmlns:c16="http://schemas.microsoft.com/office/drawing/2014/chart" uri="{C3380CC4-5D6E-409C-BE32-E72D297353CC}">
              <c16:uniqueId val="{00000000-CF1D-41DD-9D3C-71A201A7779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106.01</c:v>
                </c:pt>
                <c:pt idx="1">
                  <c:v>104.57</c:v>
                </c:pt>
                <c:pt idx="2">
                  <c:v>103.54</c:v>
                </c:pt>
                <c:pt idx="3">
                  <c:v>103.32</c:v>
                </c:pt>
                <c:pt idx="4">
                  <c:v>100.85</c:v>
                </c:pt>
              </c:numCache>
            </c:numRef>
          </c:val>
          <c:smooth val="0"/>
          <c:extLst>
            <c:ext xmlns:c16="http://schemas.microsoft.com/office/drawing/2014/chart" uri="{C3380CC4-5D6E-409C-BE32-E72D297353CC}">
              <c16:uniqueId val="{00000001-CF1D-41DD-9D3C-71A201A7779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126</c:v>
                </c:pt>
                <c:pt idx="1">
                  <c:v>128.96</c:v>
                </c:pt>
                <c:pt idx="2">
                  <c:v>124.65</c:v>
                </c:pt>
                <c:pt idx="3">
                  <c:v>143.63999999999999</c:v>
                </c:pt>
                <c:pt idx="4">
                  <c:v>138.44</c:v>
                </c:pt>
              </c:numCache>
            </c:numRef>
          </c:val>
          <c:extLst>
            <c:ext xmlns:c16="http://schemas.microsoft.com/office/drawing/2014/chart" uri="{C3380CC4-5D6E-409C-BE32-E72D297353CC}">
              <c16:uniqueId val="{00000000-657F-4B22-A6BE-E0495793291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162.24</c:v>
                </c:pt>
                <c:pt idx="1">
                  <c:v>165.47</c:v>
                </c:pt>
                <c:pt idx="2">
                  <c:v>167.46</c:v>
                </c:pt>
                <c:pt idx="3">
                  <c:v>168.56</c:v>
                </c:pt>
                <c:pt idx="4">
                  <c:v>167.1</c:v>
                </c:pt>
              </c:numCache>
            </c:numRef>
          </c:val>
          <c:smooth val="0"/>
          <c:extLst>
            <c:ext xmlns:c16="http://schemas.microsoft.com/office/drawing/2014/chart" uri="{C3380CC4-5D6E-409C-BE32-E72D297353CC}">
              <c16:uniqueId val="{00000001-657F-4B22-A6BE-E0495793291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
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
データ!H6</f>
        <v>
東京都　羽村市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
1</v>
      </c>
      <c r="C7" s="49"/>
      <c r="D7" s="49"/>
      <c r="E7" s="49"/>
      <c r="F7" s="49"/>
      <c r="G7" s="49"/>
      <c r="H7" s="49"/>
      <c r="I7" s="48" t="s">
        <v>
2</v>
      </c>
      <c r="J7" s="49"/>
      <c r="K7" s="49"/>
      <c r="L7" s="49"/>
      <c r="M7" s="49"/>
      <c r="N7" s="49"/>
      <c r="O7" s="50"/>
      <c r="P7" s="51" t="s">
        <v>
3</v>
      </c>
      <c r="Q7" s="51"/>
      <c r="R7" s="51"/>
      <c r="S7" s="51"/>
      <c r="T7" s="51"/>
      <c r="U7" s="51"/>
      <c r="V7" s="51"/>
      <c r="W7" s="51" t="s">
        <v>
4</v>
      </c>
      <c r="X7" s="51"/>
      <c r="Y7" s="51"/>
      <c r="Z7" s="51"/>
      <c r="AA7" s="51"/>
      <c r="AB7" s="51"/>
      <c r="AC7" s="51"/>
      <c r="AD7" s="51" t="s">
        <v>
5</v>
      </c>
      <c r="AE7" s="51"/>
      <c r="AF7" s="51"/>
      <c r="AG7" s="51"/>
      <c r="AH7" s="51"/>
      <c r="AI7" s="51"/>
      <c r="AJ7" s="51"/>
      <c r="AK7" s="4"/>
      <c r="AL7" s="51" t="s">
        <v>
6</v>
      </c>
      <c r="AM7" s="51"/>
      <c r="AN7" s="51"/>
      <c r="AO7" s="51"/>
      <c r="AP7" s="51"/>
      <c r="AQ7" s="51"/>
      <c r="AR7" s="51"/>
      <c r="AS7" s="51"/>
      <c r="AT7" s="48" t="s">
        <v>
7</v>
      </c>
      <c r="AU7" s="49"/>
      <c r="AV7" s="49"/>
      <c r="AW7" s="49"/>
      <c r="AX7" s="49"/>
      <c r="AY7" s="49"/>
      <c r="AZ7" s="49"/>
      <c r="BA7" s="49"/>
      <c r="BB7" s="51" t="s">
        <v>
8</v>
      </c>
      <c r="BC7" s="51"/>
      <c r="BD7" s="51"/>
      <c r="BE7" s="51"/>
      <c r="BF7" s="51"/>
      <c r="BG7" s="51"/>
      <c r="BH7" s="51"/>
      <c r="BI7" s="51"/>
      <c r="BJ7" s="3"/>
      <c r="BK7" s="3"/>
      <c r="BL7" s="5" t="s">
        <v>
9</v>
      </c>
      <c r="BM7" s="6"/>
      <c r="BN7" s="6"/>
      <c r="BO7" s="6"/>
      <c r="BP7" s="6"/>
      <c r="BQ7" s="6"/>
      <c r="BR7" s="6"/>
      <c r="BS7" s="6"/>
      <c r="BT7" s="6"/>
      <c r="BU7" s="6"/>
      <c r="BV7" s="6"/>
      <c r="BW7" s="6"/>
      <c r="BX7" s="6"/>
      <c r="BY7" s="7"/>
    </row>
    <row r="8" spans="1:78" ht="18.75" customHeight="1" x14ac:dyDescent="0.15">
      <c r="A8" s="2"/>
      <c r="B8" s="57" t="str">
        <f>
データ!$I$6</f>
        <v>
法適用</v>
      </c>
      <c r="C8" s="58"/>
      <c r="D8" s="58"/>
      <c r="E8" s="58"/>
      <c r="F8" s="58"/>
      <c r="G8" s="58"/>
      <c r="H8" s="58"/>
      <c r="I8" s="57" t="str">
        <f>
データ!$J$6</f>
        <v>
水道事業</v>
      </c>
      <c r="J8" s="58"/>
      <c r="K8" s="58"/>
      <c r="L8" s="58"/>
      <c r="M8" s="58"/>
      <c r="N8" s="58"/>
      <c r="O8" s="59"/>
      <c r="P8" s="60" t="str">
        <f>
データ!$K$6</f>
        <v>
末端給水事業</v>
      </c>
      <c r="Q8" s="60"/>
      <c r="R8" s="60"/>
      <c r="S8" s="60"/>
      <c r="T8" s="60"/>
      <c r="U8" s="60"/>
      <c r="V8" s="60"/>
      <c r="W8" s="60" t="str">
        <f>
データ!$L$6</f>
        <v>
A4</v>
      </c>
      <c r="X8" s="60"/>
      <c r="Y8" s="60"/>
      <c r="Z8" s="60"/>
      <c r="AA8" s="60"/>
      <c r="AB8" s="60"/>
      <c r="AC8" s="60"/>
      <c r="AD8" s="60" t="str">
        <f>
データ!$M$6</f>
        <v>
非設置</v>
      </c>
      <c r="AE8" s="60"/>
      <c r="AF8" s="60"/>
      <c r="AG8" s="60"/>
      <c r="AH8" s="60"/>
      <c r="AI8" s="60"/>
      <c r="AJ8" s="60"/>
      <c r="AK8" s="4"/>
      <c r="AL8" s="61">
        <f>
データ!$R$6</f>
        <v>
54725</v>
      </c>
      <c r="AM8" s="61"/>
      <c r="AN8" s="61"/>
      <c r="AO8" s="61"/>
      <c r="AP8" s="61"/>
      <c r="AQ8" s="61"/>
      <c r="AR8" s="61"/>
      <c r="AS8" s="61"/>
      <c r="AT8" s="52">
        <f>
データ!$S$6</f>
        <v>
9.9</v>
      </c>
      <c r="AU8" s="53"/>
      <c r="AV8" s="53"/>
      <c r="AW8" s="53"/>
      <c r="AX8" s="53"/>
      <c r="AY8" s="53"/>
      <c r="AZ8" s="53"/>
      <c r="BA8" s="53"/>
      <c r="BB8" s="54">
        <f>
データ!$T$6</f>
        <v>
5527.78</v>
      </c>
      <c r="BC8" s="54"/>
      <c r="BD8" s="54"/>
      <c r="BE8" s="54"/>
      <c r="BF8" s="54"/>
      <c r="BG8" s="54"/>
      <c r="BH8" s="54"/>
      <c r="BI8" s="54"/>
      <c r="BJ8" s="3"/>
      <c r="BK8" s="3"/>
      <c r="BL8" s="55" t="s">
        <v>
10</v>
      </c>
      <c r="BM8" s="56"/>
      <c r="BN8" s="8" t="s">
        <v>
11</v>
      </c>
      <c r="BO8" s="9"/>
      <c r="BP8" s="9"/>
      <c r="BQ8" s="9"/>
      <c r="BR8" s="9"/>
      <c r="BS8" s="9"/>
      <c r="BT8" s="9"/>
      <c r="BU8" s="9"/>
      <c r="BV8" s="9"/>
      <c r="BW8" s="9"/>
      <c r="BX8" s="9"/>
      <c r="BY8" s="10"/>
    </row>
    <row r="9" spans="1:78" ht="18.75" customHeight="1" x14ac:dyDescent="0.15">
      <c r="A9" s="2"/>
      <c r="B9" s="48" t="s">
        <v>
12</v>
      </c>
      <c r="C9" s="49"/>
      <c r="D9" s="49"/>
      <c r="E9" s="49"/>
      <c r="F9" s="49"/>
      <c r="G9" s="49"/>
      <c r="H9" s="49"/>
      <c r="I9" s="48" t="s">
        <v>
13</v>
      </c>
      <c r="J9" s="49"/>
      <c r="K9" s="49"/>
      <c r="L9" s="49"/>
      <c r="M9" s="49"/>
      <c r="N9" s="49"/>
      <c r="O9" s="50"/>
      <c r="P9" s="51" t="s">
        <v>
14</v>
      </c>
      <c r="Q9" s="51"/>
      <c r="R9" s="51"/>
      <c r="S9" s="51"/>
      <c r="T9" s="51"/>
      <c r="U9" s="51"/>
      <c r="V9" s="51"/>
      <c r="W9" s="51" t="s">
        <v>
15</v>
      </c>
      <c r="X9" s="51"/>
      <c r="Y9" s="51"/>
      <c r="Z9" s="51"/>
      <c r="AA9" s="51"/>
      <c r="AB9" s="51"/>
      <c r="AC9" s="51"/>
      <c r="AD9" s="2"/>
      <c r="AE9" s="2"/>
      <c r="AF9" s="2"/>
      <c r="AG9" s="2"/>
      <c r="AH9" s="4"/>
      <c r="AI9" s="4"/>
      <c r="AJ9" s="4"/>
      <c r="AK9" s="4"/>
      <c r="AL9" s="51" t="s">
        <v>
16</v>
      </c>
      <c r="AM9" s="51"/>
      <c r="AN9" s="51"/>
      <c r="AO9" s="51"/>
      <c r="AP9" s="51"/>
      <c r="AQ9" s="51"/>
      <c r="AR9" s="51"/>
      <c r="AS9" s="51"/>
      <c r="AT9" s="48" t="s">
        <v>
17</v>
      </c>
      <c r="AU9" s="49"/>
      <c r="AV9" s="49"/>
      <c r="AW9" s="49"/>
      <c r="AX9" s="49"/>
      <c r="AY9" s="49"/>
      <c r="AZ9" s="49"/>
      <c r="BA9" s="49"/>
      <c r="BB9" s="51" t="s">
        <v>
18</v>
      </c>
      <c r="BC9" s="51"/>
      <c r="BD9" s="51"/>
      <c r="BE9" s="51"/>
      <c r="BF9" s="51"/>
      <c r="BG9" s="51"/>
      <c r="BH9" s="51"/>
      <c r="BI9" s="51"/>
      <c r="BJ9" s="3"/>
      <c r="BK9" s="3"/>
      <c r="BL9" s="62" t="s">
        <v>
19</v>
      </c>
      <c r="BM9" s="63"/>
      <c r="BN9" s="11" t="s">
        <v>
20</v>
      </c>
      <c r="BO9" s="12"/>
      <c r="BP9" s="12"/>
      <c r="BQ9" s="12"/>
      <c r="BR9" s="12"/>
      <c r="BS9" s="12"/>
      <c r="BT9" s="12"/>
      <c r="BU9" s="12"/>
      <c r="BV9" s="12"/>
      <c r="BW9" s="12"/>
      <c r="BX9" s="12"/>
      <c r="BY9" s="13"/>
    </row>
    <row r="10" spans="1:78" ht="18.75" customHeight="1" x14ac:dyDescent="0.15">
      <c r="A10" s="2"/>
      <c r="B10" s="52" t="str">
        <f>
データ!$N$6</f>
        <v>
-</v>
      </c>
      <c r="C10" s="53"/>
      <c r="D10" s="53"/>
      <c r="E10" s="53"/>
      <c r="F10" s="53"/>
      <c r="G10" s="53"/>
      <c r="H10" s="53"/>
      <c r="I10" s="52">
        <f>
データ!$O$6</f>
        <v>
65.599999999999994</v>
      </c>
      <c r="J10" s="53"/>
      <c r="K10" s="53"/>
      <c r="L10" s="53"/>
      <c r="M10" s="53"/>
      <c r="N10" s="53"/>
      <c r="O10" s="64"/>
      <c r="P10" s="54">
        <f>
データ!$P$6</f>
        <v>
99.87</v>
      </c>
      <c r="Q10" s="54"/>
      <c r="R10" s="54"/>
      <c r="S10" s="54"/>
      <c r="T10" s="54"/>
      <c r="U10" s="54"/>
      <c r="V10" s="54"/>
      <c r="W10" s="61">
        <f>
データ!$Q$6</f>
        <v>
2277</v>
      </c>
      <c r="X10" s="61"/>
      <c r="Y10" s="61"/>
      <c r="Z10" s="61"/>
      <c r="AA10" s="61"/>
      <c r="AB10" s="61"/>
      <c r="AC10" s="61"/>
      <c r="AD10" s="2"/>
      <c r="AE10" s="2"/>
      <c r="AF10" s="2"/>
      <c r="AG10" s="2"/>
      <c r="AH10" s="4"/>
      <c r="AI10" s="4"/>
      <c r="AJ10" s="4"/>
      <c r="AK10" s="4"/>
      <c r="AL10" s="61">
        <f>
データ!$U$6</f>
        <v>
54553</v>
      </c>
      <c r="AM10" s="61"/>
      <c r="AN10" s="61"/>
      <c r="AO10" s="61"/>
      <c r="AP10" s="61"/>
      <c r="AQ10" s="61"/>
      <c r="AR10" s="61"/>
      <c r="AS10" s="61"/>
      <c r="AT10" s="52">
        <f>
データ!$V$6</f>
        <v>
9.4700000000000006</v>
      </c>
      <c r="AU10" s="53"/>
      <c r="AV10" s="53"/>
      <c r="AW10" s="53"/>
      <c r="AX10" s="53"/>
      <c r="AY10" s="53"/>
      <c r="AZ10" s="53"/>
      <c r="BA10" s="53"/>
      <c r="BB10" s="54">
        <f>
データ!$W$6</f>
        <v>
5760.61</v>
      </c>
      <c r="BC10" s="54"/>
      <c r="BD10" s="54"/>
      <c r="BE10" s="54"/>
      <c r="BF10" s="54"/>
      <c r="BG10" s="54"/>
      <c r="BH10" s="54"/>
      <c r="BI10" s="54"/>
      <c r="BJ10" s="2"/>
      <c r="BK10" s="2"/>
      <c r="BL10" s="65" t="s">
        <v>
21</v>
      </c>
      <c r="BM10" s="66"/>
      <c r="BN10" s="14" t="s">
        <v>
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
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
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
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
111</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
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
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
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
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
109</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15">
      <c r="B85" s="27"/>
      <c r="C85" s="27"/>
      <c r="D85" s="27"/>
      <c r="E85" s="27" t="str">
        <f>
データ!AH6</f>
        <v>
【110.27】</v>
      </c>
      <c r="F85" s="27" t="str">
        <f>
データ!AS6</f>
        <v>
【1.15】</v>
      </c>
      <c r="G85" s="27" t="str">
        <f>
データ!BD6</f>
        <v>
【260.31】</v>
      </c>
      <c r="H85" s="27" t="str">
        <f>
データ!BO6</f>
        <v>
【275.67】</v>
      </c>
      <c r="I85" s="27" t="str">
        <f>
データ!BZ6</f>
        <v>
【100.05】</v>
      </c>
      <c r="J85" s="27" t="str">
        <f>
データ!CK6</f>
        <v>
【166.40】</v>
      </c>
      <c r="K85" s="27" t="str">
        <f>
データ!CV6</f>
        <v>
【60.69】</v>
      </c>
      <c r="L85" s="27" t="str">
        <f>
データ!DG6</f>
        <v>
【89.82】</v>
      </c>
      <c r="M85" s="27" t="str">
        <f>
データ!DR6</f>
        <v>
【50.19】</v>
      </c>
      <c r="N85" s="27" t="str">
        <f>
データ!EC6</f>
        <v>
【20.63】</v>
      </c>
      <c r="O85" s="27" t="str">
        <f>
データ!EN6</f>
        <v>
【0.69】</v>
      </c>
    </row>
  </sheetData>
  <sheetProtection algorithmName="SHA-512" hashValue="+eSytqCo4nwNnDi3xGytPqhaIuJkqjRNUbzAMuXx21jIo4Jd/AZlfJB4yhJiYGIah8QRlchtX3mJ+U8hekQ0DA==" saltValue="jeP68yqhrYwpvKC6h2FRP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
41</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15">
      <c r="A2" s="29" t="s">
        <v>
42</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15">
      <c r="A3" s="29" t="s">
        <v>
43</v>
      </c>
      <c r="B3" s="30" t="s">
        <v>
44</v>
      </c>
      <c r="C3" s="30" t="s">
        <v>
45</v>
      </c>
      <c r="D3" s="30" t="s">
        <v>
46</v>
      </c>
      <c r="E3" s="30" t="s">
        <v>
47</v>
      </c>
      <c r="F3" s="30" t="s">
        <v>
48</v>
      </c>
      <c r="G3" s="30" t="s">
        <v>
49</v>
      </c>
      <c r="H3" s="88" t="s">
        <v>
50</v>
      </c>
      <c r="I3" s="89"/>
      <c r="J3" s="89"/>
      <c r="K3" s="89"/>
      <c r="L3" s="89"/>
      <c r="M3" s="89"/>
      <c r="N3" s="89"/>
      <c r="O3" s="89"/>
      <c r="P3" s="89"/>
      <c r="Q3" s="89"/>
      <c r="R3" s="89"/>
      <c r="S3" s="89"/>
      <c r="T3" s="89"/>
      <c r="U3" s="89"/>
      <c r="V3" s="89"/>
      <c r="W3" s="90"/>
      <c r="X3" s="94" t="s">
        <v>
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
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
52</v>
      </c>
      <c r="B4" s="31"/>
      <c r="C4" s="31"/>
      <c r="D4" s="31"/>
      <c r="E4" s="31"/>
      <c r="F4" s="31"/>
      <c r="G4" s="31"/>
      <c r="H4" s="91"/>
      <c r="I4" s="92"/>
      <c r="J4" s="92"/>
      <c r="K4" s="92"/>
      <c r="L4" s="92"/>
      <c r="M4" s="92"/>
      <c r="N4" s="92"/>
      <c r="O4" s="92"/>
      <c r="P4" s="92"/>
      <c r="Q4" s="92"/>
      <c r="R4" s="92"/>
      <c r="S4" s="92"/>
      <c r="T4" s="92"/>
      <c r="U4" s="92"/>
      <c r="V4" s="92"/>
      <c r="W4" s="93"/>
      <c r="X4" s="87" t="s">
        <v>
53</v>
      </c>
      <c r="Y4" s="87"/>
      <c r="Z4" s="87"/>
      <c r="AA4" s="87"/>
      <c r="AB4" s="87"/>
      <c r="AC4" s="87"/>
      <c r="AD4" s="87"/>
      <c r="AE4" s="87"/>
      <c r="AF4" s="87"/>
      <c r="AG4" s="87"/>
      <c r="AH4" s="87"/>
      <c r="AI4" s="87" t="s">
        <v>
54</v>
      </c>
      <c r="AJ4" s="87"/>
      <c r="AK4" s="87"/>
      <c r="AL4" s="87"/>
      <c r="AM4" s="87"/>
      <c r="AN4" s="87"/>
      <c r="AO4" s="87"/>
      <c r="AP4" s="87"/>
      <c r="AQ4" s="87"/>
      <c r="AR4" s="87"/>
      <c r="AS4" s="87"/>
      <c r="AT4" s="87" t="s">
        <v>
55</v>
      </c>
      <c r="AU4" s="87"/>
      <c r="AV4" s="87"/>
      <c r="AW4" s="87"/>
      <c r="AX4" s="87"/>
      <c r="AY4" s="87"/>
      <c r="AZ4" s="87"/>
      <c r="BA4" s="87"/>
      <c r="BB4" s="87"/>
      <c r="BC4" s="87"/>
      <c r="BD4" s="87"/>
      <c r="BE4" s="87" t="s">
        <v>
56</v>
      </c>
      <c r="BF4" s="87"/>
      <c r="BG4" s="87"/>
      <c r="BH4" s="87"/>
      <c r="BI4" s="87"/>
      <c r="BJ4" s="87"/>
      <c r="BK4" s="87"/>
      <c r="BL4" s="87"/>
      <c r="BM4" s="87"/>
      <c r="BN4" s="87"/>
      <c r="BO4" s="87"/>
      <c r="BP4" s="87" t="s">
        <v>
57</v>
      </c>
      <c r="BQ4" s="87"/>
      <c r="BR4" s="87"/>
      <c r="BS4" s="87"/>
      <c r="BT4" s="87"/>
      <c r="BU4" s="87"/>
      <c r="BV4" s="87"/>
      <c r="BW4" s="87"/>
      <c r="BX4" s="87"/>
      <c r="BY4" s="87"/>
      <c r="BZ4" s="87"/>
      <c r="CA4" s="87" t="s">
        <v>
58</v>
      </c>
      <c r="CB4" s="87"/>
      <c r="CC4" s="87"/>
      <c r="CD4" s="87"/>
      <c r="CE4" s="87"/>
      <c r="CF4" s="87"/>
      <c r="CG4" s="87"/>
      <c r="CH4" s="87"/>
      <c r="CI4" s="87"/>
      <c r="CJ4" s="87"/>
      <c r="CK4" s="87"/>
      <c r="CL4" s="87" t="s">
        <v>
59</v>
      </c>
      <c r="CM4" s="87"/>
      <c r="CN4" s="87"/>
      <c r="CO4" s="87"/>
      <c r="CP4" s="87"/>
      <c r="CQ4" s="87"/>
      <c r="CR4" s="87"/>
      <c r="CS4" s="87"/>
      <c r="CT4" s="87"/>
      <c r="CU4" s="87"/>
      <c r="CV4" s="87"/>
      <c r="CW4" s="87" t="s">
        <v>
60</v>
      </c>
      <c r="CX4" s="87"/>
      <c r="CY4" s="87"/>
      <c r="CZ4" s="87"/>
      <c r="DA4" s="87"/>
      <c r="DB4" s="87"/>
      <c r="DC4" s="87"/>
      <c r="DD4" s="87"/>
      <c r="DE4" s="87"/>
      <c r="DF4" s="87"/>
      <c r="DG4" s="87"/>
      <c r="DH4" s="87" t="s">
        <v>
61</v>
      </c>
      <c r="DI4" s="87"/>
      <c r="DJ4" s="87"/>
      <c r="DK4" s="87"/>
      <c r="DL4" s="87"/>
      <c r="DM4" s="87"/>
      <c r="DN4" s="87"/>
      <c r="DO4" s="87"/>
      <c r="DP4" s="87"/>
      <c r="DQ4" s="87"/>
      <c r="DR4" s="87"/>
      <c r="DS4" s="87" t="s">
        <v>
62</v>
      </c>
      <c r="DT4" s="87"/>
      <c r="DU4" s="87"/>
      <c r="DV4" s="87"/>
      <c r="DW4" s="87"/>
      <c r="DX4" s="87"/>
      <c r="DY4" s="87"/>
      <c r="DZ4" s="87"/>
      <c r="EA4" s="87"/>
      <c r="EB4" s="87"/>
      <c r="EC4" s="87"/>
      <c r="ED4" s="87" t="s">
        <v>
63</v>
      </c>
      <c r="EE4" s="87"/>
      <c r="EF4" s="87"/>
      <c r="EG4" s="87"/>
      <c r="EH4" s="87"/>
      <c r="EI4" s="87"/>
      <c r="EJ4" s="87"/>
      <c r="EK4" s="87"/>
      <c r="EL4" s="87"/>
      <c r="EM4" s="87"/>
      <c r="EN4" s="87"/>
    </row>
    <row r="5" spans="1:144" x14ac:dyDescent="0.15">
      <c r="A5" s="29" t="s">
        <v>
64</v>
      </c>
      <c r="B5" s="32"/>
      <c r="C5" s="32"/>
      <c r="D5" s="32"/>
      <c r="E5" s="32"/>
      <c r="F5" s="32"/>
      <c r="G5" s="32"/>
      <c r="H5" s="33" t="s">
        <v>
65</v>
      </c>
      <c r="I5" s="33" t="s">
        <v>
66</v>
      </c>
      <c r="J5" s="33" t="s">
        <v>
67</v>
      </c>
      <c r="K5" s="33" t="s">
        <v>
68</v>
      </c>
      <c r="L5" s="33" t="s">
        <v>
69</v>
      </c>
      <c r="M5" s="33" t="s">
        <v>
5</v>
      </c>
      <c r="N5" s="33" t="s">
        <v>
70</v>
      </c>
      <c r="O5" s="33" t="s">
        <v>
71</v>
      </c>
      <c r="P5" s="33" t="s">
        <v>
72</v>
      </c>
      <c r="Q5" s="33" t="s">
        <v>
73</v>
      </c>
      <c r="R5" s="33" t="s">
        <v>
74</v>
      </c>
      <c r="S5" s="33" t="s">
        <v>
75</v>
      </c>
      <c r="T5" s="33" t="s">
        <v>
76</v>
      </c>
      <c r="U5" s="33" t="s">
        <v>
77</v>
      </c>
      <c r="V5" s="33" t="s">
        <v>
78</v>
      </c>
      <c r="W5" s="33" t="s">
        <v>
79</v>
      </c>
      <c r="X5" s="33" t="s">
        <v>
80</v>
      </c>
      <c r="Y5" s="33" t="s">
        <v>
81</v>
      </c>
      <c r="Z5" s="33" t="s">
        <v>
82</v>
      </c>
      <c r="AA5" s="33" t="s">
        <v>
83</v>
      </c>
      <c r="AB5" s="33" t="s">
        <v>
84</v>
      </c>
      <c r="AC5" s="33" t="s">
        <v>
85</v>
      </c>
      <c r="AD5" s="33" t="s">
        <v>
86</v>
      </c>
      <c r="AE5" s="33" t="s">
        <v>
87</v>
      </c>
      <c r="AF5" s="33" t="s">
        <v>
88</v>
      </c>
      <c r="AG5" s="33" t="s">
        <v>
89</v>
      </c>
      <c r="AH5" s="33" t="s">
        <v>
29</v>
      </c>
      <c r="AI5" s="33" t="s">
        <v>
80</v>
      </c>
      <c r="AJ5" s="33" t="s">
        <v>
81</v>
      </c>
      <c r="AK5" s="33" t="s">
        <v>
82</v>
      </c>
      <c r="AL5" s="33" t="s">
        <v>
83</v>
      </c>
      <c r="AM5" s="33" t="s">
        <v>
84</v>
      </c>
      <c r="AN5" s="33" t="s">
        <v>
85</v>
      </c>
      <c r="AO5" s="33" t="s">
        <v>
86</v>
      </c>
      <c r="AP5" s="33" t="s">
        <v>
87</v>
      </c>
      <c r="AQ5" s="33" t="s">
        <v>
88</v>
      </c>
      <c r="AR5" s="33" t="s">
        <v>
89</v>
      </c>
      <c r="AS5" s="33" t="s">
        <v>
90</v>
      </c>
      <c r="AT5" s="33" t="s">
        <v>
80</v>
      </c>
      <c r="AU5" s="33" t="s">
        <v>
81</v>
      </c>
      <c r="AV5" s="33" t="s">
        <v>
82</v>
      </c>
      <c r="AW5" s="33" t="s">
        <v>
83</v>
      </c>
      <c r="AX5" s="33" t="s">
        <v>
84</v>
      </c>
      <c r="AY5" s="33" t="s">
        <v>
85</v>
      </c>
      <c r="AZ5" s="33" t="s">
        <v>
86</v>
      </c>
      <c r="BA5" s="33" t="s">
        <v>
87</v>
      </c>
      <c r="BB5" s="33" t="s">
        <v>
88</v>
      </c>
      <c r="BC5" s="33" t="s">
        <v>
89</v>
      </c>
      <c r="BD5" s="33" t="s">
        <v>
90</v>
      </c>
      <c r="BE5" s="33" t="s">
        <v>
80</v>
      </c>
      <c r="BF5" s="33" t="s">
        <v>
81</v>
      </c>
      <c r="BG5" s="33" t="s">
        <v>
82</v>
      </c>
      <c r="BH5" s="33" t="s">
        <v>
83</v>
      </c>
      <c r="BI5" s="33" t="s">
        <v>
84</v>
      </c>
      <c r="BJ5" s="33" t="s">
        <v>
85</v>
      </c>
      <c r="BK5" s="33" t="s">
        <v>
86</v>
      </c>
      <c r="BL5" s="33" t="s">
        <v>
87</v>
      </c>
      <c r="BM5" s="33" t="s">
        <v>
88</v>
      </c>
      <c r="BN5" s="33" t="s">
        <v>
89</v>
      </c>
      <c r="BO5" s="33" t="s">
        <v>
90</v>
      </c>
      <c r="BP5" s="33" t="s">
        <v>
80</v>
      </c>
      <c r="BQ5" s="33" t="s">
        <v>
81</v>
      </c>
      <c r="BR5" s="33" t="s">
        <v>
82</v>
      </c>
      <c r="BS5" s="33" t="s">
        <v>
83</v>
      </c>
      <c r="BT5" s="33" t="s">
        <v>
84</v>
      </c>
      <c r="BU5" s="33" t="s">
        <v>
85</v>
      </c>
      <c r="BV5" s="33" t="s">
        <v>
86</v>
      </c>
      <c r="BW5" s="33" t="s">
        <v>
87</v>
      </c>
      <c r="BX5" s="33" t="s">
        <v>
88</v>
      </c>
      <c r="BY5" s="33" t="s">
        <v>
89</v>
      </c>
      <c r="BZ5" s="33" t="s">
        <v>
90</v>
      </c>
      <c r="CA5" s="33" t="s">
        <v>
80</v>
      </c>
      <c r="CB5" s="33" t="s">
        <v>
81</v>
      </c>
      <c r="CC5" s="33" t="s">
        <v>
82</v>
      </c>
      <c r="CD5" s="33" t="s">
        <v>
83</v>
      </c>
      <c r="CE5" s="33" t="s">
        <v>
84</v>
      </c>
      <c r="CF5" s="33" t="s">
        <v>
85</v>
      </c>
      <c r="CG5" s="33" t="s">
        <v>
86</v>
      </c>
      <c r="CH5" s="33" t="s">
        <v>
87</v>
      </c>
      <c r="CI5" s="33" t="s">
        <v>
88</v>
      </c>
      <c r="CJ5" s="33" t="s">
        <v>
89</v>
      </c>
      <c r="CK5" s="33" t="s">
        <v>
90</v>
      </c>
      <c r="CL5" s="33" t="s">
        <v>
80</v>
      </c>
      <c r="CM5" s="33" t="s">
        <v>
81</v>
      </c>
      <c r="CN5" s="33" t="s">
        <v>
82</v>
      </c>
      <c r="CO5" s="33" t="s">
        <v>
83</v>
      </c>
      <c r="CP5" s="33" t="s">
        <v>
84</v>
      </c>
      <c r="CQ5" s="33" t="s">
        <v>
85</v>
      </c>
      <c r="CR5" s="33" t="s">
        <v>
86</v>
      </c>
      <c r="CS5" s="33" t="s">
        <v>
87</v>
      </c>
      <c r="CT5" s="33" t="s">
        <v>
88</v>
      </c>
      <c r="CU5" s="33" t="s">
        <v>
89</v>
      </c>
      <c r="CV5" s="33" t="s">
        <v>
90</v>
      </c>
      <c r="CW5" s="33" t="s">
        <v>
80</v>
      </c>
      <c r="CX5" s="33" t="s">
        <v>
81</v>
      </c>
      <c r="CY5" s="33" t="s">
        <v>
82</v>
      </c>
      <c r="CZ5" s="33" t="s">
        <v>
83</v>
      </c>
      <c r="DA5" s="33" t="s">
        <v>
84</v>
      </c>
      <c r="DB5" s="33" t="s">
        <v>
85</v>
      </c>
      <c r="DC5" s="33" t="s">
        <v>
86</v>
      </c>
      <c r="DD5" s="33" t="s">
        <v>
87</v>
      </c>
      <c r="DE5" s="33" t="s">
        <v>
88</v>
      </c>
      <c r="DF5" s="33" t="s">
        <v>
89</v>
      </c>
      <c r="DG5" s="33" t="s">
        <v>
90</v>
      </c>
      <c r="DH5" s="33" t="s">
        <v>
80</v>
      </c>
      <c r="DI5" s="33" t="s">
        <v>
81</v>
      </c>
      <c r="DJ5" s="33" t="s">
        <v>
82</v>
      </c>
      <c r="DK5" s="33" t="s">
        <v>
83</v>
      </c>
      <c r="DL5" s="33" t="s">
        <v>
84</v>
      </c>
      <c r="DM5" s="33" t="s">
        <v>
85</v>
      </c>
      <c r="DN5" s="33" t="s">
        <v>
86</v>
      </c>
      <c r="DO5" s="33" t="s">
        <v>
87</v>
      </c>
      <c r="DP5" s="33" t="s">
        <v>
88</v>
      </c>
      <c r="DQ5" s="33" t="s">
        <v>
89</v>
      </c>
      <c r="DR5" s="33" t="s">
        <v>
90</v>
      </c>
      <c r="DS5" s="33" t="s">
        <v>
80</v>
      </c>
      <c r="DT5" s="33" t="s">
        <v>
81</v>
      </c>
      <c r="DU5" s="33" t="s">
        <v>
82</v>
      </c>
      <c r="DV5" s="33" t="s">
        <v>
83</v>
      </c>
      <c r="DW5" s="33" t="s">
        <v>
84</v>
      </c>
      <c r="DX5" s="33" t="s">
        <v>
85</v>
      </c>
      <c r="DY5" s="33" t="s">
        <v>
86</v>
      </c>
      <c r="DZ5" s="33" t="s">
        <v>
87</v>
      </c>
      <c r="EA5" s="33" t="s">
        <v>
88</v>
      </c>
      <c r="EB5" s="33" t="s">
        <v>
89</v>
      </c>
      <c r="EC5" s="33" t="s">
        <v>
90</v>
      </c>
      <c r="ED5" s="33" t="s">
        <v>
80</v>
      </c>
      <c r="EE5" s="33" t="s">
        <v>
81</v>
      </c>
      <c r="EF5" s="33" t="s">
        <v>
82</v>
      </c>
      <c r="EG5" s="33" t="s">
        <v>
83</v>
      </c>
      <c r="EH5" s="33" t="s">
        <v>
84</v>
      </c>
      <c r="EI5" s="33" t="s">
        <v>
85</v>
      </c>
      <c r="EJ5" s="33" t="s">
        <v>
86</v>
      </c>
      <c r="EK5" s="33" t="s">
        <v>
87</v>
      </c>
      <c r="EL5" s="33" t="s">
        <v>
88</v>
      </c>
      <c r="EM5" s="33" t="s">
        <v>
89</v>
      </c>
      <c r="EN5" s="33" t="s">
        <v>
90</v>
      </c>
    </row>
    <row r="6" spans="1:144" s="37" customFormat="1" x14ac:dyDescent="0.15">
      <c r="A6" s="29" t="s">
        <v>
91</v>
      </c>
      <c r="B6" s="34">
        <f>
B7</f>
        <v>
2020</v>
      </c>
      <c r="C6" s="34">
        <f t="shared" ref="C6:W6" si="3">
C7</f>
        <v>
132276</v>
      </c>
      <c r="D6" s="34">
        <f t="shared" si="3"/>
        <v>
46</v>
      </c>
      <c r="E6" s="34">
        <f t="shared" si="3"/>
        <v>
1</v>
      </c>
      <c r="F6" s="34">
        <f t="shared" si="3"/>
        <v>
0</v>
      </c>
      <c r="G6" s="34">
        <f t="shared" si="3"/>
        <v>
1</v>
      </c>
      <c r="H6" s="34" t="str">
        <f t="shared" si="3"/>
        <v>
東京都　羽村市</v>
      </c>
      <c r="I6" s="34" t="str">
        <f t="shared" si="3"/>
        <v>
法適用</v>
      </c>
      <c r="J6" s="34" t="str">
        <f t="shared" si="3"/>
        <v>
水道事業</v>
      </c>
      <c r="K6" s="34" t="str">
        <f t="shared" si="3"/>
        <v>
末端給水事業</v>
      </c>
      <c r="L6" s="34" t="str">
        <f t="shared" si="3"/>
        <v>
A4</v>
      </c>
      <c r="M6" s="34" t="str">
        <f t="shared" si="3"/>
        <v>
非設置</v>
      </c>
      <c r="N6" s="35" t="str">
        <f t="shared" si="3"/>
        <v>
-</v>
      </c>
      <c r="O6" s="35">
        <f t="shared" si="3"/>
        <v>
65.599999999999994</v>
      </c>
      <c r="P6" s="35">
        <f t="shared" si="3"/>
        <v>
99.87</v>
      </c>
      <c r="Q6" s="35">
        <f t="shared" si="3"/>
        <v>
2277</v>
      </c>
      <c r="R6" s="35">
        <f t="shared" si="3"/>
        <v>
54725</v>
      </c>
      <c r="S6" s="35">
        <f t="shared" si="3"/>
        <v>
9.9</v>
      </c>
      <c r="T6" s="35">
        <f t="shared" si="3"/>
        <v>
5527.78</v>
      </c>
      <c r="U6" s="35">
        <f t="shared" si="3"/>
        <v>
54553</v>
      </c>
      <c r="V6" s="35">
        <f t="shared" si="3"/>
        <v>
9.4700000000000006</v>
      </c>
      <c r="W6" s="35">
        <f t="shared" si="3"/>
        <v>
5760.61</v>
      </c>
      <c r="X6" s="36">
        <f>
IF(X7="",NA(),X7)</f>
        <v>
132.38999999999999</v>
      </c>
      <c r="Y6" s="36">
        <f t="shared" ref="Y6:AG6" si="4">
IF(Y7="",NA(),Y7)</f>
        <v>
130.47999999999999</v>
      </c>
      <c r="Z6" s="36">
        <f t="shared" si="4"/>
        <v>
134.38</v>
      </c>
      <c r="AA6" s="36">
        <f t="shared" si="4"/>
        <v>
118.17</v>
      </c>
      <c r="AB6" s="36">
        <f t="shared" si="4"/>
        <v>
118.98</v>
      </c>
      <c r="AC6" s="36">
        <f t="shared" si="4"/>
        <v>
113.16</v>
      </c>
      <c r="AD6" s="36">
        <f t="shared" si="4"/>
        <v>
112.15</v>
      </c>
      <c r="AE6" s="36">
        <f t="shared" si="4"/>
        <v>
111.44</v>
      </c>
      <c r="AF6" s="36">
        <f t="shared" si="4"/>
        <v>
111.17</v>
      </c>
      <c r="AG6" s="36">
        <f t="shared" si="4"/>
        <v>
110.91</v>
      </c>
      <c r="AH6" s="35" t="str">
        <f>
IF(AH7="","",IF(AH7="-","【-】","【"&amp;SUBSTITUTE(TEXT(AH7,"#,##0.00"),"-","△")&amp;"】"))</f>
        <v>
【110.27】</v>
      </c>
      <c r="AI6" s="35">
        <f>
IF(AI7="",NA(),AI7)</f>
        <v>
0</v>
      </c>
      <c r="AJ6" s="35">
        <f t="shared" ref="AJ6:AR6" si="5">
IF(AJ7="",NA(),AJ7)</f>
        <v>
0</v>
      </c>
      <c r="AK6" s="35">
        <f t="shared" si="5"/>
        <v>
0</v>
      </c>
      <c r="AL6" s="35">
        <f t="shared" si="5"/>
        <v>
0</v>
      </c>
      <c r="AM6" s="35">
        <f t="shared" si="5"/>
        <v>
0</v>
      </c>
      <c r="AN6" s="36">
        <f t="shared" si="5"/>
        <v>
0.68</v>
      </c>
      <c r="AO6" s="36">
        <f t="shared" si="5"/>
        <v>
1</v>
      </c>
      <c r="AP6" s="36">
        <f t="shared" si="5"/>
        <v>
1.03</v>
      </c>
      <c r="AQ6" s="36">
        <f t="shared" si="5"/>
        <v>
0.78</v>
      </c>
      <c r="AR6" s="36">
        <f t="shared" si="5"/>
        <v>
0.92</v>
      </c>
      <c r="AS6" s="35" t="str">
        <f>
IF(AS7="","",IF(AS7="-","【-】","【"&amp;SUBSTITUTE(TEXT(AS7,"#,##0.00"),"-","△")&amp;"】"))</f>
        <v>
【1.15】</v>
      </c>
      <c r="AT6" s="36">
        <f>
IF(AT7="",NA(),AT7)</f>
        <v>
106.61</v>
      </c>
      <c r="AU6" s="36">
        <f t="shared" ref="AU6:BC6" si="6">
IF(AU7="",NA(),AU7)</f>
        <v>
120.6</v>
      </c>
      <c r="AV6" s="36">
        <f t="shared" si="6"/>
        <v>
107.13</v>
      </c>
      <c r="AW6" s="36">
        <f t="shared" si="6"/>
        <v>
106.7</v>
      </c>
      <c r="AX6" s="36">
        <f t="shared" si="6"/>
        <v>
121.72</v>
      </c>
      <c r="AY6" s="36">
        <f t="shared" si="6"/>
        <v>
357.82</v>
      </c>
      <c r="AZ6" s="36">
        <f t="shared" si="6"/>
        <v>
355.5</v>
      </c>
      <c r="BA6" s="36">
        <f t="shared" si="6"/>
        <v>
349.83</v>
      </c>
      <c r="BB6" s="36">
        <f t="shared" si="6"/>
        <v>
360.86</v>
      </c>
      <c r="BC6" s="36">
        <f t="shared" si="6"/>
        <v>
350.79</v>
      </c>
      <c r="BD6" s="35" t="str">
        <f>
IF(BD7="","",IF(BD7="-","【-】","【"&amp;SUBSTITUTE(TEXT(BD7,"#,##0.00"),"-","△")&amp;"】"))</f>
        <v>
【260.31】</v>
      </c>
      <c r="BE6" s="36">
        <f>
IF(BE7="",NA(),BE7)</f>
        <v>
327.52</v>
      </c>
      <c r="BF6" s="36">
        <f t="shared" ref="BF6:BN6" si="7">
IF(BF7="",NA(),BF7)</f>
        <v>
298.87</v>
      </c>
      <c r="BG6" s="36">
        <f t="shared" si="7"/>
        <v>
276.12</v>
      </c>
      <c r="BH6" s="36">
        <f t="shared" si="7"/>
        <v>
256.89999999999998</v>
      </c>
      <c r="BI6" s="36">
        <f t="shared" si="7"/>
        <v>
246.17</v>
      </c>
      <c r="BJ6" s="36">
        <f t="shared" si="7"/>
        <v>
307.45999999999998</v>
      </c>
      <c r="BK6" s="36">
        <f t="shared" si="7"/>
        <v>
312.58</v>
      </c>
      <c r="BL6" s="36">
        <f t="shared" si="7"/>
        <v>
314.87</v>
      </c>
      <c r="BM6" s="36">
        <f t="shared" si="7"/>
        <v>
309.27999999999997</v>
      </c>
      <c r="BN6" s="36">
        <f t="shared" si="7"/>
        <v>
322.92</v>
      </c>
      <c r="BO6" s="35" t="str">
        <f>
IF(BO7="","",IF(BO7="-","【-】","【"&amp;SUBSTITUTE(TEXT(BO7,"#,##0.00"),"-","△")&amp;"】"))</f>
        <v>
【275.67】</v>
      </c>
      <c r="BP6" s="36">
        <f>
IF(BP7="",NA(),BP7)</f>
        <v>
124.75</v>
      </c>
      <c r="BQ6" s="36">
        <f t="shared" ref="BQ6:BY6" si="8">
IF(BQ7="",NA(),BQ7)</f>
        <v>
122.12</v>
      </c>
      <c r="BR6" s="36">
        <f t="shared" si="8"/>
        <v>
126.62</v>
      </c>
      <c r="BS6" s="36">
        <f t="shared" si="8"/>
        <v>
109.74</v>
      </c>
      <c r="BT6" s="36">
        <f t="shared" si="8"/>
        <v>
110.91</v>
      </c>
      <c r="BU6" s="36">
        <f t="shared" si="8"/>
        <v>
106.01</v>
      </c>
      <c r="BV6" s="36">
        <f t="shared" si="8"/>
        <v>
104.57</v>
      </c>
      <c r="BW6" s="36">
        <f t="shared" si="8"/>
        <v>
103.54</v>
      </c>
      <c r="BX6" s="36">
        <f t="shared" si="8"/>
        <v>
103.32</v>
      </c>
      <c r="BY6" s="36">
        <f t="shared" si="8"/>
        <v>
100.85</v>
      </c>
      <c r="BZ6" s="35" t="str">
        <f>
IF(BZ7="","",IF(BZ7="-","【-】","【"&amp;SUBSTITUTE(TEXT(BZ7,"#,##0.00"),"-","△")&amp;"】"))</f>
        <v>
【100.05】</v>
      </c>
      <c r="CA6" s="36">
        <f>
IF(CA7="",NA(),CA7)</f>
        <v>
126</v>
      </c>
      <c r="CB6" s="36">
        <f t="shared" ref="CB6:CJ6" si="9">
IF(CB7="",NA(),CB7)</f>
        <v>
128.96</v>
      </c>
      <c r="CC6" s="36">
        <f t="shared" si="9"/>
        <v>
124.65</v>
      </c>
      <c r="CD6" s="36">
        <f t="shared" si="9"/>
        <v>
143.63999999999999</v>
      </c>
      <c r="CE6" s="36">
        <f t="shared" si="9"/>
        <v>
138.44</v>
      </c>
      <c r="CF6" s="36">
        <f t="shared" si="9"/>
        <v>
162.24</v>
      </c>
      <c r="CG6" s="36">
        <f t="shared" si="9"/>
        <v>
165.47</v>
      </c>
      <c r="CH6" s="36">
        <f t="shared" si="9"/>
        <v>
167.46</v>
      </c>
      <c r="CI6" s="36">
        <f t="shared" si="9"/>
        <v>
168.56</v>
      </c>
      <c r="CJ6" s="36">
        <f t="shared" si="9"/>
        <v>
167.1</v>
      </c>
      <c r="CK6" s="35" t="str">
        <f>
IF(CK7="","",IF(CK7="-","【-】","【"&amp;SUBSTITUTE(TEXT(CK7,"#,##0.00"),"-","△")&amp;"】"))</f>
        <v>
【166.40】</v>
      </c>
      <c r="CL6" s="36">
        <f>
IF(CL7="",NA(),CL7)</f>
        <v>
53.6</v>
      </c>
      <c r="CM6" s="36">
        <f t="shared" ref="CM6:CU6" si="10">
IF(CM7="",NA(),CM7)</f>
        <v>
54.55</v>
      </c>
      <c r="CN6" s="36">
        <f t="shared" si="10"/>
        <v>
53.03</v>
      </c>
      <c r="CO6" s="36">
        <f t="shared" si="10"/>
        <v>
51.8</v>
      </c>
      <c r="CP6" s="36">
        <f t="shared" si="10"/>
        <v>
51.54</v>
      </c>
      <c r="CQ6" s="36">
        <f t="shared" si="10"/>
        <v>
59.11</v>
      </c>
      <c r="CR6" s="36">
        <f t="shared" si="10"/>
        <v>
59.74</v>
      </c>
      <c r="CS6" s="36">
        <f t="shared" si="10"/>
        <v>
59.46</v>
      </c>
      <c r="CT6" s="36">
        <f t="shared" si="10"/>
        <v>
59.51</v>
      </c>
      <c r="CU6" s="36">
        <f t="shared" si="10"/>
        <v>
59.91</v>
      </c>
      <c r="CV6" s="35" t="str">
        <f>
IF(CV7="","",IF(CV7="-","【-】","【"&amp;SUBSTITUTE(TEXT(CV7,"#,##0.00"),"-","△")&amp;"】"))</f>
        <v>
【60.69】</v>
      </c>
      <c r="CW6" s="36">
        <f>
IF(CW7="",NA(),CW7)</f>
        <v>
91.09</v>
      </c>
      <c r="CX6" s="36">
        <f t="shared" ref="CX6:DF6" si="11">
IF(CX7="",NA(),CX7)</f>
        <v>
89.56</v>
      </c>
      <c r="CY6" s="36">
        <f t="shared" si="11"/>
        <v>
91.23</v>
      </c>
      <c r="CZ6" s="36">
        <f t="shared" si="11"/>
        <v>
91.99</v>
      </c>
      <c r="DA6" s="36">
        <f t="shared" si="11"/>
        <v>
93.04</v>
      </c>
      <c r="DB6" s="36">
        <f t="shared" si="11"/>
        <v>
87.91</v>
      </c>
      <c r="DC6" s="36">
        <f t="shared" si="11"/>
        <v>
87.28</v>
      </c>
      <c r="DD6" s="36">
        <f t="shared" si="11"/>
        <v>
87.41</v>
      </c>
      <c r="DE6" s="36">
        <f t="shared" si="11"/>
        <v>
87.08</v>
      </c>
      <c r="DF6" s="36">
        <f t="shared" si="11"/>
        <v>
87.26</v>
      </c>
      <c r="DG6" s="35" t="str">
        <f>
IF(DG7="","",IF(DG7="-","【-】","【"&amp;SUBSTITUTE(TEXT(DG7,"#,##0.00"),"-","△")&amp;"】"))</f>
        <v>
【89.82】</v>
      </c>
      <c r="DH6" s="36">
        <f>
IF(DH7="",NA(),DH7)</f>
        <v>
59.87</v>
      </c>
      <c r="DI6" s="36">
        <f t="shared" ref="DI6:DQ6" si="12">
IF(DI7="",NA(),DI7)</f>
        <v>
61.16</v>
      </c>
      <c r="DJ6" s="36">
        <f t="shared" si="12"/>
        <v>
61.66</v>
      </c>
      <c r="DK6" s="36">
        <f t="shared" si="12"/>
        <v>
62.56</v>
      </c>
      <c r="DL6" s="36">
        <f t="shared" si="12"/>
        <v>
63.51</v>
      </c>
      <c r="DM6" s="36">
        <f t="shared" si="12"/>
        <v>
46.88</v>
      </c>
      <c r="DN6" s="36">
        <f t="shared" si="12"/>
        <v>
46.94</v>
      </c>
      <c r="DO6" s="36">
        <f t="shared" si="12"/>
        <v>
47.62</v>
      </c>
      <c r="DP6" s="36">
        <f t="shared" si="12"/>
        <v>
48.55</v>
      </c>
      <c r="DQ6" s="36">
        <f t="shared" si="12"/>
        <v>
49.2</v>
      </c>
      <c r="DR6" s="35" t="str">
        <f>
IF(DR7="","",IF(DR7="-","【-】","【"&amp;SUBSTITUTE(TEXT(DR7,"#,##0.00"),"-","△")&amp;"】"))</f>
        <v>
【50.19】</v>
      </c>
      <c r="DS6" s="36">
        <f>
IF(DS7="",NA(),DS7)</f>
        <v>
16.440000000000001</v>
      </c>
      <c r="DT6" s="36">
        <f t="shared" ref="DT6:EB6" si="13">
IF(DT7="",NA(),DT7)</f>
        <v>
20.99</v>
      </c>
      <c r="DU6" s="36">
        <f t="shared" si="13"/>
        <v>
22.52</v>
      </c>
      <c r="DV6" s="36">
        <f t="shared" si="13"/>
        <v>
25.82</v>
      </c>
      <c r="DW6" s="36">
        <f t="shared" si="13"/>
        <v>
28.48</v>
      </c>
      <c r="DX6" s="36">
        <f t="shared" si="13"/>
        <v>
13.39</v>
      </c>
      <c r="DY6" s="36">
        <f t="shared" si="13"/>
        <v>
14.48</v>
      </c>
      <c r="DZ6" s="36">
        <f t="shared" si="13"/>
        <v>
16.27</v>
      </c>
      <c r="EA6" s="36">
        <f t="shared" si="13"/>
        <v>
17.11</v>
      </c>
      <c r="EB6" s="36">
        <f t="shared" si="13"/>
        <v>
18.329999999999998</v>
      </c>
      <c r="EC6" s="35" t="str">
        <f>
IF(EC7="","",IF(EC7="-","【-】","【"&amp;SUBSTITUTE(TEXT(EC7,"#,##0.00"),"-","△")&amp;"】"))</f>
        <v>
【20.63】</v>
      </c>
      <c r="ED6" s="36">
        <f>
IF(ED7="",NA(),ED7)</f>
        <v>
0.81</v>
      </c>
      <c r="EE6" s="36">
        <f t="shared" ref="EE6:EM6" si="14">
IF(EE7="",NA(),EE7)</f>
        <v>
0.53</v>
      </c>
      <c r="EF6" s="36">
        <f t="shared" si="14"/>
        <v>
0.67</v>
      </c>
      <c r="EG6" s="36">
        <f t="shared" si="14"/>
        <v>
0.77</v>
      </c>
      <c r="EH6" s="36">
        <f t="shared" si="14"/>
        <v>
1.06</v>
      </c>
      <c r="EI6" s="36">
        <f t="shared" si="14"/>
        <v>
0.71</v>
      </c>
      <c r="EJ6" s="36">
        <f t="shared" si="14"/>
        <v>
0.75</v>
      </c>
      <c r="EK6" s="36">
        <f t="shared" si="14"/>
        <v>
0.63</v>
      </c>
      <c r="EL6" s="36">
        <f t="shared" si="14"/>
        <v>
0.63</v>
      </c>
      <c r="EM6" s="36">
        <f t="shared" si="14"/>
        <v>
0.6</v>
      </c>
      <c r="EN6" s="35" t="str">
        <f>
IF(EN7="","",IF(EN7="-","【-】","【"&amp;SUBSTITUTE(TEXT(EN7,"#,##0.00"),"-","△")&amp;"】"))</f>
        <v>
【0.69】</v>
      </c>
    </row>
    <row r="7" spans="1:144" s="37" customFormat="1" x14ac:dyDescent="0.15">
      <c r="A7" s="29"/>
      <c r="B7" s="38">
        <v>
2020</v>
      </c>
      <c r="C7" s="38">
        <v>
132276</v>
      </c>
      <c r="D7" s="38">
        <v>
46</v>
      </c>
      <c r="E7" s="38">
        <v>
1</v>
      </c>
      <c r="F7" s="38">
        <v>
0</v>
      </c>
      <c r="G7" s="38">
        <v>
1</v>
      </c>
      <c r="H7" s="38" t="s">
        <v>
92</v>
      </c>
      <c r="I7" s="38" t="s">
        <v>
93</v>
      </c>
      <c r="J7" s="38" t="s">
        <v>
94</v>
      </c>
      <c r="K7" s="38" t="s">
        <v>
95</v>
      </c>
      <c r="L7" s="38" t="s">
        <v>
96</v>
      </c>
      <c r="M7" s="38" t="s">
        <v>
97</v>
      </c>
      <c r="N7" s="39" t="s">
        <v>
98</v>
      </c>
      <c r="O7" s="39">
        <v>
65.599999999999994</v>
      </c>
      <c r="P7" s="39">
        <v>
99.87</v>
      </c>
      <c r="Q7" s="39">
        <v>
2277</v>
      </c>
      <c r="R7" s="39">
        <v>
54725</v>
      </c>
      <c r="S7" s="39">
        <v>
9.9</v>
      </c>
      <c r="T7" s="39">
        <v>
5527.78</v>
      </c>
      <c r="U7" s="39">
        <v>
54553</v>
      </c>
      <c r="V7" s="39">
        <v>
9.4700000000000006</v>
      </c>
      <c r="W7" s="39">
        <v>
5760.61</v>
      </c>
      <c r="X7" s="39">
        <v>
132.38999999999999</v>
      </c>
      <c r="Y7" s="39">
        <v>
130.47999999999999</v>
      </c>
      <c r="Z7" s="39">
        <v>
134.38</v>
      </c>
      <c r="AA7" s="39">
        <v>
118.17</v>
      </c>
      <c r="AB7" s="39">
        <v>
118.98</v>
      </c>
      <c r="AC7" s="39">
        <v>
113.16</v>
      </c>
      <c r="AD7" s="39">
        <v>
112.15</v>
      </c>
      <c r="AE7" s="39">
        <v>
111.44</v>
      </c>
      <c r="AF7" s="39">
        <v>
111.17</v>
      </c>
      <c r="AG7" s="39">
        <v>
110.91</v>
      </c>
      <c r="AH7" s="39">
        <v>
110.27</v>
      </c>
      <c r="AI7" s="39">
        <v>
0</v>
      </c>
      <c r="AJ7" s="39">
        <v>
0</v>
      </c>
      <c r="AK7" s="39">
        <v>
0</v>
      </c>
      <c r="AL7" s="39">
        <v>
0</v>
      </c>
      <c r="AM7" s="39">
        <v>
0</v>
      </c>
      <c r="AN7" s="39">
        <v>
0.68</v>
      </c>
      <c r="AO7" s="39">
        <v>
1</v>
      </c>
      <c r="AP7" s="39">
        <v>
1.03</v>
      </c>
      <c r="AQ7" s="39">
        <v>
0.78</v>
      </c>
      <c r="AR7" s="39">
        <v>
0.92</v>
      </c>
      <c r="AS7" s="39">
        <v>
1.1499999999999999</v>
      </c>
      <c r="AT7" s="39">
        <v>
106.61</v>
      </c>
      <c r="AU7" s="39">
        <v>
120.6</v>
      </c>
      <c r="AV7" s="39">
        <v>
107.13</v>
      </c>
      <c r="AW7" s="39">
        <v>
106.7</v>
      </c>
      <c r="AX7" s="39">
        <v>
121.72</v>
      </c>
      <c r="AY7" s="39">
        <v>
357.82</v>
      </c>
      <c r="AZ7" s="39">
        <v>
355.5</v>
      </c>
      <c r="BA7" s="39">
        <v>
349.83</v>
      </c>
      <c r="BB7" s="39">
        <v>
360.86</v>
      </c>
      <c r="BC7" s="39">
        <v>
350.79</v>
      </c>
      <c r="BD7" s="39">
        <v>
260.31</v>
      </c>
      <c r="BE7" s="39">
        <v>
327.52</v>
      </c>
      <c r="BF7" s="39">
        <v>
298.87</v>
      </c>
      <c r="BG7" s="39">
        <v>
276.12</v>
      </c>
      <c r="BH7" s="39">
        <v>
256.89999999999998</v>
      </c>
      <c r="BI7" s="39">
        <v>
246.17</v>
      </c>
      <c r="BJ7" s="39">
        <v>
307.45999999999998</v>
      </c>
      <c r="BK7" s="39">
        <v>
312.58</v>
      </c>
      <c r="BL7" s="39">
        <v>
314.87</v>
      </c>
      <c r="BM7" s="39">
        <v>
309.27999999999997</v>
      </c>
      <c r="BN7" s="39">
        <v>
322.92</v>
      </c>
      <c r="BO7" s="39">
        <v>
275.67</v>
      </c>
      <c r="BP7" s="39">
        <v>
124.75</v>
      </c>
      <c r="BQ7" s="39">
        <v>
122.12</v>
      </c>
      <c r="BR7" s="39">
        <v>
126.62</v>
      </c>
      <c r="BS7" s="39">
        <v>
109.74</v>
      </c>
      <c r="BT7" s="39">
        <v>
110.91</v>
      </c>
      <c r="BU7" s="39">
        <v>
106.01</v>
      </c>
      <c r="BV7" s="39">
        <v>
104.57</v>
      </c>
      <c r="BW7" s="39">
        <v>
103.54</v>
      </c>
      <c r="BX7" s="39">
        <v>
103.32</v>
      </c>
      <c r="BY7" s="39">
        <v>
100.85</v>
      </c>
      <c r="BZ7" s="39">
        <v>
100.05</v>
      </c>
      <c r="CA7" s="39">
        <v>
126</v>
      </c>
      <c r="CB7" s="39">
        <v>
128.96</v>
      </c>
      <c r="CC7" s="39">
        <v>
124.65</v>
      </c>
      <c r="CD7" s="39">
        <v>
143.63999999999999</v>
      </c>
      <c r="CE7" s="39">
        <v>
138.44</v>
      </c>
      <c r="CF7" s="39">
        <v>
162.24</v>
      </c>
      <c r="CG7" s="39">
        <v>
165.47</v>
      </c>
      <c r="CH7" s="39">
        <v>
167.46</v>
      </c>
      <c r="CI7" s="39">
        <v>
168.56</v>
      </c>
      <c r="CJ7" s="39">
        <v>
167.1</v>
      </c>
      <c r="CK7" s="39">
        <v>
166.4</v>
      </c>
      <c r="CL7" s="39">
        <v>
53.6</v>
      </c>
      <c r="CM7" s="39">
        <v>
54.55</v>
      </c>
      <c r="CN7" s="39">
        <v>
53.03</v>
      </c>
      <c r="CO7" s="39">
        <v>
51.8</v>
      </c>
      <c r="CP7" s="39">
        <v>
51.54</v>
      </c>
      <c r="CQ7" s="39">
        <v>
59.11</v>
      </c>
      <c r="CR7" s="39">
        <v>
59.74</v>
      </c>
      <c r="CS7" s="39">
        <v>
59.46</v>
      </c>
      <c r="CT7" s="39">
        <v>
59.51</v>
      </c>
      <c r="CU7" s="39">
        <v>
59.91</v>
      </c>
      <c r="CV7" s="39">
        <v>
60.69</v>
      </c>
      <c r="CW7" s="39">
        <v>
91.09</v>
      </c>
      <c r="CX7" s="39">
        <v>
89.56</v>
      </c>
      <c r="CY7" s="39">
        <v>
91.23</v>
      </c>
      <c r="CZ7" s="39">
        <v>
91.99</v>
      </c>
      <c r="DA7" s="39">
        <v>
93.04</v>
      </c>
      <c r="DB7" s="39">
        <v>
87.91</v>
      </c>
      <c r="DC7" s="39">
        <v>
87.28</v>
      </c>
      <c r="DD7" s="39">
        <v>
87.41</v>
      </c>
      <c r="DE7" s="39">
        <v>
87.08</v>
      </c>
      <c r="DF7" s="39">
        <v>
87.26</v>
      </c>
      <c r="DG7" s="39">
        <v>
89.82</v>
      </c>
      <c r="DH7" s="39">
        <v>
59.87</v>
      </c>
      <c r="DI7" s="39">
        <v>
61.16</v>
      </c>
      <c r="DJ7" s="39">
        <v>
61.66</v>
      </c>
      <c r="DK7" s="39">
        <v>
62.56</v>
      </c>
      <c r="DL7" s="39">
        <v>
63.51</v>
      </c>
      <c r="DM7" s="39">
        <v>
46.88</v>
      </c>
      <c r="DN7" s="39">
        <v>
46.94</v>
      </c>
      <c r="DO7" s="39">
        <v>
47.62</v>
      </c>
      <c r="DP7" s="39">
        <v>
48.55</v>
      </c>
      <c r="DQ7" s="39">
        <v>
49.2</v>
      </c>
      <c r="DR7" s="39">
        <v>
50.19</v>
      </c>
      <c r="DS7" s="39">
        <v>
16.440000000000001</v>
      </c>
      <c r="DT7" s="39">
        <v>
20.99</v>
      </c>
      <c r="DU7" s="39">
        <v>
22.52</v>
      </c>
      <c r="DV7" s="39">
        <v>
25.82</v>
      </c>
      <c r="DW7" s="39">
        <v>
28.48</v>
      </c>
      <c r="DX7" s="39">
        <v>
13.39</v>
      </c>
      <c r="DY7" s="39">
        <v>
14.48</v>
      </c>
      <c r="DZ7" s="39">
        <v>
16.27</v>
      </c>
      <c r="EA7" s="39">
        <v>
17.11</v>
      </c>
      <c r="EB7" s="39">
        <v>
18.329999999999998</v>
      </c>
      <c r="EC7" s="39">
        <v>
20.63</v>
      </c>
      <c r="ED7" s="39">
        <v>
0.81</v>
      </c>
      <c r="EE7" s="39">
        <v>
0.53</v>
      </c>
      <c r="EF7" s="39">
        <v>
0.67</v>
      </c>
      <c r="EG7" s="39">
        <v>
0.77</v>
      </c>
      <c r="EH7" s="39">
        <v>
1.06</v>
      </c>
      <c r="EI7" s="39">
        <v>
0.71</v>
      </c>
      <c r="EJ7" s="39">
        <v>
0.75</v>
      </c>
      <c r="EK7" s="39">
        <v>
0.63</v>
      </c>
      <c r="EL7" s="39">
        <v>
0.63</v>
      </c>
      <c r="EM7" s="39">
        <v>
0.6</v>
      </c>
      <c r="EN7" s="39">
        <v>
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
99</v>
      </c>
      <c r="C9" s="42" t="s">
        <v>
100</v>
      </c>
      <c r="D9" s="42" t="s">
        <v>
101</v>
      </c>
      <c r="E9" s="42" t="s">
        <v>
102</v>
      </c>
      <c r="F9" s="42" t="s">
        <v>
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
44</v>
      </c>
      <c r="B10" s="43">
        <f t="shared" ref="B10:D10" si="15">
DATEVALUE($B7+12-B11&amp;"/1/"&amp;B12)</f>
        <v>
46753</v>
      </c>
      <c r="C10" s="43">
        <f t="shared" si="15"/>
        <v>
47119</v>
      </c>
      <c r="D10" s="43">
        <f t="shared" si="15"/>
        <v>
47484</v>
      </c>
      <c r="E10" s="44">
        <f>
DATEVALUE($B7+12-E11&amp;"/1/"&amp;E12)</f>
        <v>
47849</v>
      </c>
      <c r="F10" s="44">
        <f>
DATEVALUE($B7+12-F11&amp;"/1/"&amp;F12)</f>
        <v>
48215</v>
      </c>
    </row>
    <row r="11" spans="1:144" x14ac:dyDescent="0.15">
      <c r="B11">
        <v>
4</v>
      </c>
      <c r="C11">
        <v>
3</v>
      </c>
      <c r="D11">
        <v>
2</v>
      </c>
      <c r="E11">
        <v>
1</v>
      </c>
      <c r="F11">
        <v>
0</v>
      </c>
      <c r="G11" t="s">
        <v>
104</v>
      </c>
    </row>
    <row r="12" spans="1:144" x14ac:dyDescent="0.15">
      <c r="B12">
        <v>
1</v>
      </c>
      <c r="C12">
        <v>
1</v>
      </c>
      <c r="D12">
        <v>
1</v>
      </c>
      <c r="E12">
        <v>
1</v>
      </c>
      <c r="F12">
        <v>
2</v>
      </c>
      <c r="G12" t="s">
        <v>
105</v>
      </c>
    </row>
    <row r="13" spans="1:144" x14ac:dyDescent="0.15">
      <c r="B13" t="s">
        <v>
106</v>
      </c>
      <c r="C13" t="s">
        <v>
106</v>
      </c>
      <c r="D13" t="s">
        <v>
106</v>
      </c>
      <c r="E13" t="s">
        <v>
107</v>
      </c>
      <c r="F13" t="s">
        <v>
107</v>
      </c>
      <c r="G13" t="s">
        <v>
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534354</cp:lastModifiedBy>
  <cp:lastPrinted>2022-01-27T04:23:17Z</cp:lastPrinted>
  <dcterms:created xsi:type="dcterms:W3CDTF">2021-12-03T06:47:38Z</dcterms:created>
  <dcterms:modified xsi:type="dcterms:W3CDTF">2022-01-27T04:23:21Z</dcterms:modified>
  <cp:category/>
</cp:coreProperties>
</file>