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7tx0ZdZsJG8TTUDoEDP4wWJjV8bZ89vKuTa1HCpbNZd5H69xXpUCQDkT+tnyQzaLv5jUBaZfrjHPrJzwFLBQKQ==" workbookSaltValue="44SSgc3KD4c0dpM55khJ5Q==" workbookSpinCount="100000" lockStructure="1"/>
  <bookViews>
    <workbookView xWindow="0" yWindow="0" windowWidth="14400" windowHeight="1180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<sst xmlns="http://schemas.openxmlformats.org/spreadsheetml/2006/main" count="236" uniqueCount="119">
  <si>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</si>
  <si>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</si>
  <si>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</si>
  <si>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</si>
  <si>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</si>
  <si>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</si>
  <si>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</si>
  <si>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</si>
  <si>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</si>
  <si>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</si>
  <si>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</si>
  <si>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</si>
  <si>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</si>
  <si>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</si>
  <si>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</si>
  <si>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</si>
  <si>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</si>
  <si>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</si>
  <si>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</si>
  <si>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</si>
  <si>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</si>
  <si>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</si>
  <si>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</si>
  <si>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</si>
  <si>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</si>
  <si>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</si>
  <si>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</si>
  <si>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</si>
  <si>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</si>
  <si>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</si>
  <si>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</si>
  <si>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</si>
  <si>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</si>
  <si>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</si>
  <si>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</si>
  <si>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</si>
  <si>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</si>
  <si>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</si>
  <si>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</si>
  <si>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</si>
  <si>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</si>
  <si>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</si>
  <si>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</si>
  <si>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</si>
  <si>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</si>
  <si>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</si>
  <si>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</si>
  <si>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</si>
  <si>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</si>
  <si>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</si>
  <si>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</si>
  <si>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</si>
  <si>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</si>
  <si>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</si>
  <si>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</si>
  <si>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</si>
  <si>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</si>
  <si>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</si>
  <si>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</si>
  <si>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</si>
  <si>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</si>
  <si>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</si>
  <si>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</si>
  <si>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</si>
  <si>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</si>
  <si>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</si>
  <si>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</si>
  <si>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</si>
  <si>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</si>
  <si>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</si>
  <si>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</si>
  <si>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</si>
  <si>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</si>
  <si>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</si>
  <si>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</si>
  <si>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</si>
  <si>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</si>
  <si>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</si>
  <si>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</si>
  <si>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</si>
  <si>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</si>
  <si>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</si>
  <si>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</si>
  <si>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</si>
  <si>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</si>
  <si>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</si>
  <si>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</si>
  <si>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</si>
  <si>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</si>
  <si>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</si>
  <si>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</si>
  <si>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</si>
  <si>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</si>
  <si>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</si>
  <si>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</si>
  <si>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</si>
  <si>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</si>
  <si>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</si>
  <si>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八王子市</t>
  </si>
  <si>
    <t>法非適用</t>
  </si>
  <si>
    <t>下水道事業</t>
  </si>
  <si>
    <t>公共下水道</t>
  </si>
  <si>
    <t>Ac1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</si>
  <si>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</si>
  <si>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</si>
  <si>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</si>
  <si>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</si>
  <si>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</si>
  <si>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</si>
  <si>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</si>
  <si>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</si>
  <si>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</si>
  <si>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</si>
  <si>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</si>
  <si>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</si>
  <si>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</si>
  <si>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本市の下水道事業は、各指標が示す通り、現在は厳しい経営状況にある。
　この大きな要因は、過去に集中して施設整備を行った企業債の元利償還が支出に占める割合が高いことにある。今後は企業債の元利償還額は年々減少していく見込みのため、経営状況は改善する予定である。
　令和２年４月から地方公営企業法を適用し、より一層の経営基盤の強化と財政マネジメントの向上に取り組むことにより持続可能な事業経営を推進する。
</t>
    <rPh sb="69" eb="71">
      <t>シシュツ</t>
    </rPh>
    <rPh sb="72" eb="73">
      <t>シ</t>
    </rPh>
    <rPh sb="75" eb="77">
      <t>ワリアイ</t>
    </rPh>
    <rPh sb="78" eb="79">
      <t>タカ</t>
    </rPh>
    <rPh sb="86" eb="88">
      <t>コンゴ</t>
    </rPh>
    <rPh sb="89" eb="91">
      <t>キギョウ</t>
    </rPh>
    <rPh sb="91" eb="92">
      <t>サイ</t>
    </rPh>
    <rPh sb="93" eb="95">
      <t>ガンリ</t>
    </rPh>
    <rPh sb="95" eb="97">
      <t>ショウカン</t>
    </rPh>
    <rPh sb="97" eb="98">
      <t>ガク</t>
    </rPh>
    <rPh sb="99" eb="101">
      <t>ネンネン</t>
    </rPh>
    <rPh sb="101" eb="103">
      <t>ゲンショウ</t>
    </rPh>
    <rPh sb="107" eb="109">
      <t>ミコ</t>
    </rPh>
    <rPh sb="123" eb="125">
      <t>ヨテイ</t>
    </rPh>
    <rPh sb="131" eb="133">
      <t>レイワ</t>
    </rPh>
    <rPh sb="136" eb="137">
      <t>ガツ</t>
    </rPh>
    <rPh sb="164" eb="166">
      <t>ザイセイ</t>
    </rPh>
    <rPh sb="173" eb="175">
      <t>コウジョウ</t>
    </rPh>
    <phoneticPr fontId="17"/>
  </si>
  <si>
    <r>
      <t>　</t>
    </r>
    <r>
      <rPr>
        <sz val="11"/>
        <rFont val="ＭＳ ゴシック"/>
        <family val="3"/>
        <charset val="128"/>
      </rPr>
      <t>本市は昭和30年に下水処理場を含む北野処理区の工事に着手し、その後、流域関連公共下水道を順次追加し、平成19年度に汚水処理施設の整備を概成した。昭和44年に使用開始した北野下水処理場は、長寿命化工事等により順次設備を更新してきたが、令和２年度に流域下水道に編入したことに伴い廃止した。
　管渠は初期に布設されたものは30年以上経過していることから、平成21年度から耐震化工事、平成26年度から長寿命化工事を実施し、耐震化工事については平成30年度に完了した。このことにより③管渠改善率は類似団体の平均値を上回っている。
　今後も下水道ストックマネジメント計画に基づき、リスク予測を行い効率的に点検・調査を実施し、調査結果を基に計画的な改築・修繕を行うことにより、ライフサイクルコストの低減と平準化に取り組む。</t>
    </r>
    <rPh sb="73" eb="75">
      <t>ショウワ</t>
    </rPh>
    <rPh sb="77" eb="78">
      <t>ネン</t>
    </rPh>
    <rPh sb="79" eb="81">
      <t>シヨウ</t>
    </rPh>
    <rPh sb="81" eb="83">
      <t>カイシ</t>
    </rPh>
    <rPh sb="85" eb="87">
      <t>キタノ</t>
    </rPh>
    <rPh sb="87" eb="89">
      <t>ゲスイ</t>
    </rPh>
    <rPh sb="89" eb="92">
      <t>ショリジョウ</t>
    </rPh>
    <rPh sb="98" eb="100">
      <t>コウジ</t>
    </rPh>
    <rPh sb="100" eb="101">
      <t>トウ</t>
    </rPh>
    <rPh sb="104" eb="106">
      <t>ジュンジ</t>
    </rPh>
    <rPh sb="106" eb="108">
      <t>セツビ</t>
    </rPh>
    <rPh sb="109" eb="111">
      <t>コウシン</t>
    </rPh>
    <rPh sb="138" eb="140">
      <t>ハイシ</t>
    </rPh>
    <rPh sb="146" eb="147">
      <t>キョ</t>
    </rPh>
    <rPh sb="162" eb="164">
      <t>イジョウ</t>
    </rPh>
    <rPh sb="208" eb="211">
      <t>タイシンカ</t>
    </rPh>
    <rPh sb="211" eb="213">
      <t>コウジ</t>
    </rPh>
    <rPh sb="218" eb="220">
      <t>ヘイセイ</t>
    </rPh>
    <rPh sb="222" eb="224">
      <t>ネンド</t>
    </rPh>
    <rPh sb="225" eb="227">
      <t>カンリョウ</t>
    </rPh>
    <rPh sb="262" eb="264">
      <t>コンゴ</t>
    </rPh>
    <rPh sb="265" eb="268">
      <t>ゲスイドウ</t>
    </rPh>
    <rPh sb="278" eb="280">
      <t>ケイカク</t>
    </rPh>
    <rPh sb="281" eb="282">
      <t>モト</t>
    </rPh>
    <rPh sb="288" eb="290">
      <t>ヨソク</t>
    </rPh>
    <rPh sb="291" eb="292">
      <t>オコナ</t>
    </rPh>
    <rPh sb="293" eb="296">
      <t>コウリツテキ</t>
    </rPh>
    <rPh sb="297" eb="299">
      <t>テンケン</t>
    </rPh>
    <rPh sb="300" eb="302">
      <t>チョウサ</t>
    </rPh>
    <rPh sb="303" eb="305">
      <t>ジッシ</t>
    </rPh>
    <rPh sb="307" eb="309">
      <t>チョウサ</t>
    </rPh>
    <rPh sb="309" eb="311">
      <t>ケッカ</t>
    </rPh>
    <rPh sb="312" eb="313">
      <t>モト</t>
    </rPh>
    <rPh sb="314" eb="317">
      <t>ケイカクテキ</t>
    </rPh>
    <rPh sb="318" eb="320">
      <t>カイチク</t>
    </rPh>
    <rPh sb="321" eb="323">
      <t>シュウゼン</t>
    </rPh>
    <rPh sb="324" eb="325">
      <t>オコナ</t>
    </rPh>
    <rPh sb="343" eb="345">
      <t>テイゲン</t>
    </rPh>
    <rPh sb="346" eb="349">
      <t>ヘイジュンカ</t>
    </rPh>
    <rPh sb="350" eb="351">
      <t>ト</t>
    </rPh>
    <rPh sb="352" eb="353">
      <t>ク</t>
    </rPh>
    <phoneticPr fontId="17"/>
  </si>
  <si>
    <r>
      <t>　本事業は令和２年４月から地方公営企業法を適用することに伴い、令和元年度は令和２年３月31日に出納を閉鎖しており（以下、「打切決算」という。）、令和元年度の各指標は、その影響による増減がある。
　経営の健全性については、分子である使用料収入がほぼ横ばいとなっているなか、分母である汚水処理費は、減価償却期間より短い期間で企業債の償還を進めていることから、⑤経費回収率が100％を割り込んでいる。平成28年度から上昇傾向だが、引き続き使用料収入の確保や更なる経費削減の必要がある。①収益的収支比率が100％超となっているのは、分子となる総収益より分母となる総費用の決算に含まれていない額が大きかったことに起因している。</t>
    </r>
    <r>
      <rPr>
        <sz val="11"/>
        <color rgb="FFFF0000"/>
        <rFont val="ＭＳ ゴシック"/>
        <family val="3"/>
        <charset val="128"/>
      </rPr>
      <t xml:space="preserve">
　</t>
    </r>
    <r>
      <rPr>
        <sz val="11"/>
        <rFont val="ＭＳ ゴシック"/>
        <family val="3"/>
        <charset val="128"/>
      </rPr>
      <t>④企業債残高対事業規模比率は減少傾向にあり、類似団体と比較して６割程度であることから、企業債の償還が進んでおり良好と考える。</t>
    </r>
    <r>
      <rPr>
        <sz val="11"/>
        <color rgb="FFFF0000"/>
        <rFont val="ＭＳ ゴシック"/>
        <family val="3"/>
        <charset val="128"/>
      </rPr>
      <t xml:space="preserve">
　</t>
    </r>
    <r>
      <rPr>
        <sz val="11"/>
        <color theme="1"/>
        <rFont val="ＭＳ ゴシック"/>
        <family val="3"/>
        <charset val="128"/>
      </rPr>
      <t>費用の効率性の観点からの⑥汚水処理原価は、前年度より減少しているが、これは分母となる有収水量が横ばいとなっているなか、打切決算により汚水処理費のうち維持管理費の一部が決算に含まれていないことによる。
　汚水処理原価の分母となる有収水量について、⑧水洗化率は、接続促進の取組みの成果から増加傾向にあり98％を超えている。そのため、新たな「使用料対象の捕捉」の観点からは対象が限られており、今後の有収水量の大幅な増加は見込めない。</t>
    </r>
    <rPh sb="110" eb="112">
      <t>ブンシ</t>
    </rPh>
    <rPh sb="115" eb="118">
      <t>シヨウリョウ</t>
    </rPh>
    <rPh sb="118" eb="120">
      <t>シュウニュウ</t>
    </rPh>
    <rPh sb="123" eb="124">
      <t>ヨコ</t>
    </rPh>
    <rPh sb="135" eb="137">
      <t>ブンボ</t>
    </rPh>
    <rPh sb="140" eb="142">
      <t>オスイ</t>
    </rPh>
    <rPh sb="142" eb="144">
      <t>ショリ</t>
    </rPh>
    <rPh sb="144" eb="145">
      <t>ヒ</t>
    </rPh>
    <rPh sb="147" eb="149">
      <t>ゲンカ</t>
    </rPh>
    <rPh sb="149" eb="151">
      <t>ショウキャク</t>
    </rPh>
    <rPh sb="151" eb="153">
      <t>キカン</t>
    </rPh>
    <rPh sb="155" eb="156">
      <t>ミジカ</t>
    </rPh>
    <rPh sb="157" eb="159">
      <t>キカン</t>
    </rPh>
    <rPh sb="160" eb="162">
      <t>キギョウ</t>
    </rPh>
    <rPh sb="162" eb="163">
      <t>サイ</t>
    </rPh>
    <rPh sb="164" eb="166">
      <t>ショウカン</t>
    </rPh>
    <rPh sb="167" eb="168">
      <t>スス</t>
    </rPh>
    <rPh sb="252" eb="253">
      <t>チョウ</t>
    </rPh>
    <rPh sb="262" eb="264">
      <t>ブンシ</t>
    </rPh>
    <rPh sb="267" eb="270">
      <t>ソウシュウエキ</t>
    </rPh>
    <rPh sb="272" eb="274">
      <t>ブンボ</t>
    </rPh>
    <rPh sb="277" eb="280">
      <t>ソウヒヨウ</t>
    </rPh>
    <rPh sb="281" eb="283">
      <t>ケッサン</t>
    </rPh>
    <rPh sb="284" eb="285">
      <t>フク</t>
    </rPh>
    <rPh sb="291" eb="292">
      <t>ガク</t>
    </rPh>
    <rPh sb="293" eb="294">
      <t>オオ</t>
    </rPh>
    <rPh sb="301" eb="303">
      <t>キイン</t>
    </rPh>
    <rPh sb="342" eb="343">
      <t>ワリ</t>
    </rPh>
    <rPh sb="395" eb="398">
      <t>ゼンネンド</t>
    </rPh>
    <rPh sb="400" eb="402">
      <t>ゲンショウ</t>
    </rPh>
    <rPh sb="411" eb="413">
      <t>ブンボ</t>
    </rPh>
    <rPh sb="416" eb="418">
      <t>ユウシュウ</t>
    </rPh>
    <rPh sb="418" eb="420">
      <t>スイリョウ</t>
    </rPh>
    <rPh sb="421" eb="422">
      <t>ヨコ</t>
    </rPh>
    <rPh sb="433" eb="435">
      <t>ウチキ</t>
    </rPh>
    <rPh sb="435" eb="437">
      <t>ケッサン</t>
    </rPh>
    <rPh sb="440" eb="442">
      <t>オスイ</t>
    </rPh>
    <rPh sb="442" eb="444">
      <t>ショリ</t>
    </rPh>
    <rPh sb="444" eb="445">
      <t>ヒ</t>
    </rPh>
    <rPh sb="448" eb="450">
      <t>イジ</t>
    </rPh>
    <rPh sb="454" eb="456">
      <t>イチブ</t>
    </rPh>
    <rPh sb="457" eb="459">
      <t>ケッサン</t>
    </rPh>
    <rPh sb="460" eb="461">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</si>
</sst>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0.25</c:v>
                </c:pt>
                <c:pt idx="1">
                  <c:v>0.21</c:v>
                </c:pt>
                <c:pt idx="2">
                  <c:v>0.25</c:v>
                </c:pt>
                <c:pt idx="3">
                  <c:v>0.25</c:v>
                </c:pt>
                <c:pt idx="4">
                  <c:v>0.24</c:v>
                </c:pt>
              </c:numCache>
            </c:numRef>
          </c:val>
          <c:extLst>
            <c:ext xmlns:c16="http://schemas.microsoft.com/office/drawing/2014/chart" uri="{C3380CC4-5D6E-409C-BE32-E72D297353CC}">
              <c16:uniqueId val="{00000000-43DD-4405-938E-CE0FEAE6438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43DD-4405-938E-CE0FEAE6438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572.27</c:v>
                </c:pt>
                <c:pt idx="1">
                  <c:v>622.29999999999995</c:v>
                </c:pt>
                <c:pt idx="2">
                  <c:v>622.27</c:v>
                </c:pt>
                <c:pt idx="3">
                  <c:v>619.57000000000005</c:v>
                </c:pt>
                <c:pt idx="4">
                  <c:v>124.26</c:v>
                </c:pt>
              </c:numCache>
            </c:numRef>
          </c:val>
          <c:extLst>
            <c:ext xmlns:c16="http://schemas.microsoft.com/office/drawing/2014/chart" uri="{C3380CC4-5D6E-409C-BE32-E72D297353CC}">
              <c16:uniqueId val="{00000000-CFB3-4F6B-9239-925684E3B26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CFB3-4F6B-9239-925684E3B26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97.97</c:v>
                </c:pt>
                <c:pt idx="1">
                  <c:v>98.11</c:v>
                </c:pt>
                <c:pt idx="2">
                  <c:v>98.21</c:v>
                </c:pt>
                <c:pt idx="3">
                  <c:v>98.31</c:v>
                </c:pt>
                <c:pt idx="4">
                  <c:v>98.4</c:v>
                </c:pt>
              </c:numCache>
            </c:numRef>
          </c:val>
          <c:extLst>
            <c:ext xmlns:c16="http://schemas.microsoft.com/office/drawing/2014/chart" uri="{C3380CC4-5D6E-409C-BE32-E72D297353CC}">
              <c16:uniqueId val="{00000000-B632-40DA-827F-85F81E595E9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B632-40DA-827F-85F81E595E9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97.74</c:v>
                </c:pt>
                <c:pt idx="1">
                  <c:v>97.74</c:v>
                </c:pt>
                <c:pt idx="2">
                  <c:v>97.55</c:v>
                </c:pt>
                <c:pt idx="3">
                  <c:v>98.21</c:v>
                </c:pt>
                <c:pt idx="4">
                  <c:v>103.23</c:v>
                </c:pt>
              </c:numCache>
            </c:numRef>
          </c:val>
          <c:extLst>
            <c:ext xmlns:c16="http://schemas.microsoft.com/office/drawing/2014/chart" uri="{C3380CC4-5D6E-409C-BE32-E72D297353CC}">
              <c16:uniqueId val="{00000000-59F3-4636-B339-9C7DDEE9488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F3-4636-B339-9C7DDEE9488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42-48DC-BA98-B4B23BDFA72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42-48DC-BA98-B4B23BDFA72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AB-416F-A797-B25E11B3F28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AB-416F-A797-B25E11B3F28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14-4329-8017-3695EBFE5E7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14-4329-8017-3695EBFE5E7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02-4BCF-BC56-B7E0397F24D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02-4BCF-BC56-B7E0397F24D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586.45000000000005</c:v>
                </c:pt>
                <c:pt idx="1">
                  <c:v>482.03</c:v>
                </c:pt>
                <c:pt idx="2">
                  <c:v>449.04</c:v>
                </c:pt>
                <c:pt idx="3">
                  <c:v>420.9</c:v>
                </c:pt>
                <c:pt idx="4">
                  <c:v>420.33</c:v>
                </c:pt>
              </c:numCache>
            </c:numRef>
          </c:val>
          <c:extLst>
            <c:ext xmlns:c16="http://schemas.microsoft.com/office/drawing/2014/chart" uri="{C3380CC4-5D6E-409C-BE32-E72D297353CC}">
              <c16:uniqueId val="{00000000-7010-42DE-A4C6-21F721B6FA5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7010-42DE-A4C6-21F721B6FA5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90.67</c:v>
                </c:pt>
                <c:pt idx="1">
                  <c:v>91.81</c:v>
                </c:pt>
                <c:pt idx="2">
                  <c:v>93.49</c:v>
                </c:pt>
                <c:pt idx="3">
                  <c:v>93.84</c:v>
                </c:pt>
                <c:pt idx="4">
                  <c:v>93.52</c:v>
                </c:pt>
              </c:numCache>
            </c:numRef>
          </c:val>
          <c:extLst>
            <c:ext xmlns:c16="http://schemas.microsoft.com/office/drawing/2014/chart" uri="{C3380CC4-5D6E-409C-BE32-E72D297353CC}">
              <c16:uniqueId val="{00000000-3AAA-4AEE-BB6D-BB03EDA71BA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3AAA-4AEE-BB6D-BB03EDA71BA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155.18</c:v>
                </c:pt>
                <c:pt idx="1">
                  <c:v>153.37</c:v>
                </c:pt>
                <c:pt idx="2">
                  <c:v>150.44</c:v>
                </c:pt>
                <c:pt idx="3">
                  <c:v>150.38</c:v>
                </c:pt>
                <c:pt idx="4">
                  <c:v>137.34</c:v>
                </c:pt>
              </c:numCache>
            </c:numRef>
          </c:val>
          <c:extLst>
            <c:ext xmlns:c16="http://schemas.microsoft.com/office/drawing/2014/chart" uri="{C3380CC4-5D6E-409C-BE32-E72D297353CC}">
              <c16:uniqueId val="{00000000-C1A3-4F1D-B7EF-1B33546BA07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C1A3-4F1D-B7EF-1B33546BA07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八王子市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Ac1</v>
      </c>
      <c r="X8" s="49"/>
      <c r="Y8" s="49"/>
      <c r="Z8" s="49"/>
      <c r="AA8" s="49"/>
      <c r="AB8" s="49"/>
      <c r="AC8" s="49"/>
      <c r="AD8" s="50" t="str">
        <f>
データ!$M$6</f>
        <v>
非設置</v>
      </c>
      <c r="AE8" s="50"/>
      <c r="AF8" s="50"/>
      <c r="AG8" s="50"/>
      <c r="AH8" s="50"/>
      <c r="AI8" s="50"/>
      <c r="AJ8" s="50"/>
      <c r="AK8" s="3"/>
      <c r="AL8" s="51">
        <f>
データ!S6</f>
        <v>
562480</v>
      </c>
      <c r="AM8" s="51"/>
      <c r="AN8" s="51"/>
      <c r="AO8" s="51"/>
      <c r="AP8" s="51"/>
      <c r="AQ8" s="51"/>
      <c r="AR8" s="51"/>
      <c r="AS8" s="51"/>
      <c r="AT8" s="46">
        <f>
データ!T6</f>
        <v>
186.38</v>
      </c>
      <c r="AU8" s="46"/>
      <c r="AV8" s="46"/>
      <c r="AW8" s="46"/>
      <c r="AX8" s="46"/>
      <c r="AY8" s="46"/>
      <c r="AZ8" s="46"/>
      <c r="BA8" s="46"/>
      <c r="BB8" s="46">
        <f>
データ!U6</f>
        <v>
3017.92</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99.35</v>
      </c>
      <c r="Q10" s="46"/>
      <c r="R10" s="46"/>
      <c r="S10" s="46"/>
      <c r="T10" s="46"/>
      <c r="U10" s="46"/>
      <c r="V10" s="46"/>
      <c r="W10" s="46">
        <f>
データ!Q6</f>
        <v>
82.21</v>
      </c>
      <c r="X10" s="46"/>
      <c r="Y10" s="46"/>
      <c r="Z10" s="46"/>
      <c r="AA10" s="46"/>
      <c r="AB10" s="46"/>
      <c r="AC10" s="46"/>
      <c r="AD10" s="51">
        <f>
データ!R6</f>
        <v>
2068</v>
      </c>
      <c r="AE10" s="51"/>
      <c r="AF10" s="51"/>
      <c r="AG10" s="51"/>
      <c r="AH10" s="51"/>
      <c r="AI10" s="51"/>
      <c r="AJ10" s="51"/>
      <c r="AK10" s="2"/>
      <c r="AL10" s="51">
        <f>
データ!V6</f>
        <v>
557978</v>
      </c>
      <c r="AM10" s="51"/>
      <c r="AN10" s="51"/>
      <c r="AO10" s="51"/>
      <c r="AP10" s="51"/>
      <c r="AQ10" s="51"/>
      <c r="AR10" s="51"/>
      <c r="AS10" s="51"/>
      <c r="AT10" s="46">
        <f>
データ!W6</f>
        <v>
84.34</v>
      </c>
      <c r="AU10" s="46"/>
      <c r="AV10" s="46"/>
      <c r="AW10" s="46"/>
      <c r="AX10" s="46"/>
      <c r="AY10" s="46"/>
      <c r="AZ10" s="46"/>
      <c r="BA10" s="46"/>
      <c r="BB10" s="46">
        <f>
データ!X6</f>
        <v>
6615.82</v>
      </c>
      <c r="BC10" s="46"/>
      <c r="BD10" s="46"/>
      <c r="BE10" s="46"/>
      <c r="BF10" s="46"/>
      <c r="BG10" s="46"/>
      <c r="BH10" s="46"/>
      <c r="BI10" s="46"/>
      <c r="BJ10" s="2"/>
      <c r="BK10" s="2"/>
      <c r="BL10" s="70" t="s">
        <v>
22</v>
      </c>
      <c r="BM10" s="71"/>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
24</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
25</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64" t="s">
        <v>
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7"/>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7"/>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4" t="s">
        <v>
27</v>
      </c>
      <c r="BM45" s="65"/>
      <c r="BN45" s="65"/>
      <c r="BO45" s="65"/>
      <c r="BP45" s="65"/>
      <c r="BQ45" s="65"/>
      <c r="BR45" s="65"/>
      <c r="BS45" s="65"/>
      <c r="BT45" s="65"/>
      <c r="BU45" s="65"/>
      <c r="BV45" s="65"/>
      <c r="BW45" s="65"/>
      <c r="BX45" s="65"/>
      <c r="BY45" s="65"/>
      <c r="BZ45" s="6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7"/>
      <c r="BM46" s="68"/>
      <c r="BN46" s="68"/>
      <c r="BO46" s="68"/>
      <c r="BP46" s="68"/>
      <c r="BQ46" s="68"/>
      <c r="BR46" s="68"/>
      <c r="BS46" s="68"/>
      <c r="BT46" s="68"/>
      <c r="BU46" s="68"/>
      <c r="BV46" s="68"/>
      <c r="BW46" s="68"/>
      <c r="BX46" s="68"/>
      <c r="BY46" s="68"/>
      <c r="BZ46" s="6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
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7"/>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7"/>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7"/>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5"/>
      <c r="BN59" s="55"/>
      <c r="BO59" s="55"/>
      <c r="BP59" s="55"/>
      <c r="BQ59" s="55"/>
      <c r="BR59" s="55"/>
      <c r="BS59" s="55"/>
      <c r="BT59" s="55"/>
      <c r="BU59" s="55"/>
      <c r="BV59" s="55"/>
      <c r="BW59" s="55"/>
      <c r="BX59" s="55"/>
      <c r="BY59" s="55"/>
      <c r="BZ59" s="56"/>
    </row>
    <row r="60" spans="1:78" ht="13.5" customHeight="1" x14ac:dyDescent="0.15">
      <c r="A60" s="2"/>
      <c r="B60" s="61" t="s">
        <v>
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7"/>
      <c r="BM60" s="55"/>
      <c r="BN60" s="55"/>
      <c r="BO60" s="55"/>
      <c r="BP60" s="55"/>
      <c r="BQ60" s="55"/>
      <c r="BR60" s="55"/>
      <c r="BS60" s="55"/>
      <c r="BT60" s="55"/>
      <c r="BU60" s="55"/>
      <c r="BV60" s="55"/>
      <c r="BW60" s="55"/>
      <c r="BX60" s="55"/>
      <c r="BY60" s="55"/>
      <c r="BZ60" s="5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7"/>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4" t="s">
        <v>
29</v>
      </c>
      <c r="BM64" s="65"/>
      <c r="BN64" s="65"/>
      <c r="BO64" s="65"/>
      <c r="BP64" s="65"/>
      <c r="BQ64" s="65"/>
      <c r="BR64" s="65"/>
      <c r="BS64" s="65"/>
      <c r="BT64" s="65"/>
      <c r="BU64" s="65"/>
      <c r="BV64" s="65"/>
      <c r="BW64" s="65"/>
      <c r="BX64" s="65"/>
      <c r="BY64" s="65"/>
      <c r="BZ64" s="6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7"/>
      <c r="BM65" s="68"/>
      <c r="BN65" s="68"/>
      <c r="BO65" s="68"/>
      <c r="BP65" s="68"/>
      <c r="BQ65" s="68"/>
      <c r="BR65" s="68"/>
      <c r="BS65" s="68"/>
      <c r="BT65" s="68"/>
      <c r="BU65" s="68"/>
      <c r="BV65" s="68"/>
      <c r="BW65" s="68"/>
      <c r="BX65" s="68"/>
      <c r="BY65" s="68"/>
      <c r="BZ65" s="6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8"/>
      <c r="BM82" s="59"/>
      <c r="BN82" s="59"/>
      <c r="BO82" s="59"/>
      <c r="BP82" s="59"/>
      <c r="BQ82" s="59"/>
      <c r="BR82" s="59"/>
      <c r="BS82" s="59"/>
      <c r="BT82" s="59"/>
      <c r="BU82" s="59"/>
      <c r="BV82" s="59"/>
      <c r="BW82" s="59"/>
      <c r="BX82" s="59"/>
      <c r="BY82" s="59"/>
      <c r="BZ82" s="60"/>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44</v>
      </c>
      <c r="N86" s="26" t="s">
        <v>
44</v>
      </c>
      <c r="O86" s="26" t="str">
        <f>
データ!EO6</f>
        <v>
【0.22】</v>
      </c>
    </row>
  </sheetData>
  <sheetProtection algorithmName="SHA-512" hashValue="RYn3qi1jt6JgbjQdB6k8nB++hkEU7eWtjyd0mXHjGgGZpWuA46r0vAEUtGY2p2c2YgF6XX7uM4sR7oMd2LmOdA==" saltValue="/3TEyuJO/dyfGXdtzTW5nA==" spinCount="100000" sheet="1" objects="1" scenarios="1" formatCells="0" formatColumns="0" formatRows="0"/>
  <mergeCells count="46">
    <mergeCell ref="BL66:BZ82"/>
    <mergeCell ref="B60:BJ61"/>
    <mergeCell ref="BL64:BZ65"/>
    <mergeCell ref="BL10:BM10"/>
    <mergeCell ref="BL11:BZ13"/>
    <mergeCell ref="B14:BJ15"/>
    <mergeCell ref="BL14:BZ15"/>
    <mergeCell ref="BL45:BZ46"/>
    <mergeCell ref="BL16:BZ44"/>
    <mergeCell ref="BL47:BZ63"/>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78" t="s">
        <v>
54</v>
      </c>
      <c r="I3" s="79"/>
      <c r="J3" s="79"/>
      <c r="K3" s="79"/>
      <c r="L3" s="79"/>
      <c r="M3" s="79"/>
      <c r="N3" s="79"/>
      <c r="O3" s="79"/>
      <c r="P3" s="79"/>
      <c r="Q3" s="79"/>
      <c r="R3" s="79"/>
      <c r="S3" s="79"/>
      <c r="T3" s="79"/>
      <c r="U3" s="79"/>
      <c r="V3" s="79"/>
      <c r="W3" s="79"/>
      <c r="X3" s="80"/>
      <c r="Y3" s="84" t="s">
        <v>
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
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
57</v>
      </c>
      <c r="B4" s="30"/>
      <c r="C4" s="30"/>
      <c r="D4" s="30"/>
      <c r="E4" s="30"/>
      <c r="F4" s="30"/>
      <c r="G4" s="30"/>
      <c r="H4" s="81"/>
      <c r="I4" s="82"/>
      <c r="J4" s="82"/>
      <c r="K4" s="82"/>
      <c r="L4" s="82"/>
      <c r="M4" s="82"/>
      <c r="N4" s="82"/>
      <c r="O4" s="82"/>
      <c r="P4" s="82"/>
      <c r="Q4" s="82"/>
      <c r="R4" s="82"/>
      <c r="S4" s="82"/>
      <c r="T4" s="82"/>
      <c r="U4" s="82"/>
      <c r="V4" s="82"/>
      <c r="W4" s="82"/>
      <c r="X4" s="83"/>
      <c r="Y4" s="77" t="s">
        <v>
58</v>
      </c>
      <c r="Z4" s="77"/>
      <c r="AA4" s="77"/>
      <c r="AB4" s="77"/>
      <c r="AC4" s="77"/>
      <c r="AD4" s="77"/>
      <c r="AE4" s="77"/>
      <c r="AF4" s="77"/>
      <c r="AG4" s="77"/>
      <c r="AH4" s="77"/>
      <c r="AI4" s="77"/>
      <c r="AJ4" s="77" t="s">
        <v>
59</v>
      </c>
      <c r="AK4" s="77"/>
      <c r="AL4" s="77"/>
      <c r="AM4" s="77"/>
      <c r="AN4" s="77"/>
      <c r="AO4" s="77"/>
      <c r="AP4" s="77"/>
      <c r="AQ4" s="77"/>
      <c r="AR4" s="77"/>
      <c r="AS4" s="77"/>
      <c r="AT4" s="77"/>
      <c r="AU4" s="77" t="s">
        <v>
60</v>
      </c>
      <c r="AV4" s="77"/>
      <c r="AW4" s="77"/>
      <c r="AX4" s="77"/>
      <c r="AY4" s="77"/>
      <c r="AZ4" s="77"/>
      <c r="BA4" s="77"/>
      <c r="BB4" s="77"/>
      <c r="BC4" s="77"/>
      <c r="BD4" s="77"/>
      <c r="BE4" s="77"/>
      <c r="BF4" s="77" t="s">
        <v>
61</v>
      </c>
      <c r="BG4" s="77"/>
      <c r="BH4" s="77"/>
      <c r="BI4" s="77"/>
      <c r="BJ4" s="77"/>
      <c r="BK4" s="77"/>
      <c r="BL4" s="77"/>
      <c r="BM4" s="77"/>
      <c r="BN4" s="77"/>
      <c r="BO4" s="77"/>
      <c r="BP4" s="77"/>
      <c r="BQ4" s="77" t="s">
        <v>
62</v>
      </c>
      <c r="BR4" s="77"/>
      <c r="BS4" s="77"/>
      <c r="BT4" s="77"/>
      <c r="BU4" s="77"/>
      <c r="BV4" s="77"/>
      <c r="BW4" s="77"/>
      <c r="BX4" s="77"/>
      <c r="BY4" s="77"/>
      <c r="BZ4" s="77"/>
      <c r="CA4" s="77"/>
      <c r="CB4" s="77" t="s">
        <v>
63</v>
      </c>
      <c r="CC4" s="77"/>
      <c r="CD4" s="77"/>
      <c r="CE4" s="77"/>
      <c r="CF4" s="77"/>
      <c r="CG4" s="77"/>
      <c r="CH4" s="77"/>
      <c r="CI4" s="77"/>
      <c r="CJ4" s="77"/>
      <c r="CK4" s="77"/>
      <c r="CL4" s="77"/>
      <c r="CM4" s="77" t="s">
        <v>
64</v>
      </c>
      <c r="CN4" s="77"/>
      <c r="CO4" s="77"/>
      <c r="CP4" s="77"/>
      <c r="CQ4" s="77"/>
      <c r="CR4" s="77"/>
      <c r="CS4" s="77"/>
      <c r="CT4" s="77"/>
      <c r="CU4" s="77"/>
      <c r="CV4" s="77"/>
      <c r="CW4" s="77"/>
      <c r="CX4" s="77" t="s">
        <v>
65</v>
      </c>
      <c r="CY4" s="77"/>
      <c r="CZ4" s="77"/>
      <c r="DA4" s="77"/>
      <c r="DB4" s="77"/>
      <c r="DC4" s="77"/>
      <c r="DD4" s="77"/>
      <c r="DE4" s="77"/>
      <c r="DF4" s="77"/>
      <c r="DG4" s="77"/>
      <c r="DH4" s="77"/>
      <c r="DI4" s="77" t="s">
        <v>
66</v>
      </c>
      <c r="DJ4" s="77"/>
      <c r="DK4" s="77"/>
      <c r="DL4" s="77"/>
      <c r="DM4" s="77"/>
      <c r="DN4" s="77"/>
      <c r="DO4" s="77"/>
      <c r="DP4" s="77"/>
      <c r="DQ4" s="77"/>
      <c r="DR4" s="77"/>
      <c r="DS4" s="77"/>
      <c r="DT4" s="77" t="s">
        <v>
67</v>
      </c>
      <c r="DU4" s="77"/>
      <c r="DV4" s="77"/>
      <c r="DW4" s="77"/>
      <c r="DX4" s="77"/>
      <c r="DY4" s="77"/>
      <c r="DZ4" s="77"/>
      <c r="EA4" s="77"/>
      <c r="EB4" s="77"/>
      <c r="EC4" s="77"/>
      <c r="ED4" s="77"/>
      <c r="EE4" s="77" t="s">
        <v>
68</v>
      </c>
      <c r="EF4" s="77"/>
      <c r="EG4" s="77"/>
      <c r="EH4" s="77"/>
      <c r="EI4" s="77"/>
      <c r="EJ4" s="77"/>
      <c r="EK4" s="77"/>
      <c r="EL4" s="77"/>
      <c r="EM4" s="77"/>
      <c r="EN4" s="77"/>
      <c r="EO4" s="77"/>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2019</v>
      </c>
      <c r="C6" s="33">
        <f t="shared" ref="C6:X6" si="3">
C7</f>
        <v>
132012</v>
      </c>
      <c r="D6" s="33">
        <f t="shared" si="3"/>
        <v>
47</v>
      </c>
      <c r="E6" s="33">
        <f t="shared" si="3"/>
        <v>
17</v>
      </c>
      <c r="F6" s="33">
        <f t="shared" si="3"/>
        <v>
1</v>
      </c>
      <c r="G6" s="33">
        <f t="shared" si="3"/>
        <v>
0</v>
      </c>
      <c r="H6" s="33" t="str">
        <f t="shared" si="3"/>
        <v>
東京都　八王子市</v>
      </c>
      <c r="I6" s="33" t="str">
        <f t="shared" si="3"/>
        <v>
法非適用</v>
      </c>
      <c r="J6" s="33" t="str">
        <f t="shared" si="3"/>
        <v>
下水道事業</v>
      </c>
      <c r="K6" s="33" t="str">
        <f t="shared" si="3"/>
        <v>
公共下水道</v>
      </c>
      <c r="L6" s="33" t="str">
        <f t="shared" si="3"/>
        <v>
Ac1</v>
      </c>
      <c r="M6" s="33" t="str">
        <f t="shared" si="3"/>
        <v>
非設置</v>
      </c>
      <c r="N6" s="34" t="str">
        <f t="shared" si="3"/>
        <v>
-</v>
      </c>
      <c r="O6" s="34" t="str">
        <f t="shared" si="3"/>
        <v>
該当数値なし</v>
      </c>
      <c r="P6" s="34">
        <f t="shared" si="3"/>
        <v>
99.35</v>
      </c>
      <c r="Q6" s="34">
        <f t="shared" si="3"/>
        <v>
82.21</v>
      </c>
      <c r="R6" s="34">
        <f t="shared" si="3"/>
        <v>
2068</v>
      </c>
      <c r="S6" s="34">
        <f t="shared" si="3"/>
        <v>
562480</v>
      </c>
      <c r="T6" s="34">
        <f t="shared" si="3"/>
        <v>
186.38</v>
      </c>
      <c r="U6" s="34">
        <f t="shared" si="3"/>
        <v>
3017.92</v>
      </c>
      <c r="V6" s="34">
        <f t="shared" si="3"/>
        <v>
557978</v>
      </c>
      <c r="W6" s="34">
        <f t="shared" si="3"/>
        <v>
84.34</v>
      </c>
      <c r="X6" s="34">
        <f t="shared" si="3"/>
        <v>
6615.82</v>
      </c>
      <c r="Y6" s="35">
        <f>
IF(Y7="",NA(),Y7)</f>
        <v>
97.74</v>
      </c>
      <c r="Z6" s="35">
        <f t="shared" ref="Z6:AH6" si="4">
IF(Z7="",NA(),Z7)</f>
        <v>
97.74</v>
      </c>
      <c r="AA6" s="35">
        <f t="shared" si="4"/>
        <v>
97.55</v>
      </c>
      <c r="AB6" s="35">
        <f t="shared" si="4"/>
        <v>
98.21</v>
      </c>
      <c r="AC6" s="35">
        <f t="shared" si="4"/>
        <v>
103.23</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586.45000000000005</v>
      </c>
      <c r="BG6" s="35">
        <f t="shared" ref="BG6:BO6" si="7">
IF(BG7="",NA(),BG7)</f>
        <v>
482.03</v>
      </c>
      <c r="BH6" s="35">
        <f t="shared" si="7"/>
        <v>
449.04</v>
      </c>
      <c r="BI6" s="35">
        <f t="shared" si="7"/>
        <v>
420.9</v>
      </c>
      <c r="BJ6" s="35">
        <f t="shared" si="7"/>
        <v>
420.33</v>
      </c>
      <c r="BK6" s="35">
        <f t="shared" si="7"/>
        <v>
845.86</v>
      </c>
      <c r="BL6" s="35">
        <f t="shared" si="7"/>
        <v>
802.49</v>
      </c>
      <c r="BM6" s="35">
        <f t="shared" si="7"/>
        <v>
805.14</v>
      </c>
      <c r="BN6" s="35">
        <f t="shared" si="7"/>
        <v>
730.93</v>
      </c>
      <c r="BO6" s="35">
        <f t="shared" si="7"/>
        <v>
708.89</v>
      </c>
      <c r="BP6" s="34" t="str">
        <f>
IF(BP7="","",IF(BP7="-","【-】","【"&amp;SUBSTITUTE(TEXT(BP7,"#,##0.00"),"-","△")&amp;"】"))</f>
        <v>
【682.51】</v>
      </c>
      <c r="BQ6" s="35">
        <f>
IF(BQ7="",NA(),BQ7)</f>
        <v>
90.67</v>
      </c>
      <c r="BR6" s="35">
        <f t="shared" ref="BR6:BZ6" si="8">
IF(BR7="",NA(),BR7)</f>
        <v>
91.81</v>
      </c>
      <c r="BS6" s="35">
        <f t="shared" si="8"/>
        <v>
93.49</v>
      </c>
      <c r="BT6" s="35">
        <f t="shared" si="8"/>
        <v>
93.84</v>
      </c>
      <c r="BU6" s="35">
        <f t="shared" si="8"/>
        <v>
93.52</v>
      </c>
      <c r="BV6" s="35">
        <f t="shared" si="8"/>
        <v>
101.88</v>
      </c>
      <c r="BW6" s="35">
        <f t="shared" si="8"/>
        <v>
103.18</v>
      </c>
      <c r="BX6" s="35">
        <f t="shared" si="8"/>
        <v>
100.22</v>
      </c>
      <c r="BY6" s="35">
        <f t="shared" si="8"/>
        <v>
98.09</v>
      </c>
      <c r="BZ6" s="35">
        <f t="shared" si="8"/>
        <v>
97.91</v>
      </c>
      <c r="CA6" s="34" t="str">
        <f>
IF(CA7="","",IF(CA7="-","【-】","【"&amp;SUBSTITUTE(TEXT(CA7,"#,##0.00"),"-","△")&amp;"】"))</f>
        <v>
【100.34】</v>
      </c>
      <c r="CB6" s="35">
        <f>
IF(CB7="",NA(),CB7)</f>
        <v>
155.18</v>
      </c>
      <c r="CC6" s="35">
        <f t="shared" ref="CC6:CK6" si="9">
IF(CC7="",NA(),CC7)</f>
        <v>
153.37</v>
      </c>
      <c r="CD6" s="35">
        <f t="shared" si="9"/>
        <v>
150.44</v>
      </c>
      <c r="CE6" s="35">
        <f t="shared" si="9"/>
        <v>
150.38</v>
      </c>
      <c r="CF6" s="35">
        <f t="shared" si="9"/>
        <v>
137.34</v>
      </c>
      <c r="CG6" s="35">
        <f t="shared" si="9"/>
        <v>
143.15</v>
      </c>
      <c r="CH6" s="35">
        <f t="shared" si="9"/>
        <v>
141.11000000000001</v>
      </c>
      <c r="CI6" s="35">
        <f t="shared" si="9"/>
        <v>
144.79</v>
      </c>
      <c r="CJ6" s="35">
        <f t="shared" si="9"/>
        <v>
146.08000000000001</v>
      </c>
      <c r="CK6" s="35">
        <f t="shared" si="9"/>
        <v>
144.11000000000001</v>
      </c>
      <c r="CL6" s="34" t="str">
        <f>
IF(CL7="","",IF(CL7="-","【-】","【"&amp;SUBSTITUTE(TEXT(CL7,"#,##0.00"),"-","△")&amp;"】"))</f>
        <v>
【136.15】</v>
      </c>
      <c r="CM6" s="35">
        <f>
IF(CM7="",NA(),CM7)</f>
        <v>
572.27</v>
      </c>
      <c r="CN6" s="35">
        <f t="shared" ref="CN6:CV6" si="10">
IF(CN7="",NA(),CN7)</f>
        <v>
622.29999999999995</v>
      </c>
      <c r="CO6" s="35">
        <f t="shared" si="10"/>
        <v>
622.27</v>
      </c>
      <c r="CP6" s="35">
        <f t="shared" si="10"/>
        <v>
619.57000000000005</v>
      </c>
      <c r="CQ6" s="35">
        <f t="shared" si="10"/>
        <v>
124.26</v>
      </c>
      <c r="CR6" s="35">
        <f t="shared" si="10"/>
        <v>
62.5</v>
      </c>
      <c r="CS6" s="35">
        <f t="shared" si="10"/>
        <v>
63.26</v>
      </c>
      <c r="CT6" s="35">
        <f t="shared" si="10"/>
        <v>
61.54</v>
      </c>
      <c r="CU6" s="35">
        <f t="shared" si="10"/>
        <v>
61.93</v>
      </c>
      <c r="CV6" s="35">
        <f t="shared" si="10"/>
        <v>
61.32</v>
      </c>
      <c r="CW6" s="34" t="str">
        <f>
IF(CW7="","",IF(CW7="-","【-】","【"&amp;SUBSTITUTE(TEXT(CW7,"#,##0.00"),"-","△")&amp;"】"))</f>
        <v>
【59.64】</v>
      </c>
      <c r="CX6" s="35">
        <f>
IF(CX7="",NA(),CX7)</f>
        <v>
97.97</v>
      </c>
      <c r="CY6" s="35">
        <f t="shared" ref="CY6:DG6" si="11">
IF(CY7="",NA(),CY7)</f>
        <v>
98.11</v>
      </c>
      <c r="CZ6" s="35">
        <f t="shared" si="11"/>
        <v>
98.21</v>
      </c>
      <c r="DA6" s="35">
        <f t="shared" si="11"/>
        <v>
98.31</v>
      </c>
      <c r="DB6" s="35">
        <f t="shared" si="11"/>
        <v>
98.4</v>
      </c>
      <c r="DC6" s="35">
        <f t="shared" si="11"/>
        <v>
93.88</v>
      </c>
      <c r="DD6" s="35">
        <f t="shared" si="11"/>
        <v>
94.07</v>
      </c>
      <c r="DE6" s="35">
        <f t="shared" si="11"/>
        <v>
94.13</v>
      </c>
      <c r="DF6" s="35">
        <f t="shared" si="11"/>
        <v>
94.45</v>
      </c>
      <c r="DG6" s="35">
        <f t="shared" si="11"/>
        <v>
94.58</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f>
IF(EE7="",NA(),EE7)</f>
        <v>
0.25</v>
      </c>
      <c r="EF6" s="35">
        <f t="shared" ref="EF6:EN6" si="14">
IF(EF7="",NA(),EF7)</f>
        <v>
0.21</v>
      </c>
      <c r="EG6" s="35">
        <f t="shared" si="14"/>
        <v>
0.25</v>
      </c>
      <c r="EH6" s="35">
        <f t="shared" si="14"/>
        <v>
0.25</v>
      </c>
      <c r="EI6" s="35">
        <f t="shared" si="14"/>
        <v>
0.24</v>
      </c>
      <c r="EJ6" s="35">
        <f t="shared" si="14"/>
        <v>
0.12</v>
      </c>
      <c r="EK6" s="35">
        <f t="shared" si="14"/>
        <v>
0.13</v>
      </c>
      <c r="EL6" s="35">
        <f t="shared" si="14"/>
        <v>
0.17</v>
      </c>
      <c r="EM6" s="35">
        <f t="shared" si="14"/>
        <v>
0.21</v>
      </c>
      <c r="EN6" s="35">
        <f t="shared" si="14"/>
        <v>
0.19</v>
      </c>
      <c r="EO6" s="34" t="str">
        <f>
IF(EO7="","",IF(EO7="-","【-】","【"&amp;SUBSTITUTE(TEXT(EO7,"#,##0.00"),"-","△")&amp;"】"))</f>
        <v>
【0.22】</v>
      </c>
    </row>
    <row r="7" spans="1:145" s="36" customFormat="1" x14ac:dyDescent="0.15">
      <c r="A7" s="28"/>
      <c r="B7" s="37">
        <v>
2019</v>
      </c>
      <c r="C7" s="37">
        <v>
132012</v>
      </c>
      <c r="D7" s="37">
        <v>
47</v>
      </c>
      <c r="E7" s="37">
        <v>
17</v>
      </c>
      <c r="F7" s="37">
        <v>
1</v>
      </c>
      <c r="G7" s="37">
        <v>
0</v>
      </c>
      <c r="H7" s="37" t="s">
        <v>
98</v>
      </c>
      <c r="I7" s="37" t="s">
        <v>
99</v>
      </c>
      <c r="J7" s="37" t="s">
        <v>
100</v>
      </c>
      <c r="K7" s="37" t="s">
        <v>
101</v>
      </c>
      <c r="L7" s="37" t="s">
        <v>
102</v>
      </c>
      <c r="M7" s="37" t="s">
        <v>
103</v>
      </c>
      <c r="N7" s="38" t="s">
        <v>
104</v>
      </c>
      <c r="O7" s="38" t="s">
        <v>
105</v>
      </c>
      <c r="P7" s="38">
        <v>
99.35</v>
      </c>
      <c r="Q7" s="38">
        <v>
82.21</v>
      </c>
      <c r="R7" s="38">
        <v>
2068</v>
      </c>
      <c r="S7" s="38">
        <v>
562480</v>
      </c>
      <c r="T7" s="38">
        <v>
186.38</v>
      </c>
      <c r="U7" s="38">
        <v>
3017.92</v>
      </c>
      <c r="V7" s="38">
        <v>
557978</v>
      </c>
      <c r="W7" s="38">
        <v>
84.34</v>
      </c>
      <c r="X7" s="38">
        <v>
6615.82</v>
      </c>
      <c r="Y7" s="38">
        <v>
97.74</v>
      </c>
      <c r="Z7" s="38">
        <v>
97.74</v>
      </c>
      <c r="AA7" s="38">
        <v>
97.55</v>
      </c>
      <c r="AB7" s="38">
        <v>
98.21</v>
      </c>
      <c r="AC7" s="38">
        <v>
103.23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586.45000000000005</v>
      </c>
      <c r="BG7" s="38">
        <v>
482.03</v>
      </c>
      <c r="BH7" s="38">
        <v>
449.04</v>
      </c>
      <c r="BI7" s="38">
        <v>
420.9</v>
      </c>
      <c r="BJ7" s="38">
        <v>
420.33</v>
      </c>
      <c r="BK7" s="38">
        <v>
845.86</v>
      </c>
      <c r="BL7" s="38">
        <v>
802.49</v>
      </c>
      <c r="BM7" s="38">
        <v>
805.14</v>
      </c>
      <c r="BN7" s="38">
        <v>
730.93</v>
      </c>
      <c r="BO7" s="38">
        <v>
708.89</v>
      </c>
      <c r="BP7" s="38">
        <v>
682.51</v>
      </c>
      <c r="BQ7" s="38">
        <v>
90.67</v>
      </c>
      <c r="BR7" s="38">
        <v>
91.81</v>
      </c>
      <c r="BS7" s="38">
        <v>
93.49</v>
      </c>
      <c r="BT7" s="38">
        <v>
93.84</v>
      </c>
      <c r="BU7" s="38">
        <v>
93.52</v>
      </c>
      <c r="BV7" s="38">
        <v>
101.88</v>
      </c>
      <c r="BW7" s="38">
        <v>
103.18</v>
      </c>
      <c r="BX7" s="38">
        <v>
100.22</v>
      </c>
      <c r="BY7" s="38">
        <v>
98.09</v>
      </c>
      <c r="BZ7" s="38">
        <v>
97.91</v>
      </c>
      <c r="CA7" s="38">
        <v>
100.34</v>
      </c>
      <c r="CB7" s="38">
        <v>
155.18</v>
      </c>
      <c r="CC7" s="38">
        <v>
153.37</v>
      </c>
      <c r="CD7" s="38">
        <v>
150.44</v>
      </c>
      <c r="CE7" s="38">
        <v>
150.38</v>
      </c>
      <c r="CF7" s="38">
        <v>
137.34</v>
      </c>
      <c r="CG7" s="38">
        <v>
143.15</v>
      </c>
      <c r="CH7" s="38">
        <v>
141.11000000000001</v>
      </c>
      <c r="CI7" s="38">
        <v>
144.79</v>
      </c>
      <c r="CJ7" s="38">
        <v>
146.08000000000001</v>
      </c>
      <c r="CK7" s="38">
        <v>
144.11000000000001</v>
      </c>
      <c r="CL7" s="38">
        <v>
136.15</v>
      </c>
      <c r="CM7" s="38">
        <v>
572.27</v>
      </c>
      <c r="CN7" s="38">
        <v>
622.29999999999995</v>
      </c>
      <c r="CO7" s="38">
        <v>
622.27</v>
      </c>
      <c r="CP7" s="38">
        <v>
619.57000000000005</v>
      </c>
      <c r="CQ7" s="38">
        <v>
124.26</v>
      </c>
      <c r="CR7" s="38">
        <v>
62.5</v>
      </c>
      <c r="CS7" s="38">
        <v>
63.26</v>
      </c>
      <c r="CT7" s="38">
        <v>
61.54</v>
      </c>
      <c r="CU7" s="38">
        <v>
61.93</v>
      </c>
      <c r="CV7" s="38">
        <v>
61.32</v>
      </c>
      <c r="CW7" s="38">
        <v>
59.64</v>
      </c>
      <c r="CX7" s="38">
        <v>
97.97</v>
      </c>
      <c r="CY7" s="38">
        <v>
98.11</v>
      </c>
      <c r="CZ7" s="38">
        <v>
98.21</v>
      </c>
      <c r="DA7" s="38">
        <v>
98.31</v>
      </c>
      <c r="DB7" s="38">
        <v>
98.4</v>
      </c>
      <c r="DC7" s="38">
        <v>
93.88</v>
      </c>
      <c r="DD7" s="38">
        <v>
94.07</v>
      </c>
      <c r="DE7" s="38">
        <v>
94.13</v>
      </c>
      <c r="DF7" s="38">
        <v>
94.45</v>
      </c>
      <c r="DG7" s="38">
        <v>
94.58</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0.25</v>
      </c>
      <c r="EF7" s="38">
        <v>
0.21</v>
      </c>
      <c r="EG7" s="38">
        <v>
0.25</v>
      </c>
      <c r="EH7" s="38">
        <v>
0.25</v>
      </c>
      <c r="EI7" s="38">
        <v>
0.24</v>
      </c>
      <c r="EJ7" s="38">
        <v>
0.12</v>
      </c>
      <c r="EK7" s="38">
        <v>
0.13</v>
      </c>
      <c r="EL7" s="38">
        <v>
0.17</v>
      </c>
      <c r="EM7" s="38">
        <v>
0.21</v>
      </c>
      <c r="EN7" s="38">
        <v>
0.19</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111</v>
      </c>
    </row>
    <row r="12" spans="1:145" x14ac:dyDescent="0.15">
      <c r="B12">
        <v>
1</v>
      </c>
      <c r="C12">
        <v>
1</v>
      </c>
      <c r="D12">
        <v>
1</v>
      </c>
      <c r="E12">
        <v>
1</v>
      </c>
      <c r="F12">
        <v>
1</v>
      </c>
      <c r="G12" t="s">
        <v>
112</v>
      </c>
    </row>
    <row r="13" spans="1:145" x14ac:dyDescent="0.15">
      <c r="B13" t="s">
        <v>
113</v>
      </c>
      <c r="C13" t="s">
        <v>
113</v>
      </c>
      <c r="D13" t="s">
        <v>
113</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2021-01-21T00:01:46Z</cp:lastPrinted>
  <dcterms:created xsi:type="dcterms:W3CDTF">2020-12-04T02:45:13Z</dcterms:created>
  <dcterms:modified xsi:type="dcterms:W3CDTF">2021-02-17T10:39:01Z</dcterms:modified>
  <cp:category/>
</cp:coreProperties>
</file>