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Wt2QROd8AC/6jVOvCpnZ0usTQ1BF18p7SwboOs8fYBqWCY1yQBSh01vyIUs0NKg2jss1+/qMrvbsAv9X/9Z/8A==" workbookSaltValue="FafpOEi+HUFpeTORWGmrBw=="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<sst xmlns="http://schemas.openxmlformats.org/spreadsheetml/2006/main" count="247" uniqueCount="119">
  <si>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</si>
  <si>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</si>
  <si>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</si>
  <si>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</si>
  <si>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</si>
  <si>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</si>
  <si>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</si>
  <si>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</si>
  <si>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</si>
  <si>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</si>
  <si>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</si>
  <si>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</si>
  <si>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</si>
  <si>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</si>
  <si>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</si>
  <si>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</si>
  <si>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</si>
  <si>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</si>
  <si>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</si>
  <si>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</si>
  <si>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</si>
  <si>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</si>
  <si>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</si>
  <si>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</si>
  <si>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</si>
  <si>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</si>
  <si>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</si>
  <si>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</si>
  <si>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</si>
  <si>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</si>
  <si>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</si>
  <si>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</si>
  <si>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</si>
  <si>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</si>
  <si>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</si>
  <si>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</si>
  <si>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</si>
  <si>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</si>
  <si>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</si>
  <si>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</si>
  <si>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</si>
  <si>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</si>
  <si>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</si>
  <si>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</si>
  <si>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</si>
  <si>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</si>
  <si>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</si>
  <si>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</si>
  <si>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</si>
  <si>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</si>
  <si>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</si>
  <si>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</si>
  <si>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</si>
  <si>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</si>
  <si>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</si>
  <si>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</si>
  <si>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</si>
  <si>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</si>
  <si>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</si>
  <si>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</si>
  <si>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</si>
  <si>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</si>
  <si>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</si>
  <si>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</si>
  <si>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</si>
  <si>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</si>
  <si>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</si>
  <si>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</si>
  <si>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</si>
  <si>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</si>
  <si>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</si>
  <si>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</si>
  <si>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</si>
  <si>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</si>
  <si>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</si>
  <si>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</si>
  <si>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</si>
  <si>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</si>
  <si>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</si>
  <si>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</si>
  <si>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</si>
  <si>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</si>
  <si>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</si>
  <si>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</si>
  <si>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</si>
  <si>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</si>
  <si>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</si>
  <si>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</si>
  <si>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</si>
  <si>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</si>
  <si>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</si>
  <si>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</si>
  <si>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</si>
  <si>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</si>
  <si>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</si>
  <si>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</si>
  <si>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</si>
  <si>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</si>
  <si>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</si>
  <si>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</si>
  <si>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</si>
  <si>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</si>
  <si>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</si>
  <si>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</si>
  <si>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</si>
  <si>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</si>
  <si>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</si>
  <si>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</si>
  <si>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</si>
  <si>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</si>
  <si>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</si>
  <si>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</si>
  <si>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</si>
  <si>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</si>
  <si>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</si>
  <si>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</si>
  <si>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平成24年度から開始された事業であり、現状では老朽化は見られない。</t>
    <rPh sb="0" eb="2">
      <t>ヘイセイ</t>
    </rPh>
    <rPh sb="4" eb="6">
      <t>ネンド</t>
    </rPh>
    <rPh sb="8" eb="10">
      <t>カイシ</t>
    </rPh>
    <rPh sb="13" eb="15">
      <t>ジギョウ</t>
    </rPh>
    <rPh sb="19" eb="21">
      <t>ゲンジョウ</t>
    </rPh>
    <rPh sb="23" eb="26">
      <t>ロウキュウカ</t>
    </rPh>
    <rPh sb="27" eb="28">
      <t>ミ</t>
    </rPh>
    <phoneticPr fontId="4"/>
  </si>
  <si>
    <t>現状では老朽化は見られないものの、年数が経過すれば修繕費がかさみ、また更新費用についても必要となってくる。老朽化や修繕を見据えた事業運用や、し尿汲み取り世帯と浄化槽世帯において負担額に不公平が生じないような料金体系を検討していく。併せて、浄化槽設置率を向上させるため、適切な設置に努めていく。</t>
    <rPh sb="0" eb="2">
      <t>ゲンジョウ</t>
    </rPh>
    <rPh sb="4" eb="7">
      <t>ロウキュウカ</t>
    </rPh>
    <rPh sb="8" eb="9">
      <t>ミ</t>
    </rPh>
    <rPh sb="17" eb="19">
      <t>ネンスウ</t>
    </rPh>
    <rPh sb="20" eb="22">
      <t>ケイカ</t>
    </rPh>
    <rPh sb="25" eb="27">
      <t>シュウゼン</t>
    </rPh>
    <rPh sb="27" eb="28">
      <t>ヒ</t>
    </rPh>
    <rPh sb="35" eb="37">
      <t>コウシン</t>
    </rPh>
    <rPh sb="37" eb="39">
      <t>ヒヨウ</t>
    </rPh>
    <rPh sb="44" eb="46">
      <t>ヒツヨウ</t>
    </rPh>
    <rPh sb="53" eb="56">
      <t>ロウキュウカ</t>
    </rPh>
    <rPh sb="57" eb="59">
      <t>シュウゼン</t>
    </rPh>
    <rPh sb="60" eb="62">
      <t>ミス</t>
    </rPh>
    <rPh sb="64" eb="66">
      <t>ジギョウ</t>
    </rPh>
    <rPh sb="66" eb="68">
      <t>ウンヨウ</t>
    </rPh>
    <rPh sb="115" eb="116">
      <t>アワ</t>
    </rPh>
    <rPh sb="119" eb="122">
      <t>ジョウカソウ</t>
    </rPh>
    <rPh sb="122" eb="124">
      <t>セッチ</t>
    </rPh>
    <rPh sb="124" eb="125">
      <t>リツ</t>
    </rPh>
    <rPh sb="126" eb="128">
      <t>コウジョウ</t>
    </rPh>
    <rPh sb="134" eb="136">
      <t>テキセツ</t>
    </rPh>
    <rPh sb="137" eb="139">
      <t>セッチ</t>
    </rPh>
    <rPh sb="140" eb="141">
      <t>ツト</t>
    </rPh>
    <phoneticPr fontId="4"/>
  </si>
  <si>
    <t>令和２年度の地方公営企業法の適用開始にあたり、①収益的収支比率がこれまで毎年度100％以下だったため、開始貸借対照表が債務超過になることが予想された。そのため一般会計から繰入金を増加させたため前年度より大きく増加となったが、今後も経営改善に向けた取り組みが必要である。
④企業債残高対事業規模比率については、類似団体に比べ高い比率となっている。今後も浄化槽の整備を継続していくため、現状と同様に平均値を上回って推移すると思われる。
⑤経費回収率は、平均値を大きく下回っている。事業経営を考慮すると料金改定の検討が必要であるが、増額すると浄化槽転換への個人負担額が増加し、浄化槽整備の鈍化も懸念される。
⑥汚水処理原価及び⑦施設利用率については、高齢者のみの世帯など、汚水処理量が極端に少ないなどのケースが見受けられ、水道使用料も少量のためと分析している。</t>
    <rPh sb="0" eb="2">
      <t>レイワ</t>
    </rPh>
    <rPh sb="3" eb="5">
      <t>ネンド</t>
    </rPh>
    <rPh sb="6" eb="8">
      <t>チホウ</t>
    </rPh>
    <rPh sb="8" eb="10">
      <t>コウエイ</t>
    </rPh>
    <rPh sb="10" eb="12">
      <t>キギョウ</t>
    </rPh>
    <rPh sb="12" eb="13">
      <t>ホウ</t>
    </rPh>
    <rPh sb="14" eb="16">
      <t>テキヨウ</t>
    </rPh>
    <rPh sb="16" eb="18">
      <t>カイシ</t>
    </rPh>
    <rPh sb="24" eb="27">
      <t>シュウエキテキ</t>
    </rPh>
    <rPh sb="27" eb="29">
      <t>シュウシ</t>
    </rPh>
    <rPh sb="29" eb="31">
      <t>ヒリツ</t>
    </rPh>
    <rPh sb="36" eb="39">
      <t>マイネンド</t>
    </rPh>
    <rPh sb="43" eb="45">
      <t>イカ</t>
    </rPh>
    <rPh sb="51" eb="53">
      <t>カイシ</t>
    </rPh>
    <rPh sb="53" eb="55">
      <t>タイシャク</t>
    </rPh>
    <rPh sb="55" eb="58">
      <t>タイショウヒョウ</t>
    </rPh>
    <rPh sb="59" eb="61">
      <t>サイム</t>
    </rPh>
    <rPh sb="61" eb="63">
      <t>チョウカ</t>
    </rPh>
    <rPh sb="69" eb="71">
      <t>ヨソウ</t>
    </rPh>
    <rPh sb="79" eb="81">
      <t>イッパン</t>
    </rPh>
    <rPh sb="81" eb="83">
      <t>カイケイ</t>
    </rPh>
    <rPh sb="85" eb="87">
      <t>クリイレ</t>
    </rPh>
    <rPh sb="87" eb="88">
      <t>キン</t>
    </rPh>
    <rPh sb="89" eb="91">
      <t>ゾウカ</t>
    </rPh>
    <rPh sb="96" eb="99">
      <t>ゼンネンド</t>
    </rPh>
    <rPh sb="101" eb="102">
      <t>オオ</t>
    </rPh>
    <rPh sb="104" eb="106">
      <t>ゾウカ</t>
    </rPh>
    <rPh sb="112" eb="114">
      <t>コンゴ</t>
    </rPh>
    <rPh sb="115" eb="117">
      <t>ケイエイ</t>
    </rPh>
    <rPh sb="117" eb="119">
      <t>カイゼン</t>
    </rPh>
    <rPh sb="120" eb="121">
      <t>ム</t>
    </rPh>
    <rPh sb="123" eb="124">
      <t>ト</t>
    </rPh>
    <rPh sb="125" eb="126">
      <t>ク</t>
    </rPh>
    <rPh sb="128" eb="130">
      <t>ヒツヨウ</t>
    </rPh>
    <rPh sb="136" eb="138">
      <t>キギョウ</t>
    </rPh>
    <rPh sb="138" eb="139">
      <t>サイ</t>
    </rPh>
    <rPh sb="139" eb="141">
      <t>ザンダカ</t>
    </rPh>
    <rPh sb="141" eb="142">
      <t>タイ</t>
    </rPh>
    <rPh sb="142" eb="144">
      <t>ジギョウ</t>
    </rPh>
    <rPh sb="144" eb="146">
      <t>キボ</t>
    </rPh>
    <rPh sb="146" eb="148">
      <t>ヒリツ</t>
    </rPh>
    <rPh sb="154" eb="156">
      <t>ルイジ</t>
    </rPh>
    <rPh sb="156" eb="158">
      <t>ダンタイ</t>
    </rPh>
    <rPh sb="159" eb="160">
      <t>クラ</t>
    </rPh>
    <rPh sb="161" eb="162">
      <t>タカ</t>
    </rPh>
    <rPh sb="163" eb="165">
      <t>ヒリツ</t>
    </rPh>
    <rPh sb="172" eb="174">
      <t>コンゴ</t>
    </rPh>
    <rPh sb="175" eb="178">
      <t>ジョウカソウ</t>
    </rPh>
    <rPh sb="179" eb="181">
      <t>セイビ</t>
    </rPh>
    <rPh sb="182" eb="184">
      <t>ケイゾク</t>
    </rPh>
    <rPh sb="191" eb="193">
      <t>ゲンジョウ</t>
    </rPh>
    <rPh sb="194" eb="196">
      <t>ドウヨウ</t>
    </rPh>
    <rPh sb="197" eb="200">
      <t>ヘイキンチ</t>
    </rPh>
    <rPh sb="201" eb="203">
      <t>ウワマワ</t>
    </rPh>
    <rPh sb="205" eb="207">
      <t>スイイ</t>
    </rPh>
    <rPh sb="210" eb="211">
      <t>オモ</t>
    </rPh>
    <rPh sb="217" eb="219">
      <t>ケイヒ</t>
    </rPh>
    <rPh sb="219" eb="221">
      <t>カイシュウ</t>
    </rPh>
    <rPh sb="221" eb="222">
      <t>リツ</t>
    </rPh>
    <rPh sb="224" eb="227">
      <t>ヘイキンチ</t>
    </rPh>
    <rPh sb="228" eb="229">
      <t>オオ</t>
    </rPh>
    <rPh sb="231" eb="233">
      <t>シタマワ</t>
    </rPh>
    <rPh sb="238" eb="240">
      <t>ジギョウ</t>
    </rPh>
    <rPh sb="240" eb="242">
      <t>ケイエイ</t>
    </rPh>
    <rPh sb="243" eb="245">
      <t>コウリョ</t>
    </rPh>
    <rPh sb="248" eb="250">
      <t>リョウキン</t>
    </rPh>
    <rPh sb="250" eb="252">
      <t>カイテイ</t>
    </rPh>
    <rPh sb="253" eb="255">
      <t>ケントウ</t>
    </rPh>
    <rPh sb="256" eb="258">
      <t>ヒツヨウ</t>
    </rPh>
    <rPh sb="263" eb="265">
      <t>ゾウガク</t>
    </rPh>
    <rPh sb="268" eb="271">
      <t>ジョウカソウ</t>
    </rPh>
    <rPh sb="271" eb="273">
      <t>テンカン</t>
    </rPh>
    <rPh sb="275" eb="277">
      <t>コジン</t>
    </rPh>
    <rPh sb="277" eb="279">
      <t>フタン</t>
    </rPh>
    <rPh sb="279" eb="280">
      <t>ガク</t>
    </rPh>
    <rPh sb="281" eb="283">
      <t>ゾウカ</t>
    </rPh>
    <rPh sb="285" eb="288">
      <t>ジョウカソウ</t>
    </rPh>
    <rPh sb="288" eb="290">
      <t>セイビ</t>
    </rPh>
    <rPh sb="291" eb="293">
      <t>ドンカ</t>
    </rPh>
    <rPh sb="294" eb="296">
      <t>ケネン</t>
    </rPh>
    <rPh sb="302" eb="304">
      <t>オスイ</t>
    </rPh>
    <rPh sb="304" eb="306">
      <t>ショリ</t>
    </rPh>
    <rPh sb="306" eb="308">
      <t>ゲンカ</t>
    </rPh>
    <rPh sb="308" eb="309">
      <t>オヨ</t>
    </rPh>
    <rPh sb="311" eb="313">
      <t>シセツ</t>
    </rPh>
    <rPh sb="313" eb="315">
      <t>リヨウ</t>
    </rPh>
    <rPh sb="322" eb="325">
      <t>コウレイシャ</t>
    </rPh>
    <rPh sb="328" eb="330">
      <t>セタイ</t>
    </rPh>
    <rPh sb="333" eb="335">
      <t>オスイ</t>
    </rPh>
    <rPh sb="335" eb="337">
      <t>ショリ</t>
    </rPh>
    <rPh sb="337" eb="338">
      <t>リョウ</t>
    </rPh>
    <rPh sb="339" eb="341">
      <t>キョクタン</t>
    </rPh>
    <rPh sb="342" eb="343">
      <t>スク</t>
    </rPh>
    <rPh sb="352" eb="354">
      <t>ミウ</t>
    </rPh>
    <rPh sb="358" eb="360">
      <t>スイドウ</t>
    </rPh>
    <rPh sb="360" eb="363">
      <t>シヨウリョウ</t>
    </rPh>
    <rPh sb="364" eb="366">
      <t>ショウリョウ</t>
    </rPh>
    <rPh sb="370" eb="372">
      <t>ブンセキ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</si>
</sst>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4A-4DBF-9D48-96653120940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34A-4DBF-9D48-96653120940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30.83</c:v>
                </c:pt>
                <c:pt idx="1">
                  <c:v>30.17</c:v>
                </c:pt>
                <c:pt idx="2">
                  <c:v>32.29</c:v>
                </c:pt>
                <c:pt idx="3">
                  <c:v>33.33</c:v>
                </c:pt>
                <c:pt idx="4">
                  <c:v>30.89</c:v>
                </c:pt>
              </c:numCache>
            </c:numRef>
          </c:val>
          <c:extLst>
            <c:ext xmlns:c16="http://schemas.microsoft.com/office/drawing/2014/chart" uri="{C3380CC4-5D6E-409C-BE32-E72D297353CC}">
              <c16:uniqueId val="{00000000-D23C-44DC-8F10-E82C4B3EDD7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55.96</c:v>
                </c:pt>
              </c:numCache>
            </c:numRef>
          </c:val>
          <c:smooth val="0"/>
          <c:extLst>
            <c:ext xmlns:c16="http://schemas.microsoft.com/office/drawing/2014/chart" uri="{C3380CC4-5D6E-409C-BE32-E72D297353CC}">
              <c16:uniqueId val="{00000001-D23C-44DC-8F10-E82C4B3EDD7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550-4115-B054-C9D658F4866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60.12</c:v>
                </c:pt>
              </c:numCache>
            </c:numRef>
          </c:val>
          <c:smooth val="0"/>
          <c:extLst>
            <c:ext xmlns:c16="http://schemas.microsoft.com/office/drawing/2014/chart" uri="{C3380CC4-5D6E-409C-BE32-E72D297353CC}">
              <c16:uniqueId val="{00000001-8550-4115-B054-C9D658F4866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88.37</c:v>
                </c:pt>
                <c:pt idx="1">
                  <c:v>97.03</c:v>
                </c:pt>
                <c:pt idx="2">
                  <c:v>93.39</c:v>
                </c:pt>
                <c:pt idx="3">
                  <c:v>87.77</c:v>
                </c:pt>
                <c:pt idx="4">
                  <c:v>154.16</c:v>
                </c:pt>
              </c:numCache>
            </c:numRef>
          </c:val>
          <c:extLst>
            <c:ext xmlns:c16="http://schemas.microsoft.com/office/drawing/2014/chart" uri="{C3380CC4-5D6E-409C-BE32-E72D297353CC}">
              <c16:uniqueId val="{00000000-48B1-4BA8-B0A7-56406F8AA07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B1-4BA8-B0A7-56406F8AA07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3D-484C-9979-38DC063D630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3D-484C-9979-38DC063D630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24-4BCD-8E05-6AD608F44A3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24-4BCD-8E05-6AD608F44A3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AA-438B-8976-43EF0C4CBEB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AA-438B-8976-43EF0C4CBEB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30-4130-BA2F-BDF32639506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30-4130-BA2F-BDF32639506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1421.69</c:v>
                </c:pt>
                <c:pt idx="1">
                  <c:v>1277.57</c:v>
                </c:pt>
                <c:pt idx="2">
                  <c:v>1193.22</c:v>
                </c:pt>
                <c:pt idx="3">
                  <c:v>1175.5</c:v>
                </c:pt>
                <c:pt idx="4">
                  <c:v>1198.1600000000001</c:v>
                </c:pt>
              </c:numCache>
            </c:numRef>
          </c:val>
          <c:extLst>
            <c:ext xmlns:c16="http://schemas.microsoft.com/office/drawing/2014/chart" uri="{C3380CC4-5D6E-409C-BE32-E72D297353CC}">
              <c16:uniqueId val="{00000000-6AD3-4DDB-985E-7B49CECB752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421.25</c:v>
                </c:pt>
              </c:numCache>
            </c:numRef>
          </c:val>
          <c:smooth val="0"/>
          <c:extLst>
            <c:ext xmlns:c16="http://schemas.microsoft.com/office/drawing/2014/chart" uri="{C3380CC4-5D6E-409C-BE32-E72D297353CC}">
              <c16:uniqueId val="{00000001-6AD3-4DDB-985E-7B49CECB752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17.48</c:v>
                </c:pt>
                <c:pt idx="1">
                  <c:v>30.07</c:v>
                </c:pt>
                <c:pt idx="2">
                  <c:v>31.23</c:v>
                </c:pt>
                <c:pt idx="3">
                  <c:v>36.65</c:v>
                </c:pt>
                <c:pt idx="4">
                  <c:v>34.06</c:v>
                </c:pt>
              </c:numCache>
            </c:numRef>
          </c:val>
          <c:extLst>
            <c:ext xmlns:c16="http://schemas.microsoft.com/office/drawing/2014/chart" uri="{C3380CC4-5D6E-409C-BE32-E72D297353CC}">
              <c16:uniqueId val="{00000000-5608-4972-85E3-FA9A4C2F4F0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53.23</c:v>
                </c:pt>
              </c:numCache>
            </c:numRef>
          </c:val>
          <c:smooth val="0"/>
          <c:extLst>
            <c:ext xmlns:c16="http://schemas.microsoft.com/office/drawing/2014/chart" uri="{C3380CC4-5D6E-409C-BE32-E72D297353CC}">
              <c16:uniqueId val="{00000001-5608-4972-85E3-FA9A4C2F4F0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3747.85</c:v>
                </c:pt>
                <c:pt idx="1">
                  <c:v>2339.54</c:v>
                </c:pt>
                <c:pt idx="2">
                  <c:v>2309.4499999999998</c:v>
                </c:pt>
                <c:pt idx="3">
                  <c:v>1969.55</c:v>
                </c:pt>
                <c:pt idx="4">
                  <c:v>493.24</c:v>
                </c:pt>
              </c:numCache>
            </c:numRef>
          </c:val>
          <c:extLst>
            <c:ext xmlns:c16="http://schemas.microsoft.com/office/drawing/2014/chart" uri="{C3380CC4-5D6E-409C-BE32-E72D297353CC}">
              <c16:uniqueId val="{00000000-363F-4A59-8832-C054B601C1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283.3</c:v>
                </c:pt>
              </c:numCache>
            </c:numRef>
          </c:val>
          <c:smooth val="0"/>
          <c:extLst>
            <c:ext xmlns:c16="http://schemas.microsoft.com/office/drawing/2014/chart" uri="{C3380CC4-5D6E-409C-BE32-E72D297353CC}">
              <c16:uniqueId val="{00000001-363F-4A59-8832-C054B601C1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八丈町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特定地域生活排水処理</v>
      </c>
      <c r="Q8" s="72"/>
      <c r="R8" s="72"/>
      <c r="S8" s="72"/>
      <c r="T8" s="72"/>
      <c r="U8" s="72"/>
      <c r="V8" s="72"/>
      <c r="W8" s="72" t="str">
        <f>
データ!L6</f>
        <v>
K3</v>
      </c>
      <c r="X8" s="72"/>
      <c r="Y8" s="72"/>
      <c r="Z8" s="72"/>
      <c r="AA8" s="72"/>
      <c r="AB8" s="72"/>
      <c r="AC8" s="72"/>
      <c r="AD8" s="73" t="str">
        <f>
データ!$M$6</f>
        <v>
非設置</v>
      </c>
      <c r="AE8" s="73"/>
      <c r="AF8" s="73"/>
      <c r="AG8" s="73"/>
      <c r="AH8" s="73"/>
      <c r="AI8" s="73"/>
      <c r="AJ8" s="73"/>
      <c r="AK8" s="3"/>
      <c r="AL8" s="69">
        <f>
データ!S6</f>
        <v>
7326</v>
      </c>
      <c r="AM8" s="69"/>
      <c r="AN8" s="69"/>
      <c r="AO8" s="69"/>
      <c r="AP8" s="69"/>
      <c r="AQ8" s="69"/>
      <c r="AR8" s="69"/>
      <c r="AS8" s="69"/>
      <c r="AT8" s="68">
        <f>
データ!T6</f>
        <v>
72.23</v>
      </c>
      <c r="AU8" s="68"/>
      <c r="AV8" s="68"/>
      <c r="AW8" s="68"/>
      <c r="AX8" s="68"/>
      <c r="AY8" s="68"/>
      <c r="AZ8" s="68"/>
      <c r="BA8" s="68"/>
      <c r="BB8" s="68">
        <f>
データ!U6</f>
        <v>
101.43</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8.99</v>
      </c>
      <c r="Q10" s="68"/>
      <c r="R10" s="68"/>
      <c r="S10" s="68"/>
      <c r="T10" s="68"/>
      <c r="U10" s="68"/>
      <c r="V10" s="68"/>
      <c r="W10" s="68">
        <f>
データ!Q6</f>
        <v>
100</v>
      </c>
      <c r="X10" s="68"/>
      <c r="Y10" s="68"/>
      <c r="Z10" s="68"/>
      <c r="AA10" s="68"/>
      <c r="AB10" s="68"/>
      <c r="AC10" s="68"/>
      <c r="AD10" s="69">
        <f>
データ!R6</f>
        <v>
2550</v>
      </c>
      <c r="AE10" s="69"/>
      <c r="AF10" s="69"/>
      <c r="AG10" s="69"/>
      <c r="AH10" s="69"/>
      <c r="AI10" s="69"/>
      <c r="AJ10" s="69"/>
      <c r="AK10" s="2"/>
      <c r="AL10" s="69">
        <f>
データ!V6</f>
        <v>
654</v>
      </c>
      <c r="AM10" s="69"/>
      <c r="AN10" s="69"/>
      <c r="AO10" s="69"/>
      <c r="AP10" s="69"/>
      <c r="AQ10" s="69"/>
      <c r="AR10" s="69"/>
      <c r="AS10" s="69"/>
      <c r="AT10" s="68">
        <f>
データ!W6</f>
        <v>
69.11</v>
      </c>
      <c r="AU10" s="68"/>
      <c r="AV10" s="68"/>
      <c r="AW10" s="68"/>
      <c r="AX10" s="68"/>
      <c r="AY10" s="68"/>
      <c r="AZ10" s="68"/>
      <c r="BA10" s="68"/>
      <c r="BB10" s="68">
        <f>
データ!X6</f>
        <v>
9.4600000000000009</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【307.23】</v>
      </c>
      <c r="I86" s="26" t="str">
        <f>
データ!CA6</f>
        <v>
【59.98】</v>
      </c>
      <c r="J86" s="26" t="str">
        <f>
データ!CL6</f>
        <v>
【272.98】</v>
      </c>
      <c r="K86" s="26" t="str">
        <f>
データ!CW6</f>
        <v>
【58.71】</v>
      </c>
      <c r="L86" s="26" t="str">
        <f>
データ!DH6</f>
        <v>
【79.51】</v>
      </c>
      <c r="M86" s="26" t="s">
        <v>
43</v>
      </c>
      <c r="N86" s="26" t="s">
        <v>
43</v>
      </c>
      <c r="O86" s="26" t="str">
        <f>
データ!EO6</f>
        <v>
【-】</v>
      </c>
    </row>
  </sheetData>
  <sheetProtection algorithmName="SHA-512" hashValue="J9uSOmTQbg1WaxeE/1JIxGM6yLWP3/yk2EY05ZEb+zPZrGMKpSPHd5CQBvlxv9XT2JfaEDgbLr4up/OSslmAUA==" saltValue="jt5rMoqKtu66kAOj6O9/P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134015</v>
      </c>
      <c r="D6" s="33">
        <f t="shared" si="3"/>
        <v>47</v>
      </c>
      <c r="E6" s="33">
        <f t="shared" si="3"/>
        <v>18</v>
      </c>
      <c r="F6" s="33">
        <f t="shared" si="3"/>
        <v>0</v>
      </c>
      <c r="G6" s="33">
        <f t="shared" si="3"/>
        <v>0</v>
      </c>
      <c r="H6" s="33" t="str">
        <f t="shared" si="3"/>
        <v>東京都　八丈町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8.99</v>
      </c>
      <c r="Q6" s="34">
        <f t="shared" si="3"/>
        <v>100</v>
      </c>
      <c r="R6" s="34">
        <f t="shared" si="3"/>
        <v>2550</v>
      </c>
      <c r="S6" s="34">
        <f t="shared" si="3"/>
        <v>7326</v>
      </c>
      <c r="T6" s="34">
        <f t="shared" si="3"/>
        <v>72.23</v>
      </c>
      <c r="U6" s="34">
        <f t="shared" si="3"/>
        <v>101.43</v>
      </c>
      <c r="V6" s="34">
        <f t="shared" si="3"/>
        <v>654</v>
      </c>
      <c r="W6" s="34">
        <f t="shared" si="3"/>
        <v>69.11</v>
      </c>
      <c r="X6" s="34">
        <f t="shared" si="3"/>
        <v>9.4600000000000009</v>
      </c>
      <c r="Y6" s="35">
        <f>IF(Y7="",NA(),Y7)</f>
        <v>88.37</v>
      </c>
      <c r="Z6" s="35">
        <f t="shared" ref="Z6:AH6" si="4">IF(Z7="",NA(),Z7)</f>
        <v>97.03</v>
      </c>
      <c r="AA6" s="35">
        <f t="shared" si="4"/>
        <v>93.39</v>
      </c>
      <c r="AB6" s="35">
        <f t="shared" si="4"/>
        <v>87.77</v>
      </c>
      <c r="AC6" s="35">
        <f t="shared" si="4"/>
        <v>154.16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1421.69</v>
      </c>
      <c r="BG6" s="35">
        <f t="shared" ref="BG6:BO6" si="7">IF(BG7="",NA(),BG7)</f>
        <v>1277.57</v>
      </c>
      <c r="BH6" s="35">
        <f t="shared" si="7"/>
        <v>1193.22</v>
      </c>
      <c r="BI6" s="35">
        <f t="shared" si="7"/>
        <v>1175.5</v>
      </c>
      <c r="BJ6" s="35">
        <f t="shared" si="7"/>
        <v>1198.1600000000001</v>
      </c>
      <c r="BK6" s="35">
        <f t="shared" si="7"/>
        <v>392.19</v>
      </c>
      <c r="BL6" s="35">
        <f t="shared" si="7"/>
        <v>413.5</v>
      </c>
      <c r="BM6" s="35">
        <f t="shared" si="7"/>
        <v>407.42</v>
      </c>
      <c r="BN6" s="35">
        <f t="shared" si="7"/>
        <v>386.46</v>
      </c>
      <c r="BO6" s="35">
        <f t="shared" si="7"/>
        <v>421.25</v>
      </c>
      <c r="BP6" s="34" t="str">
        <f>IF(BP7="","",IF(BP7="-","【-】","【"&amp;SUBSTITUTE(TEXT(BP7,"#,##0.00"),"-","△")&amp;"】"))</f>
        <v>【307.23】</v>
      </c>
      <c r="BQ6" s="35">
        <f>IF(BQ7="",NA(),BQ7)</f>
        <v>17.48</v>
      </c>
      <c r="BR6" s="35">
        <f t="shared" ref="BR6:BZ6" si="8">IF(BR7="",NA(),BR7)</f>
        <v>30.07</v>
      </c>
      <c r="BS6" s="35">
        <f t="shared" si="8"/>
        <v>31.23</v>
      </c>
      <c r="BT6" s="35">
        <f t="shared" si="8"/>
        <v>36.65</v>
      </c>
      <c r="BU6" s="35">
        <f t="shared" si="8"/>
        <v>34.06</v>
      </c>
      <c r="BV6" s="35">
        <f t="shared" si="8"/>
        <v>57.03</v>
      </c>
      <c r="BW6" s="35">
        <f t="shared" si="8"/>
        <v>55.84</v>
      </c>
      <c r="BX6" s="35">
        <f t="shared" si="8"/>
        <v>57.08</v>
      </c>
      <c r="BY6" s="35">
        <f t="shared" si="8"/>
        <v>55.85</v>
      </c>
      <c r="BZ6" s="35">
        <f t="shared" si="8"/>
        <v>53.23</v>
      </c>
      <c r="CA6" s="34" t="str">
        <f>IF(CA7="","",IF(CA7="-","【-】","【"&amp;SUBSTITUTE(TEXT(CA7,"#,##0.00"),"-","△")&amp;"】"))</f>
        <v>【59.98】</v>
      </c>
      <c r="CB6" s="35">
        <f>IF(CB7="",NA(),CB7)</f>
        <v>3747.85</v>
      </c>
      <c r="CC6" s="35">
        <f t="shared" ref="CC6:CK6" si="9">IF(CC7="",NA(),CC7)</f>
        <v>2339.54</v>
      </c>
      <c r="CD6" s="35">
        <f t="shared" si="9"/>
        <v>2309.4499999999998</v>
      </c>
      <c r="CE6" s="35">
        <f t="shared" si="9"/>
        <v>1969.55</v>
      </c>
      <c r="CF6" s="35">
        <f t="shared" si="9"/>
        <v>493.24</v>
      </c>
      <c r="CG6" s="35">
        <f t="shared" si="9"/>
        <v>283.73</v>
      </c>
      <c r="CH6" s="35">
        <f t="shared" si="9"/>
        <v>287.57</v>
      </c>
      <c r="CI6" s="35">
        <f t="shared" si="9"/>
        <v>286.86</v>
      </c>
      <c r="CJ6" s="35">
        <f t="shared" si="9"/>
        <v>287.91000000000003</v>
      </c>
      <c r="CK6" s="35">
        <f t="shared" si="9"/>
        <v>283.3</v>
      </c>
      <c r="CL6" s="34" t="str">
        <f>IF(CL7="","",IF(CL7="-","【-】","【"&amp;SUBSTITUTE(TEXT(CL7,"#,##0.00"),"-","△")&amp;"】"))</f>
        <v>【272.98】</v>
      </c>
      <c r="CM6" s="35">
        <f>IF(CM7="",NA(),CM7)</f>
        <v>30.83</v>
      </c>
      <c r="CN6" s="35">
        <f t="shared" ref="CN6:CV6" si="10">IF(CN7="",NA(),CN7)</f>
        <v>30.17</v>
      </c>
      <c r="CO6" s="35">
        <f t="shared" si="10"/>
        <v>32.29</v>
      </c>
      <c r="CP6" s="35">
        <f t="shared" si="10"/>
        <v>33.33</v>
      </c>
      <c r="CQ6" s="35">
        <f t="shared" si="10"/>
        <v>30.89</v>
      </c>
      <c r="CR6" s="35">
        <f t="shared" si="10"/>
        <v>58.25</v>
      </c>
      <c r="CS6" s="35">
        <f t="shared" si="10"/>
        <v>61.55</v>
      </c>
      <c r="CT6" s="35">
        <f t="shared" si="10"/>
        <v>57.22</v>
      </c>
      <c r="CU6" s="35">
        <f t="shared" si="10"/>
        <v>54.93</v>
      </c>
      <c r="CV6" s="35">
        <f t="shared" si="10"/>
        <v>55.96</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60.12</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134015</v>
      </c>
      <c r="D7" s="37">
        <v>47</v>
      </c>
      <c r="E7" s="37">
        <v>18</v>
      </c>
      <c r="F7" s="37">
        <v>0</v>
      </c>
      <c r="G7" s="37">
        <v>0</v>
      </c>
      <c r="H7" s="37" t="s">
        <v>97</v>
      </c>
      <c r="I7" s="37" t="s">
        <v>98</v>
      </c>
      <c r="J7" s="37" t="s">
        <v>99</v>
      </c>
      <c r="K7" s="37" t="s">
        <v>100</v>
      </c>
      <c r="L7" s="37" t="s">
        <v>101</v>
      </c>
      <c r="M7" s="37" t="s">
        <v>102</v>
      </c>
      <c r="N7" s="38" t="s">
        <v>103</v>
      </c>
      <c r="O7" s="38" t="s">
        <v>104</v>
      </c>
      <c r="P7" s="38">
        <v>8.99</v>
      </c>
      <c r="Q7" s="38">
        <v>100</v>
      </c>
      <c r="R7" s="38">
        <v>2550</v>
      </c>
      <c r="S7" s="38">
        <v>7326</v>
      </c>
      <c r="T7" s="38">
        <v>72.23</v>
      </c>
      <c r="U7" s="38">
        <v>101.43</v>
      </c>
      <c r="V7" s="38">
        <v>654</v>
      </c>
      <c r="W7" s="38">
        <v>69.11</v>
      </c>
      <c r="X7" s="38">
        <v>9.4600000000000009</v>
      </c>
      <c r="Y7" s="38">
        <v>88.37</v>
      </c>
      <c r="Z7" s="38">
        <v>97.03</v>
      </c>
      <c r="AA7" s="38">
        <v>93.39</v>
      </c>
      <c r="AB7" s="38">
        <v>87.77</v>
      </c>
      <c r="AC7" s="38">
        <v>154.16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1421.69</v>
      </c>
      <c r="BG7" s="38">
        <v>1277.57</v>
      </c>
      <c r="BH7" s="38">
        <v>1193.22</v>
      </c>
      <c r="BI7" s="38">
        <v>1175.5</v>
      </c>
      <c r="BJ7" s="38">
        <v>1198.1600000000001</v>
      </c>
      <c r="BK7" s="38">
        <v>392.19</v>
      </c>
      <c r="BL7" s="38">
        <v>413.5</v>
      </c>
      <c r="BM7" s="38">
        <v>407.42</v>
      </c>
      <c r="BN7" s="38">
        <v>386.46</v>
      </c>
      <c r="BO7" s="38">
        <v>421.25</v>
      </c>
      <c r="BP7" s="38">
        <v>307.23</v>
      </c>
      <c r="BQ7" s="38">
        <v>17.48</v>
      </c>
      <c r="BR7" s="38">
        <v>30.07</v>
      </c>
      <c r="BS7" s="38">
        <v>31.23</v>
      </c>
      <c r="BT7" s="38">
        <v>36.65</v>
      </c>
      <c r="BU7" s="38">
        <v>34.06</v>
      </c>
      <c r="BV7" s="38">
        <v>57.03</v>
      </c>
      <c r="BW7" s="38">
        <v>55.84</v>
      </c>
      <c r="BX7" s="38">
        <v>57.08</v>
      </c>
      <c r="BY7" s="38">
        <v>55.85</v>
      </c>
      <c r="BZ7" s="38">
        <v>53.23</v>
      </c>
      <c r="CA7" s="38">
        <v>59.98</v>
      </c>
      <c r="CB7" s="38">
        <v>3747.85</v>
      </c>
      <c r="CC7" s="38">
        <v>2339.54</v>
      </c>
      <c r="CD7" s="38">
        <v>2309.4499999999998</v>
      </c>
      <c r="CE7" s="38">
        <v>1969.55</v>
      </c>
      <c r="CF7" s="38">
        <v>493.24</v>
      </c>
      <c r="CG7" s="38">
        <v>283.73</v>
      </c>
      <c r="CH7" s="38">
        <v>287.57</v>
      </c>
      <c r="CI7" s="38">
        <v>286.86</v>
      </c>
      <c r="CJ7" s="38">
        <v>287.91000000000003</v>
      </c>
      <c r="CK7" s="38">
        <v>283.3</v>
      </c>
      <c r="CL7" s="38">
        <v>272.98</v>
      </c>
      <c r="CM7" s="38">
        <v>30.83</v>
      </c>
      <c r="CN7" s="38">
        <v>30.17</v>
      </c>
      <c r="CO7" s="38">
        <v>32.29</v>
      </c>
      <c r="CP7" s="38">
        <v>33.33</v>
      </c>
      <c r="CQ7" s="38">
        <v>30.89</v>
      </c>
      <c r="CR7" s="38">
        <v>58.25</v>
      </c>
      <c r="CS7" s="38">
        <v>61.55</v>
      </c>
      <c r="CT7" s="38">
        <v>57.22</v>
      </c>
      <c r="CU7" s="38">
        <v>54.93</v>
      </c>
      <c r="CV7" s="38">
        <v>55.96</v>
      </c>
      <c r="CW7" s="38">
        <v>58.71</v>
      </c>
      <c r="CX7" s="38">
        <v>100</v>
      </c>
      <c r="CY7" s="38">
        <v>100</v>
      </c>
      <c r="CZ7" s="38">
        <v>100</v>
      </c>
      <c r="DA7" s="38">
        <v>100</v>
      </c>
      <c r="DB7" s="38">
        <v>100</v>
      </c>
      <c r="DC7" s="38">
        <v>68.150000000000006</v>
      </c>
      <c r="DD7" s="38">
        <v>67.489999999999995</v>
      </c>
      <c r="DE7" s="38">
        <v>67.290000000000006</v>
      </c>
      <c r="DF7" s="38">
        <v>65.569999999999993</v>
      </c>
      <c r="DG7" s="38">
        <v>60.12</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103</v>
      </c>
      <c r="EF7" s="38" t="s">
        <v>103</v>
      </c>
      <c r="EG7" s="38" t="s">
        <v>103</v>
      </c>
      <c r="EH7" s="38" t="s">
        <v>103</v>
      </c>
      <c r="EI7" s="38" t="s">
        <v>103</v>
      </c>
      <c r="EJ7" s="38" t="s">
        <v>103</v>
      </c>
      <c r="EK7" s="38" t="s">
        <v>103</v>
      </c>
      <c r="EL7" s="38" t="s">
        <v>103</v>
      </c>
      <c r="EM7" s="38" t="s">
        <v>103</v>
      </c>
      <c r="EN7" s="38" t="s">
        <v>103</v>
      </c>
      <c r="EO7" s="38" t="s">
        <v>103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
</cp:lastModifiedBy>
  <cp:lastPrinted>2021-01-26T08:16:47Z</cp:lastPrinted>
  <dcterms:created xsi:type="dcterms:W3CDTF">2020-12-04T03:16:53Z</dcterms:created>
  <dcterms:modified xsi:type="dcterms:W3CDTF">2021-02-17T11:13:21Z</dcterms:modified>
  <cp:category/>
</cp:coreProperties>
</file>