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adwn001\共有\01_各課\09_企業課\01_経理係\経理係\R4年度\4-共通\調査\5.1.10公営企業に係る経営比較分析表の分析等について1.27\"/>
    </mc:Choice>
  </mc:AlternateContent>
  <workbookProtection workbookAlgorithmName="SHA-512" workbookHashValue="PaYA2ocj1HdM3Rx2sTCX2CaMQQ49vteAqOcdoTWT1/QbClpDM+SC/qjzoJeM3nuuD0vfk50+F6Oil3TWehzIHQ==" workbookSaltValue="pEQHQ9UPaOBUsVLXXqQbJw==" workbookSpinCount="100000" lockStructure="1"/>
  <bookViews>
    <workbookView xWindow="0" yWindow="0" windowWidth="20490" windowHeight="70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B10" i="4"/>
  <c r="BB8" i="4"/>
  <c r="AT8" i="4"/>
  <c r="AL8" i="4"/>
  <c r="AD8" i="4"/>
  <c r="W8" i="4"/>
  <c r="P8" i="4"/>
  <c r="I8" i="4"/>
  <c r="B8" i="4"/>
  <c r="B6" i="4"/>
</calcChain>
</file>

<file path=xl/sharedStrings.xml><?xml version="1.0" encoding="utf-8"?>
<sst xmlns="http://schemas.openxmlformats.org/spreadsheetml/2006/main" count="307" uniqueCount="116">
  <si>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</si>
  <si>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</si>
  <si>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</si>
  <si>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</si>
  <si>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</si>
  <si>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</si>
  <si>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</si>
  <si>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</si>
  <si>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</si>
  <si>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</si>
  <si>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</si>
  <si>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</si>
  <si>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</si>
  <si>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</si>
  <si>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</si>
  <si>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</si>
  <si>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</si>
  <si>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</si>
  <si>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</si>
  <si>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</si>
  <si>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</si>
  <si>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</si>
  <si>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</si>
  <si>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</si>
  <si>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</si>
  <si>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</si>
  <si>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</si>
  <si>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</si>
  <si>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</si>
  <si>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</si>
  <si>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</si>
  <si>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</si>
  <si>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</si>
  <si>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</si>
  <si>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</si>
  <si>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</si>
  <si>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</si>
  <si>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</si>
  <si>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</si>
  <si>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</si>
  <si>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</si>
  <si>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</si>
  <si>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</si>
  <si>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</si>
  <si>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</si>
  <si>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</si>
  <si>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</si>
  <si>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</si>
  <si>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</si>
  <si>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</si>
  <si>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</si>
  <si>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</si>
  <si>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</si>
  <si>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</si>
  <si>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</si>
  <si>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</si>
  <si>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</si>
  <si>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</si>
  <si>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</si>
  <si>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</si>
  <si>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</si>
  <si>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</si>
  <si>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</si>
  <si>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</si>
  <si>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</si>
  <si>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</si>
  <si>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</si>
  <si>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</si>
  <si>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</si>
  <si>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</si>
  <si>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</si>
  <si>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</si>
  <si>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</si>
  <si>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</si>
  <si>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</si>
  <si>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</si>
  <si>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</si>
  <si>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</si>
  <si>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</si>
  <si>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</si>
  <si>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</si>
  <si>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</si>
  <si>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</si>
  <si>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</si>
  <si>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</si>
  <si>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</si>
  <si>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</si>
  <si>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</si>
  <si>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</si>
  <si>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</si>
  <si>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</si>
  <si>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</si>
  <si>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</si>
  <si>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</si>
  <si>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</si>
  <si>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</si>
  <si>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</si>
  <si>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</si>
  <si>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</si>
  <si>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</si>
  <si>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</si>
  <si>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</si>
  <si>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</si>
  <si>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</si>
  <si>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</si>
  <si>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</si>
  <si>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</si>
  <si>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</si>
  <si>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</si>
  <si>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</si>
  <si>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</si>
  <si>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</si>
  <si>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</si>
  <si>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令和2年度から地方公営企業法を適用したため、令和元年度以前の数値は表示されていない。
⑤経費回収率が100％以下で類似団体平均値を大きく下回っており、他会計からの補助を受け、①経常収支比率を類似団体に近い値まで増加させている。しかし、①経常収支比率が100％に満たないため、累積欠損金が発生してしまっている。②累積欠損金比率は類似団体以下ではあるが、経営改善が進まなければ、比率は今後増加することが予想される。経営改善に向けて料金改定の検討を進めている。
費用は⑥汚水処理原価が他団体より高くなっている。これは本事業を開始したのが比較的最近で浄化槽設置基数がまだ少ないため、職員人件費など浄化槽基数などと関係なくかかる費用が相対的に高いためと考えられる。今後も継続して浄化槽普及を図る必要がある。
④企業債残高対事業規模比率は類似団体より高いが、企業債借入額に対し地方交付税が措置されており、単純に借入額が多いことで経営の健全性を比較分析することはできない。しかし、今後企業債償還が進むにつれ資金繰りが悪化することは予想されるため、浄化槽普及により事業規模を大きくする必要がある。
⑦施設利用率は浄化槽の処理能力に対しての実際の汚水処理量（水道使用量）となるが、高齢者世帯等が多く、当該世帯の水道使用量が比較的少ないため、類似団体等より低くなったと考えられる。</t>
    <rPh sb="22" eb="24">
      <t>レイワ</t>
    </rPh>
    <rPh sb="218" eb="220">
      <t>ケントウ</t>
    </rPh>
    <rPh sb="221" eb="222">
      <t>スス</t>
    </rPh>
    <phoneticPr fontId="4"/>
  </si>
  <si>
    <t>現状では老朽化は見られないものの、年数が経過すれば修繕費がかさみ、また更新費用も必要となってくる。
令和２年度に策定した経営戦略を基に、老朽化や修繕を見据えた事業運用や、し尿汲み取り世帯と浄化槽世帯において負担額に不公平が生じないような料金体系を検討し、経営健全化を目指す。併せて、浄化槽設置率を向上させるため、適切な設置に努めていく。</t>
    <phoneticPr fontId="4"/>
  </si>
  <si>
    <t>令和2年度の地方公営企業法適用の時点で①有形固定資産減価償却率は0から減価償却を行っていくため、比率は低く、また、平成24年度から開始した事業のため、実際に施設の老朽化は見られない。</t>
    <rPh sb="0" eb="2">
      <t>レイワ</t>
    </rPh>
    <rPh sb="3" eb="5">
      <t>ネンド</t>
    </rPh>
    <rPh sb="6" eb="8">
      <t>チホウ</t>
    </rPh>
    <rPh sb="8" eb="10">
      <t>コウエイ</t>
    </rPh>
    <rPh sb="10" eb="12">
      <t>キギョウ</t>
    </rPh>
    <rPh sb="12" eb="13">
      <t>ホウ</t>
    </rPh>
    <rPh sb="13" eb="15">
      <t>テキヨウ</t>
    </rPh>
    <rPh sb="16" eb="18">
      <t>ジテン</t>
    </rPh>
    <rPh sb="20" eb="22">
      <t>ユウケイ</t>
    </rPh>
    <rPh sb="22" eb="24">
      <t>コテイ</t>
    </rPh>
    <rPh sb="24" eb="26">
      <t>シサン</t>
    </rPh>
    <rPh sb="26" eb="28">
      <t>ゲンカ</t>
    </rPh>
    <rPh sb="28" eb="30">
      <t>ショウキャク</t>
    </rPh>
    <rPh sb="30" eb="31">
      <t>リツ</t>
    </rPh>
    <rPh sb="35" eb="37">
      <t>ゲンカ</t>
    </rPh>
    <rPh sb="37" eb="39">
      <t>ショウキャク</t>
    </rPh>
    <rPh sb="40" eb="41">
      <t>オコナ</t>
    </rPh>
    <rPh sb="48" eb="50">
      <t>ヒリツ</t>
    </rPh>
    <rPh sb="51" eb="52">
      <t>ヒク</t>
    </rPh>
    <rPh sb="75" eb="77">
      <t>ジッサイ</t>
    </rPh>
    <rPh sb="78" eb="8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</si>
</sst>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39-4AFD-8DD7-AB84A7053F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A39-4AFD-8DD7-AB84A7053F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35.01</c:v>
                </c:pt>
                <c:pt idx="4">
                  <c:v>35.659999999999997</c:v>
                </c:pt>
              </c:numCache>
            </c:numRef>
          </c:val>
          <c:extLst>
            <c:ext xmlns:c16="http://schemas.microsoft.com/office/drawing/2014/chart" uri="{C3380CC4-5D6E-409C-BE32-E72D297353CC}">
              <c16:uniqueId val="{00000000-A5C7-4D7E-969E-FEBC9788B1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56.45</c:v>
                </c:pt>
                <c:pt idx="4">
                  <c:v>58.26</c:v>
                </c:pt>
              </c:numCache>
            </c:numRef>
          </c:val>
          <c:smooth val="0"/>
          <c:extLst>
            <c:ext xmlns:c16="http://schemas.microsoft.com/office/drawing/2014/chart" uri="{C3380CC4-5D6E-409C-BE32-E72D297353CC}">
              <c16:uniqueId val="{00000001-A5C7-4D7E-969E-FEBC9788B1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E52-4379-91B7-1B3399DE4A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54.99</c:v>
                </c:pt>
                <c:pt idx="4">
                  <c:v>66.430000000000007</c:v>
                </c:pt>
              </c:numCache>
            </c:numRef>
          </c:val>
          <c:smooth val="0"/>
          <c:extLst>
            <c:ext xmlns:c16="http://schemas.microsoft.com/office/drawing/2014/chart" uri="{C3380CC4-5D6E-409C-BE32-E72D297353CC}">
              <c16:uniqueId val="{00000001-0E52-4379-91B7-1B3399DE4A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94.33</c:v>
                </c:pt>
                <c:pt idx="4">
                  <c:v>93.55</c:v>
                </c:pt>
              </c:numCache>
            </c:numRef>
          </c:val>
          <c:extLst>
            <c:ext xmlns:c16="http://schemas.microsoft.com/office/drawing/2014/chart" uri="{C3380CC4-5D6E-409C-BE32-E72D297353CC}">
              <c16:uniqueId val="{00000000-34D5-4E60-9854-B4BFAFDD9F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95.33</c:v>
                </c:pt>
                <c:pt idx="4">
                  <c:v>92.17</c:v>
                </c:pt>
              </c:numCache>
            </c:numRef>
          </c:val>
          <c:smooth val="0"/>
          <c:extLst>
            <c:ext xmlns:c16="http://schemas.microsoft.com/office/drawing/2014/chart" uri="{C3380CC4-5D6E-409C-BE32-E72D297353CC}">
              <c16:uniqueId val="{00000001-34D5-4E60-9854-B4BFAFDD9F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3.49</c:v>
                </c:pt>
                <c:pt idx="4">
                  <c:v>6.65</c:v>
                </c:pt>
              </c:numCache>
            </c:numRef>
          </c:val>
          <c:extLst>
            <c:ext xmlns:c16="http://schemas.microsoft.com/office/drawing/2014/chart" uri="{C3380CC4-5D6E-409C-BE32-E72D297353CC}">
              <c16:uniqueId val="{00000000-2485-4BF0-85DA-AC80310A11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15.4</c:v>
                </c:pt>
                <c:pt idx="4">
                  <c:v>16.28</c:v>
                </c:pt>
              </c:numCache>
            </c:numRef>
          </c:val>
          <c:smooth val="0"/>
          <c:extLst>
            <c:ext xmlns:c16="http://schemas.microsoft.com/office/drawing/2014/chart" uri="{C3380CC4-5D6E-409C-BE32-E72D297353CC}">
              <c16:uniqueId val="{00000001-2485-4BF0-85DA-AC80310A11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63-4BB9-BD51-A510449A68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63-4BB9-BD51-A510449A68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30.24</c:v>
                </c:pt>
                <c:pt idx="4">
                  <c:v>59.84</c:v>
                </c:pt>
              </c:numCache>
            </c:numRef>
          </c:val>
          <c:extLst>
            <c:ext xmlns:c16="http://schemas.microsoft.com/office/drawing/2014/chart" uri="{C3380CC4-5D6E-409C-BE32-E72D297353CC}">
              <c16:uniqueId val="{00000000-7611-42D9-A7A3-8EB3754051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162.82</c:v>
                </c:pt>
                <c:pt idx="4">
                  <c:v>193.62</c:v>
                </c:pt>
              </c:numCache>
            </c:numRef>
          </c:val>
          <c:smooth val="0"/>
          <c:extLst>
            <c:ext xmlns:c16="http://schemas.microsoft.com/office/drawing/2014/chart" uri="{C3380CC4-5D6E-409C-BE32-E72D297353CC}">
              <c16:uniqueId val="{00000001-7611-42D9-A7A3-8EB3754051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313.83</c:v>
                </c:pt>
                <c:pt idx="4">
                  <c:v>494.03</c:v>
                </c:pt>
              </c:numCache>
            </c:numRef>
          </c:val>
          <c:extLst>
            <c:ext xmlns:c16="http://schemas.microsoft.com/office/drawing/2014/chart" uri="{C3380CC4-5D6E-409C-BE32-E72D297353CC}">
              <c16:uniqueId val="{00000000-677F-4175-96F9-84B732B827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125.61</c:v>
                </c:pt>
                <c:pt idx="4">
                  <c:v>67.75</c:v>
                </c:pt>
              </c:numCache>
            </c:numRef>
          </c:val>
          <c:smooth val="0"/>
          <c:extLst>
            <c:ext xmlns:c16="http://schemas.microsoft.com/office/drawing/2014/chart" uri="{C3380CC4-5D6E-409C-BE32-E72D297353CC}">
              <c16:uniqueId val="{00000001-677F-4175-96F9-84B732B827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601.92999999999995</c:v>
                </c:pt>
                <c:pt idx="4">
                  <c:v>608.20000000000005</c:v>
                </c:pt>
              </c:numCache>
            </c:numRef>
          </c:val>
          <c:extLst>
            <c:ext xmlns:c16="http://schemas.microsoft.com/office/drawing/2014/chart" uri="{C3380CC4-5D6E-409C-BE32-E72D297353CC}">
              <c16:uniqueId val="{00000000-AECA-4DD2-8DAB-4125F0B252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398.42</c:v>
                </c:pt>
                <c:pt idx="4">
                  <c:v>393.35</c:v>
                </c:pt>
              </c:numCache>
            </c:numRef>
          </c:val>
          <c:smooth val="0"/>
          <c:extLst>
            <c:ext xmlns:c16="http://schemas.microsoft.com/office/drawing/2014/chart" uri="{C3380CC4-5D6E-409C-BE32-E72D297353CC}">
              <c16:uniqueId val="{00000001-AECA-4DD2-8DAB-4125F0B252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23.27</c:v>
                </c:pt>
                <c:pt idx="4">
                  <c:v>26.46</c:v>
                </c:pt>
              </c:numCache>
            </c:numRef>
          </c:val>
          <c:extLst>
            <c:ext xmlns:c16="http://schemas.microsoft.com/office/drawing/2014/chart" uri="{C3380CC4-5D6E-409C-BE32-E72D297353CC}">
              <c16:uniqueId val="{00000000-B3EE-49E5-BCF9-8B8E1D8A92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50.7</c:v>
                </c:pt>
                <c:pt idx="4">
                  <c:v>48.13</c:v>
                </c:pt>
              </c:numCache>
            </c:numRef>
          </c:val>
          <c:smooth val="0"/>
          <c:extLst>
            <c:ext xmlns:c16="http://schemas.microsoft.com/office/drawing/2014/chart" uri="{C3380CC4-5D6E-409C-BE32-E72D297353CC}">
              <c16:uniqueId val="{00000001-B3EE-49E5-BCF9-8B8E1D8A92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683.72</c:v>
                </c:pt>
                <c:pt idx="4">
                  <c:v>624.01</c:v>
                </c:pt>
              </c:numCache>
            </c:numRef>
          </c:val>
          <c:extLst>
            <c:ext xmlns:c16="http://schemas.microsoft.com/office/drawing/2014/chart" uri="{C3380CC4-5D6E-409C-BE32-E72D297353CC}">
              <c16:uniqueId val="{00000000-2E40-4FB6-AD0F-D37CB91C60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289.81</c:v>
                </c:pt>
                <c:pt idx="4">
                  <c:v>301.54000000000002</c:v>
                </c:pt>
              </c:numCache>
            </c:numRef>
          </c:val>
          <c:smooth val="0"/>
          <c:extLst>
            <c:ext xmlns:c16="http://schemas.microsoft.com/office/drawing/2014/chart" uri="{C3380CC4-5D6E-409C-BE32-E72D297353CC}">
              <c16:uniqueId val="{00000001-2E40-4FB6-AD0F-D37CB91C60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2" zoomScale="55" zoomScaleNormal="5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
データ!H6</f>
        <v>
東京都　八丈町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
1</v>
      </c>
      <c r="C7" s="47"/>
      <c r="D7" s="47"/>
      <c r="E7" s="47"/>
      <c r="F7" s="47"/>
      <c r="G7" s="47"/>
      <c r="H7" s="47"/>
      <c r="I7" s="47" t="s">
        <v>
2</v>
      </c>
      <c r="J7" s="47"/>
      <c r="K7" s="47"/>
      <c r="L7" s="47"/>
      <c r="M7" s="47"/>
      <c r="N7" s="47"/>
      <c r="O7" s="47"/>
      <c r="P7" s="47" t="s">
        <v>
3</v>
      </c>
      <c r="Q7" s="47"/>
      <c r="R7" s="47"/>
      <c r="S7" s="47"/>
      <c r="T7" s="47"/>
      <c r="U7" s="47"/>
      <c r="V7" s="47"/>
      <c r="W7" s="47" t="s">
        <v>
4</v>
      </c>
      <c r="X7" s="47"/>
      <c r="Y7" s="47"/>
      <c r="Z7" s="47"/>
      <c r="AA7" s="47"/>
      <c r="AB7" s="47"/>
      <c r="AC7" s="47"/>
      <c r="AD7" s="47" t="s">
        <v>
5</v>
      </c>
      <c r="AE7" s="47"/>
      <c r="AF7" s="47"/>
      <c r="AG7" s="47"/>
      <c r="AH7" s="47"/>
      <c r="AI7" s="47"/>
      <c r="AJ7" s="47"/>
      <c r="AK7" s="3"/>
      <c r="AL7" s="47" t="s">
        <v>
6</v>
      </c>
      <c r="AM7" s="47"/>
      <c r="AN7" s="47"/>
      <c r="AO7" s="47"/>
      <c r="AP7" s="47"/>
      <c r="AQ7" s="47"/>
      <c r="AR7" s="47"/>
      <c r="AS7" s="47"/>
      <c r="AT7" s="47" t="s">
        <v>
7</v>
      </c>
      <c r="AU7" s="47"/>
      <c r="AV7" s="47"/>
      <c r="AW7" s="47"/>
      <c r="AX7" s="47"/>
      <c r="AY7" s="47"/>
      <c r="AZ7" s="47"/>
      <c r="BA7" s="47"/>
      <c r="BB7" s="47" t="s">
        <v>
8</v>
      </c>
      <c r="BC7" s="47"/>
      <c r="BD7" s="47"/>
      <c r="BE7" s="47"/>
      <c r="BF7" s="47"/>
      <c r="BG7" s="47"/>
      <c r="BH7" s="47"/>
      <c r="BI7" s="47"/>
      <c r="BJ7" s="3"/>
      <c r="BK7" s="3"/>
      <c r="BL7" s="69" t="s">
        <v>
9</v>
      </c>
      <c r="BM7" s="70"/>
      <c r="BN7" s="70"/>
      <c r="BO7" s="70"/>
      <c r="BP7" s="70"/>
      <c r="BQ7" s="70"/>
      <c r="BR7" s="70"/>
      <c r="BS7" s="70"/>
      <c r="BT7" s="70"/>
      <c r="BU7" s="70"/>
      <c r="BV7" s="70"/>
      <c r="BW7" s="70"/>
      <c r="BX7" s="70"/>
      <c r="BY7" s="71"/>
    </row>
    <row r="8" spans="1:78" ht="18.75" customHeight="1" x14ac:dyDescent="0.15">
      <c r="A8" s="2"/>
      <c r="B8" s="65" t="str">
        <f>
データ!I6</f>
        <v>
法適用</v>
      </c>
      <c r="C8" s="65"/>
      <c r="D8" s="65"/>
      <c r="E8" s="65"/>
      <c r="F8" s="65"/>
      <c r="G8" s="65"/>
      <c r="H8" s="65"/>
      <c r="I8" s="65" t="str">
        <f>
データ!J6</f>
        <v>
下水道事業</v>
      </c>
      <c r="J8" s="65"/>
      <c r="K8" s="65"/>
      <c r="L8" s="65"/>
      <c r="M8" s="65"/>
      <c r="N8" s="65"/>
      <c r="O8" s="65"/>
      <c r="P8" s="65" t="str">
        <f>
データ!K6</f>
        <v>
特定地域生活排水処理</v>
      </c>
      <c r="Q8" s="65"/>
      <c r="R8" s="65"/>
      <c r="S8" s="65"/>
      <c r="T8" s="65"/>
      <c r="U8" s="65"/>
      <c r="V8" s="65"/>
      <c r="W8" s="65" t="str">
        <f>
データ!L6</f>
        <v>
K3</v>
      </c>
      <c r="X8" s="65"/>
      <c r="Y8" s="65"/>
      <c r="Z8" s="65"/>
      <c r="AA8" s="65"/>
      <c r="AB8" s="65"/>
      <c r="AC8" s="65"/>
      <c r="AD8" s="66" t="str">
        <f>
データ!$M$6</f>
        <v>
自治体職員</v>
      </c>
      <c r="AE8" s="66"/>
      <c r="AF8" s="66"/>
      <c r="AG8" s="66"/>
      <c r="AH8" s="66"/>
      <c r="AI8" s="66"/>
      <c r="AJ8" s="66"/>
      <c r="AK8" s="3"/>
      <c r="AL8" s="46">
        <f>
データ!S6</f>
        <v>
7128</v>
      </c>
      <c r="AM8" s="46"/>
      <c r="AN8" s="46"/>
      <c r="AO8" s="46"/>
      <c r="AP8" s="46"/>
      <c r="AQ8" s="46"/>
      <c r="AR8" s="46"/>
      <c r="AS8" s="46"/>
      <c r="AT8" s="45">
        <f>
データ!T6</f>
        <v>
72.239999999999995</v>
      </c>
      <c r="AU8" s="45"/>
      <c r="AV8" s="45"/>
      <c r="AW8" s="45"/>
      <c r="AX8" s="45"/>
      <c r="AY8" s="45"/>
      <c r="AZ8" s="45"/>
      <c r="BA8" s="45"/>
      <c r="BB8" s="45">
        <f>
データ!U6</f>
        <v>
98.67</v>
      </c>
      <c r="BC8" s="45"/>
      <c r="BD8" s="45"/>
      <c r="BE8" s="45"/>
      <c r="BF8" s="45"/>
      <c r="BG8" s="45"/>
      <c r="BH8" s="45"/>
      <c r="BI8" s="45"/>
      <c r="BJ8" s="3"/>
      <c r="BK8" s="3"/>
      <c r="BL8" s="61" t="s">
        <v>
10</v>
      </c>
      <c r="BM8" s="62"/>
      <c r="BN8" s="63" t="s">
        <v>
11</v>
      </c>
      <c r="BO8" s="63"/>
      <c r="BP8" s="63"/>
      <c r="BQ8" s="63"/>
      <c r="BR8" s="63"/>
      <c r="BS8" s="63"/>
      <c r="BT8" s="63"/>
      <c r="BU8" s="63"/>
      <c r="BV8" s="63"/>
      <c r="BW8" s="63"/>
      <c r="BX8" s="63"/>
      <c r="BY8" s="64"/>
    </row>
    <row r="9" spans="1:78" ht="18.75" customHeight="1" x14ac:dyDescent="0.15">
      <c r="A9" s="2"/>
      <c r="B9" s="47" t="s">
        <v>
12</v>
      </c>
      <c r="C9" s="47"/>
      <c r="D9" s="47"/>
      <c r="E9" s="47"/>
      <c r="F9" s="47"/>
      <c r="G9" s="47"/>
      <c r="H9" s="47"/>
      <c r="I9" s="47" t="s">
        <v>
13</v>
      </c>
      <c r="J9" s="47"/>
      <c r="K9" s="47"/>
      <c r="L9" s="47"/>
      <c r="M9" s="47"/>
      <c r="N9" s="47"/>
      <c r="O9" s="47"/>
      <c r="P9" s="47" t="s">
        <v>
14</v>
      </c>
      <c r="Q9" s="47"/>
      <c r="R9" s="47"/>
      <c r="S9" s="47"/>
      <c r="T9" s="47"/>
      <c r="U9" s="47"/>
      <c r="V9" s="47"/>
      <c r="W9" s="47" t="s">
        <v>
15</v>
      </c>
      <c r="X9" s="47"/>
      <c r="Y9" s="47"/>
      <c r="Z9" s="47"/>
      <c r="AA9" s="47"/>
      <c r="AB9" s="47"/>
      <c r="AC9" s="47"/>
      <c r="AD9" s="47" t="s">
        <v>
16</v>
      </c>
      <c r="AE9" s="47"/>
      <c r="AF9" s="47"/>
      <c r="AG9" s="47"/>
      <c r="AH9" s="47"/>
      <c r="AI9" s="47"/>
      <c r="AJ9" s="47"/>
      <c r="AK9" s="3"/>
      <c r="AL9" s="47" t="s">
        <v>
17</v>
      </c>
      <c r="AM9" s="47"/>
      <c r="AN9" s="47"/>
      <c r="AO9" s="47"/>
      <c r="AP9" s="47"/>
      <c r="AQ9" s="47"/>
      <c r="AR9" s="47"/>
      <c r="AS9" s="47"/>
      <c r="AT9" s="47" t="s">
        <v>
18</v>
      </c>
      <c r="AU9" s="47"/>
      <c r="AV9" s="47"/>
      <c r="AW9" s="47"/>
      <c r="AX9" s="47"/>
      <c r="AY9" s="47"/>
      <c r="AZ9" s="47"/>
      <c r="BA9" s="47"/>
      <c r="BB9" s="47" t="s">
        <v>
19</v>
      </c>
      <c r="BC9" s="47"/>
      <c r="BD9" s="47"/>
      <c r="BE9" s="47"/>
      <c r="BF9" s="47"/>
      <c r="BG9" s="47"/>
      <c r="BH9" s="47"/>
      <c r="BI9" s="47"/>
      <c r="BJ9" s="3"/>
      <c r="BK9" s="3"/>
      <c r="BL9" s="48" t="s">
        <v>
20</v>
      </c>
      <c r="BM9" s="49"/>
      <c r="BN9" s="50" t="s">
        <v>
21</v>
      </c>
      <c r="BO9" s="50"/>
      <c r="BP9" s="50"/>
      <c r="BQ9" s="50"/>
      <c r="BR9" s="50"/>
      <c r="BS9" s="50"/>
      <c r="BT9" s="50"/>
      <c r="BU9" s="50"/>
      <c r="BV9" s="50"/>
      <c r="BW9" s="50"/>
      <c r="BX9" s="50"/>
      <c r="BY9" s="51"/>
    </row>
    <row r="10" spans="1:78" ht="18.75" customHeight="1" x14ac:dyDescent="0.15">
      <c r="A10" s="2"/>
      <c r="B10" s="45" t="str">
        <f>
データ!N6</f>
        <v>
-</v>
      </c>
      <c r="C10" s="45"/>
      <c r="D10" s="45"/>
      <c r="E10" s="45"/>
      <c r="F10" s="45"/>
      <c r="G10" s="45"/>
      <c r="H10" s="45"/>
      <c r="I10" s="45">
        <f>
データ!O6</f>
        <v>
68.400000000000006</v>
      </c>
      <c r="J10" s="45"/>
      <c r="K10" s="45"/>
      <c r="L10" s="45"/>
      <c r="M10" s="45"/>
      <c r="N10" s="45"/>
      <c r="O10" s="45"/>
      <c r="P10" s="45">
        <f>
データ!P6</f>
        <v>
10.98</v>
      </c>
      <c r="Q10" s="45"/>
      <c r="R10" s="45"/>
      <c r="S10" s="45"/>
      <c r="T10" s="45"/>
      <c r="U10" s="45"/>
      <c r="V10" s="45"/>
      <c r="W10" s="45">
        <f>
データ!Q6</f>
        <v>
100</v>
      </c>
      <c r="X10" s="45"/>
      <c r="Y10" s="45"/>
      <c r="Z10" s="45"/>
      <c r="AA10" s="45"/>
      <c r="AB10" s="45"/>
      <c r="AC10" s="45"/>
      <c r="AD10" s="46">
        <f>
データ!R6</f>
        <v>
2550</v>
      </c>
      <c r="AE10" s="46"/>
      <c r="AF10" s="46"/>
      <c r="AG10" s="46"/>
      <c r="AH10" s="46"/>
      <c r="AI10" s="46"/>
      <c r="AJ10" s="46"/>
      <c r="AK10" s="2"/>
      <c r="AL10" s="46">
        <f>
データ!V6</f>
        <v>
766</v>
      </c>
      <c r="AM10" s="46"/>
      <c r="AN10" s="46"/>
      <c r="AO10" s="46"/>
      <c r="AP10" s="46"/>
      <c r="AQ10" s="46"/>
      <c r="AR10" s="46"/>
      <c r="AS10" s="46"/>
      <c r="AT10" s="45">
        <f>
データ!W6</f>
        <v>
69.11</v>
      </c>
      <c r="AU10" s="45"/>
      <c r="AV10" s="45"/>
      <c r="AW10" s="45"/>
      <c r="AX10" s="45"/>
      <c r="AY10" s="45"/>
      <c r="AZ10" s="45"/>
      <c r="BA10" s="45"/>
      <c r="BB10" s="45">
        <f>
データ!X6</f>
        <v>
11.08</v>
      </c>
      <c r="BC10" s="45"/>
      <c r="BD10" s="45"/>
      <c r="BE10" s="45"/>
      <c r="BF10" s="45"/>
      <c r="BG10" s="45"/>
      <c r="BH10" s="45"/>
      <c r="BI10" s="45"/>
      <c r="BJ10" s="2"/>
      <c r="BK10" s="2"/>
      <c r="BL10" s="52" t="s">
        <v>
22</v>
      </c>
      <c r="BM10" s="53"/>
      <c r="BN10" s="54" t="s">
        <v>
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【98.81】</v>
      </c>
      <c r="F85" s="12" t="str">
        <f>
データ!AT6</f>
        <v>
【102.81】</v>
      </c>
      <c r="G85" s="12" t="str">
        <f>
データ!BE6</f>
        <v>
【112.20】</v>
      </c>
      <c r="H85" s="12" t="str">
        <f>
データ!BP6</f>
        <v>
【310.14】</v>
      </c>
      <c r="I85" s="12" t="str">
        <f>
データ!CA6</f>
        <v>
【57.71】</v>
      </c>
      <c r="J85" s="12" t="str">
        <f>
データ!CL6</f>
        <v>
【286.17】</v>
      </c>
      <c r="K85" s="12" t="str">
        <f>
データ!CW6</f>
        <v>
【56.80】</v>
      </c>
      <c r="L85" s="12" t="str">
        <f>
データ!DH6</f>
        <v>
【83.38】</v>
      </c>
      <c r="M85" s="12" t="str">
        <f>
データ!DS6</f>
        <v>
【19.84】</v>
      </c>
      <c r="N85" s="12" t="str">
        <f>
データ!ED6</f>
        <v>
【-】</v>
      </c>
      <c r="O85" s="12" t="str">
        <f>
データ!EO6</f>
        <v>
【-】</v>
      </c>
    </row>
  </sheetData>
  <sheetProtection algorithmName="SHA-512" hashValue="bAv4a5ZoMcl3x78LE8cUOLg/06lPSAvgN0KDjV1AsN4cxAM0tgRibD1oFq57TP83NqwRW1sID98xGp9EP3zdmg==" saltValue="6U1bzg1AT34I1Ep31wl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134015</v>
      </c>
      <c r="D6" s="19">
        <f t="shared" si="3"/>
        <v>46</v>
      </c>
      <c r="E6" s="19">
        <f t="shared" si="3"/>
        <v>18</v>
      </c>
      <c r="F6" s="19">
        <f t="shared" si="3"/>
        <v>0</v>
      </c>
      <c r="G6" s="19">
        <f t="shared" si="3"/>
        <v>0</v>
      </c>
      <c r="H6" s="19" t="str">
        <f t="shared" si="3"/>
        <v>東京都　八丈町</v>
      </c>
      <c r="I6" s="19" t="str">
        <f t="shared" si="3"/>
        <v>法適用</v>
      </c>
      <c r="J6" s="19" t="str">
        <f t="shared" si="3"/>
        <v>下水道事業</v>
      </c>
      <c r="K6" s="19" t="str">
        <f t="shared" si="3"/>
        <v>特定地域生活排水処理</v>
      </c>
      <c r="L6" s="19" t="str">
        <f t="shared" si="3"/>
        <v>K3</v>
      </c>
      <c r="M6" s="19" t="str">
        <f t="shared" si="3"/>
        <v>自治体職員</v>
      </c>
      <c r="N6" s="20" t="str">
        <f t="shared" si="3"/>
        <v>-</v>
      </c>
      <c r="O6" s="20">
        <f t="shared" si="3"/>
        <v>68.400000000000006</v>
      </c>
      <c r="P6" s="20">
        <f t="shared" si="3"/>
        <v>10.98</v>
      </c>
      <c r="Q6" s="20">
        <f t="shared" si="3"/>
        <v>100</v>
      </c>
      <c r="R6" s="20">
        <f t="shared" si="3"/>
        <v>2550</v>
      </c>
      <c r="S6" s="20">
        <f t="shared" si="3"/>
        <v>7128</v>
      </c>
      <c r="T6" s="20">
        <f t="shared" si="3"/>
        <v>72.239999999999995</v>
      </c>
      <c r="U6" s="20">
        <f t="shared" si="3"/>
        <v>98.67</v>
      </c>
      <c r="V6" s="20">
        <f t="shared" si="3"/>
        <v>766</v>
      </c>
      <c r="W6" s="20">
        <f t="shared" si="3"/>
        <v>69.11</v>
      </c>
      <c r="X6" s="20">
        <f t="shared" si="3"/>
        <v>11.08</v>
      </c>
      <c r="Y6" s="21" t="str">
        <f>IF(Y7="",NA(),Y7)</f>
        <v>-</v>
      </c>
      <c r="Z6" s="21" t="str">
        <f t="shared" ref="Z6:AH6" si="4">IF(Z7="",NA(),Z7)</f>
        <v>-</v>
      </c>
      <c r="AA6" s="21" t="str">
        <f t="shared" si="4"/>
        <v>-</v>
      </c>
      <c r="AB6" s="21">
        <f t="shared" si="4"/>
        <v>94.33</v>
      </c>
      <c r="AC6" s="21">
        <f t="shared" si="4"/>
        <v>93.55</v>
      </c>
      <c r="AD6" s="21" t="str">
        <f t="shared" si="4"/>
        <v>-</v>
      </c>
      <c r="AE6" s="21" t="str">
        <f t="shared" si="4"/>
        <v>-</v>
      </c>
      <c r="AF6" s="21" t="str">
        <f t="shared" si="4"/>
        <v>-</v>
      </c>
      <c r="AG6" s="21">
        <f t="shared" si="4"/>
        <v>95.33</v>
      </c>
      <c r="AH6" s="21">
        <f t="shared" si="4"/>
        <v>92.17</v>
      </c>
      <c r="AI6" s="20" t="str">
        <f>IF(AI7="","",IF(AI7="-","【-】","【"&amp;SUBSTITUTE(TEXT(AI7,"#,##0.00"),"-","△")&amp;"】"))</f>
        <v>【98.81】</v>
      </c>
      <c r="AJ6" s="21" t="str">
        <f>IF(AJ7="",NA(),AJ7)</f>
        <v>-</v>
      </c>
      <c r="AK6" s="21" t="str">
        <f t="shared" ref="AK6:AS6" si="5">IF(AK7="",NA(),AK7)</f>
        <v>-</v>
      </c>
      <c r="AL6" s="21" t="str">
        <f t="shared" si="5"/>
        <v>-</v>
      </c>
      <c r="AM6" s="21">
        <f t="shared" si="5"/>
        <v>30.24</v>
      </c>
      <c r="AN6" s="21">
        <f t="shared" si="5"/>
        <v>59.84</v>
      </c>
      <c r="AO6" s="21" t="str">
        <f t="shared" si="5"/>
        <v>-</v>
      </c>
      <c r="AP6" s="21" t="str">
        <f t="shared" si="5"/>
        <v>-</v>
      </c>
      <c r="AQ6" s="21" t="str">
        <f t="shared" si="5"/>
        <v>-</v>
      </c>
      <c r="AR6" s="21">
        <f t="shared" si="5"/>
        <v>162.82</v>
      </c>
      <c r="AS6" s="21">
        <f t="shared" si="5"/>
        <v>193.62</v>
      </c>
      <c r="AT6" s="20" t="str">
        <f>IF(AT7="","",IF(AT7="-","【-】","【"&amp;SUBSTITUTE(TEXT(AT7,"#,##0.00"),"-","△")&amp;"】"))</f>
        <v>【102.81】</v>
      </c>
      <c r="AU6" s="21" t="str">
        <f>IF(AU7="",NA(),AU7)</f>
        <v>-</v>
      </c>
      <c r="AV6" s="21" t="str">
        <f t="shared" ref="AV6:BD6" si="6">IF(AV7="",NA(),AV7)</f>
        <v>-</v>
      </c>
      <c r="AW6" s="21" t="str">
        <f t="shared" si="6"/>
        <v>-</v>
      </c>
      <c r="AX6" s="21">
        <f t="shared" si="6"/>
        <v>313.83</v>
      </c>
      <c r="AY6" s="21">
        <f t="shared" si="6"/>
        <v>494.03</v>
      </c>
      <c r="AZ6" s="21" t="str">
        <f t="shared" si="6"/>
        <v>-</v>
      </c>
      <c r="BA6" s="21" t="str">
        <f t="shared" si="6"/>
        <v>-</v>
      </c>
      <c r="BB6" s="21" t="str">
        <f t="shared" si="6"/>
        <v>-</v>
      </c>
      <c r="BC6" s="21">
        <f t="shared" si="6"/>
        <v>125.61</v>
      </c>
      <c r="BD6" s="21">
        <f t="shared" si="6"/>
        <v>67.75</v>
      </c>
      <c r="BE6" s="20" t="str">
        <f>IF(BE7="","",IF(BE7="-","【-】","【"&amp;SUBSTITUTE(TEXT(BE7,"#,##0.00"),"-","△")&amp;"】"))</f>
        <v>【112.20】</v>
      </c>
      <c r="BF6" s="21" t="str">
        <f>IF(BF7="",NA(),BF7)</f>
        <v>-</v>
      </c>
      <c r="BG6" s="21" t="str">
        <f t="shared" ref="BG6:BO6" si="7">IF(BG7="",NA(),BG7)</f>
        <v>-</v>
      </c>
      <c r="BH6" s="21" t="str">
        <f t="shared" si="7"/>
        <v>-</v>
      </c>
      <c r="BI6" s="21">
        <f t="shared" si="7"/>
        <v>601.92999999999995</v>
      </c>
      <c r="BJ6" s="21">
        <f t="shared" si="7"/>
        <v>608.20000000000005</v>
      </c>
      <c r="BK6" s="21" t="str">
        <f t="shared" si="7"/>
        <v>-</v>
      </c>
      <c r="BL6" s="21" t="str">
        <f t="shared" si="7"/>
        <v>-</v>
      </c>
      <c r="BM6" s="21" t="str">
        <f t="shared" si="7"/>
        <v>-</v>
      </c>
      <c r="BN6" s="21">
        <f t="shared" si="7"/>
        <v>398.42</v>
      </c>
      <c r="BO6" s="21">
        <f t="shared" si="7"/>
        <v>393.35</v>
      </c>
      <c r="BP6" s="20" t="str">
        <f>IF(BP7="","",IF(BP7="-","【-】","【"&amp;SUBSTITUTE(TEXT(BP7,"#,##0.00"),"-","△")&amp;"】"))</f>
        <v>【310.14】</v>
      </c>
      <c r="BQ6" s="21" t="str">
        <f>IF(BQ7="",NA(),BQ7)</f>
        <v>-</v>
      </c>
      <c r="BR6" s="21" t="str">
        <f t="shared" ref="BR6:BZ6" si="8">IF(BR7="",NA(),BR7)</f>
        <v>-</v>
      </c>
      <c r="BS6" s="21" t="str">
        <f t="shared" si="8"/>
        <v>-</v>
      </c>
      <c r="BT6" s="21">
        <f t="shared" si="8"/>
        <v>23.27</v>
      </c>
      <c r="BU6" s="21">
        <f t="shared" si="8"/>
        <v>26.46</v>
      </c>
      <c r="BV6" s="21" t="str">
        <f t="shared" si="8"/>
        <v>-</v>
      </c>
      <c r="BW6" s="21" t="str">
        <f t="shared" si="8"/>
        <v>-</v>
      </c>
      <c r="BX6" s="21" t="str">
        <f t="shared" si="8"/>
        <v>-</v>
      </c>
      <c r="BY6" s="21">
        <f t="shared" si="8"/>
        <v>50.7</v>
      </c>
      <c r="BZ6" s="21">
        <f t="shared" si="8"/>
        <v>48.13</v>
      </c>
      <c r="CA6" s="20" t="str">
        <f>IF(CA7="","",IF(CA7="-","【-】","【"&amp;SUBSTITUTE(TEXT(CA7,"#,##0.00"),"-","△")&amp;"】"))</f>
        <v>【57.71】</v>
      </c>
      <c r="CB6" s="21" t="str">
        <f>IF(CB7="",NA(),CB7)</f>
        <v>-</v>
      </c>
      <c r="CC6" s="21" t="str">
        <f t="shared" ref="CC6:CK6" si="9">IF(CC7="",NA(),CC7)</f>
        <v>-</v>
      </c>
      <c r="CD6" s="21" t="str">
        <f t="shared" si="9"/>
        <v>-</v>
      </c>
      <c r="CE6" s="21">
        <f t="shared" si="9"/>
        <v>683.72</v>
      </c>
      <c r="CF6" s="21">
        <f t="shared" si="9"/>
        <v>624.01</v>
      </c>
      <c r="CG6" s="21" t="str">
        <f t="shared" si="9"/>
        <v>-</v>
      </c>
      <c r="CH6" s="21" t="str">
        <f t="shared" si="9"/>
        <v>-</v>
      </c>
      <c r="CI6" s="21" t="str">
        <f t="shared" si="9"/>
        <v>-</v>
      </c>
      <c r="CJ6" s="21">
        <f t="shared" si="9"/>
        <v>289.81</v>
      </c>
      <c r="CK6" s="21">
        <f t="shared" si="9"/>
        <v>301.54000000000002</v>
      </c>
      <c r="CL6" s="20" t="str">
        <f>IF(CL7="","",IF(CL7="-","【-】","【"&amp;SUBSTITUTE(TEXT(CL7,"#,##0.00"),"-","△")&amp;"】"))</f>
        <v>【286.17】</v>
      </c>
      <c r="CM6" s="21" t="str">
        <f>IF(CM7="",NA(),CM7)</f>
        <v>-</v>
      </c>
      <c r="CN6" s="21" t="str">
        <f t="shared" ref="CN6:CV6" si="10">IF(CN7="",NA(),CN7)</f>
        <v>-</v>
      </c>
      <c r="CO6" s="21" t="str">
        <f t="shared" si="10"/>
        <v>-</v>
      </c>
      <c r="CP6" s="21">
        <f t="shared" si="10"/>
        <v>35.01</v>
      </c>
      <c r="CQ6" s="21">
        <f t="shared" si="10"/>
        <v>35.659999999999997</v>
      </c>
      <c r="CR6" s="21" t="str">
        <f t="shared" si="10"/>
        <v>-</v>
      </c>
      <c r="CS6" s="21" t="str">
        <f t="shared" si="10"/>
        <v>-</v>
      </c>
      <c r="CT6" s="21" t="str">
        <f t="shared" si="10"/>
        <v>-</v>
      </c>
      <c r="CU6" s="21">
        <f t="shared" si="10"/>
        <v>56.45</v>
      </c>
      <c r="CV6" s="21">
        <f t="shared" si="10"/>
        <v>58.26</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54.99</v>
      </c>
      <c r="DG6" s="21">
        <f t="shared" si="11"/>
        <v>66.430000000000007</v>
      </c>
      <c r="DH6" s="20" t="str">
        <f>IF(DH7="","",IF(DH7="-","【-】","【"&amp;SUBSTITUTE(TEXT(DH7,"#,##0.00"),"-","△")&amp;"】"))</f>
        <v>【83.38】</v>
      </c>
      <c r="DI6" s="21" t="str">
        <f>IF(DI7="",NA(),DI7)</f>
        <v>-</v>
      </c>
      <c r="DJ6" s="21" t="str">
        <f t="shared" ref="DJ6:DR6" si="12">IF(DJ7="",NA(),DJ7)</f>
        <v>-</v>
      </c>
      <c r="DK6" s="21" t="str">
        <f t="shared" si="12"/>
        <v>-</v>
      </c>
      <c r="DL6" s="21">
        <f t="shared" si="12"/>
        <v>3.49</v>
      </c>
      <c r="DM6" s="21">
        <f t="shared" si="12"/>
        <v>6.65</v>
      </c>
      <c r="DN6" s="21" t="str">
        <f t="shared" si="12"/>
        <v>-</v>
      </c>
      <c r="DO6" s="21" t="str">
        <f t="shared" si="12"/>
        <v>-</v>
      </c>
      <c r="DP6" s="21" t="str">
        <f t="shared" si="12"/>
        <v>-</v>
      </c>
      <c r="DQ6" s="21">
        <f t="shared" si="12"/>
        <v>15.4</v>
      </c>
      <c r="DR6" s="21">
        <f t="shared" si="12"/>
        <v>16.28</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134015</v>
      </c>
      <c r="D7" s="23">
        <v>46</v>
      </c>
      <c r="E7" s="23">
        <v>18</v>
      </c>
      <c r="F7" s="23">
        <v>0</v>
      </c>
      <c r="G7" s="23">
        <v>0</v>
      </c>
      <c r="H7" s="23" t="s">
        <v>96</v>
      </c>
      <c r="I7" s="23" t="s">
        <v>97</v>
      </c>
      <c r="J7" s="23" t="s">
        <v>98</v>
      </c>
      <c r="K7" s="23" t="s">
        <v>99</v>
      </c>
      <c r="L7" s="23" t="s">
        <v>100</v>
      </c>
      <c r="M7" s="23" t="s">
        <v>101</v>
      </c>
      <c r="N7" s="24" t="s">
        <v>102</v>
      </c>
      <c r="O7" s="24">
        <v>68.400000000000006</v>
      </c>
      <c r="P7" s="24">
        <v>10.98</v>
      </c>
      <c r="Q7" s="24">
        <v>100</v>
      </c>
      <c r="R7" s="24">
        <v>2550</v>
      </c>
      <c r="S7" s="24">
        <v>7128</v>
      </c>
      <c r="T7" s="24">
        <v>72.239999999999995</v>
      </c>
      <c r="U7" s="24">
        <v>98.67</v>
      </c>
      <c r="V7" s="24">
        <v>766</v>
      </c>
      <c r="W7" s="24">
        <v>69.11</v>
      </c>
      <c r="X7" s="24">
        <v>11.08</v>
      </c>
      <c r="Y7" s="24" t="s">
        <v>102</v>
      </c>
      <c r="Z7" s="24" t="s">
        <v>102</v>
      </c>
      <c r="AA7" s="24" t="s">
        <v>102</v>
      </c>
      <c r="AB7" s="24">
        <v>94.33</v>
      </c>
      <c r="AC7" s="24">
        <v>93.55</v>
      </c>
      <c r="AD7" s="24" t="s">
        <v>102</v>
      </c>
      <c r="AE7" s="24" t="s">
        <v>102</v>
      </c>
      <c r="AF7" s="24" t="s">
        <v>102</v>
      </c>
      <c r="AG7" s="24">
        <v>95.33</v>
      </c>
      <c r="AH7" s="24">
        <v>92.17</v>
      </c>
      <c r="AI7" s="24">
        <v>98.81</v>
      </c>
      <c r="AJ7" s="24" t="s">
        <v>102</v>
      </c>
      <c r="AK7" s="24" t="s">
        <v>102</v>
      </c>
      <c r="AL7" s="24" t="s">
        <v>102</v>
      </c>
      <c r="AM7" s="24">
        <v>30.24</v>
      </c>
      <c r="AN7" s="24">
        <v>59.84</v>
      </c>
      <c r="AO7" s="24" t="s">
        <v>102</v>
      </c>
      <c r="AP7" s="24" t="s">
        <v>102</v>
      </c>
      <c r="AQ7" s="24" t="s">
        <v>102</v>
      </c>
      <c r="AR7" s="24">
        <v>162.82</v>
      </c>
      <c r="AS7" s="24">
        <v>193.62</v>
      </c>
      <c r="AT7" s="24">
        <v>102.81</v>
      </c>
      <c r="AU7" s="24" t="s">
        <v>102</v>
      </c>
      <c r="AV7" s="24" t="s">
        <v>102</v>
      </c>
      <c r="AW7" s="24" t="s">
        <v>102</v>
      </c>
      <c r="AX7" s="24">
        <v>313.83</v>
      </c>
      <c r="AY7" s="24">
        <v>494.03</v>
      </c>
      <c r="AZ7" s="24" t="s">
        <v>102</v>
      </c>
      <c r="BA7" s="24" t="s">
        <v>102</v>
      </c>
      <c r="BB7" s="24" t="s">
        <v>102</v>
      </c>
      <c r="BC7" s="24">
        <v>125.61</v>
      </c>
      <c r="BD7" s="24">
        <v>67.75</v>
      </c>
      <c r="BE7" s="24">
        <v>112.2</v>
      </c>
      <c r="BF7" s="24" t="s">
        <v>102</v>
      </c>
      <c r="BG7" s="24" t="s">
        <v>102</v>
      </c>
      <c r="BH7" s="24" t="s">
        <v>102</v>
      </c>
      <c r="BI7" s="24">
        <v>601.92999999999995</v>
      </c>
      <c r="BJ7" s="24">
        <v>608.20000000000005</v>
      </c>
      <c r="BK7" s="24" t="s">
        <v>102</v>
      </c>
      <c r="BL7" s="24" t="s">
        <v>102</v>
      </c>
      <c r="BM7" s="24" t="s">
        <v>102</v>
      </c>
      <c r="BN7" s="24">
        <v>398.42</v>
      </c>
      <c r="BO7" s="24">
        <v>393.35</v>
      </c>
      <c r="BP7" s="24">
        <v>310.14</v>
      </c>
      <c r="BQ7" s="24" t="s">
        <v>102</v>
      </c>
      <c r="BR7" s="24" t="s">
        <v>102</v>
      </c>
      <c r="BS7" s="24" t="s">
        <v>102</v>
      </c>
      <c r="BT7" s="24">
        <v>23.27</v>
      </c>
      <c r="BU7" s="24">
        <v>26.46</v>
      </c>
      <c r="BV7" s="24" t="s">
        <v>102</v>
      </c>
      <c r="BW7" s="24" t="s">
        <v>102</v>
      </c>
      <c r="BX7" s="24" t="s">
        <v>102</v>
      </c>
      <c r="BY7" s="24">
        <v>50.7</v>
      </c>
      <c r="BZ7" s="24">
        <v>48.13</v>
      </c>
      <c r="CA7" s="24">
        <v>57.71</v>
      </c>
      <c r="CB7" s="24" t="s">
        <v>102</v>
      </c>
      <c r="CC7" s="24" t="s">
        <v>102</v>
      </c>
      <c r="CD7" s="24" t="s">
        <v>102</v>
      </c>
      <c r="CE7" s="24">
        <v>683.72</v>
      </c>
      <c r="CF7" s="24">
        <v>624.01</v>
      </c>
      <c r="CG7" s="24" t="s">
        <v>102</v>
      </c>
      <c r="CH7" s="24" t="s">
        <v>102</v>
      </c>
      <c r="CI7" s="24" t="s">
        <v>102</v>
      </c>
      <c r="CJ7" s="24">
        <v>289.81</v>
      </c>
      <c r="CK7" s="24">
        <v>301.54000000000002</v>
      </c>
      <c r="CL7" s="24">
        <v>286.17</v>
      </c>
      <c r="CM7" s="24" t="s">
        <v>102</v>
      </c>
      <c r="CN7" s="24" t="s">
        <v>102</v>
      </c>
      <c r="CO7" s="24" t="s">
        <v>102</v>
      </c>
      <c r="CP7" s="24">
        <v>35.01</v>
      </c>
      <c r="CQ7" s="24">
        <v>35.659999999999997</v>
      </c>
      <c r="CR7" s="24" t="s">
        <v>102</v>
      </c>
      <c r="CS7" s="24" t="s">
        <v>102</v>
      </c>
      <c r="CT7" s="24" t="s">
        <v>102</v>
      </c>
      <c r="CU7" s="24">
        <v>56.45</v>
      </c>
      <c r="CV7" s="24">
        <v>58.26</v>
      </c>
      <c r="CW7" s="24">
        <v>56.8</v>
      </c>
      <c r="CX7" s="24" t="s">
        <v>102</v>
      </c>
      <c r="CY7" s="24" t="s">
        <v>102</v>
      </c>
      <c r="CZ7" s="24" t="s">
        <v>102</v>
      </c>
      <c r="DA7" s="24">
        <v>100</v>
      </c>
      <c r="DB7" s="24">
        <v>100</v>
      </c>
      <c r="DC7" s="24" t="s">
        <v>102</v>
      </c>
      <c r="DD7" s="24" t="s">
        <v>102</v>
      </c>
      <c r="DE7" s="24" t="s">
        <v>102</v>
      </c>
      <c r="DF7" s="24">
        <v>54.99</v>
      </c>
      <c r="DG7" s="24">
        <v>66.430000000000007</v>
      </c>
      <c r="DH7" s="24">
        <v>83.38</v>
      </c>
      <c r="DI7" s="24" t="s">
        <v>102</v>
      </c>
      <c r="DJ7" s="24" t="s">
        <v>102</v>
      </c>
      <c r="DK7" s="24" t="s">
        <v>102</v>
      </c>
      <c r="DL7" s="24">
        <v>3.49</v>
      </c>
      <c r="DM7" s="24">
        <v>6.65</v>
      </c>
      <c r="DN7" s="24" t="s">
        <v>102</v>
      </c>
      <c r="DO7" s="24" t="s">
        <v>102</v>
      </c>
      <c r="DP7" s="24" t="s">
        <v>102</v>
      </c>
      <c r="DQ7" s="24">
        <v>15.4</v>
      </c>
      <c r="DR7" s="24">
        <v>16.28</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2023-01-19T03:58:37Z</cp:lastPrinted>
  <dcterms:created xsi:type="dcterms:W3CDTF">2022-12-01T01:40:59Z</dcterms:created>
  <dcterms:modified xsi:type="dcterms:W3CDTF">2023-01-19T07:37:39Z</dcterms:modified>
  <cp:category/>
</cp:coreProperties>
</file>