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adwn001\共有\01_各課\09_企業課\01_経理係\経理係\R2年度\4-共通\調査\3.1.12公営企業に係る経営比較分析表の分析等について1.29\"/>
    </mc:Choice>
  </mc:AlternateContent>
  <workbookProtection workbookAlgorithmName="SHA-512" workbookHashValue="bBRAB5w/1275BtiF9402Ge5TD3BWXsUvaN12i6LCWEofgCKjGmb1BI9Bv8JTMY3fcMTXIYjJb7wrnp791E70Lg==" workbookSaltValue="HMjcrB3n+EsAiY5kyc+14Q==" workbookSpinCount="100000" lockStructure="1"/>
  <bookViews>
    <workbookView xWindow="0" yWindow="0" windowWidth="20490" windowHeight="73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BK10" i="5"/>
  <c r="EY16" i="5"/>
  <c r="DK16" i="5"/>
  <c r="AZ16" i="5"/>
  <c r="FI10" i="5"/>
  <c r="DU10" i="5"/>
  <c r="BV10" i="5"/>
  <c r="EO16" i="5"/>
  <c r="EY10" i="5"/>
  <c r="CG17" i="5"/>
  <c r="AO17" i="5"/>
  <c r="EE16" i="5"/>
  <c r="BV16" i="5"/>
  <c r="EO10" i="5"/>
  <c r="DA10" i="5"/>
  <c r="AZ10" i="5"/>
  <c r="BK7" i="4"/>
  <c r="DA16" i="5"/>
  <c r="DK10" i="5"/>
  <c r="CE10" i="5"/>
  <c r="EC10" i="5"/>
  <c r="BI16" i="5"/>
  <c r="DS16" i="5"/>
  <c r="FG16" i="5"/>
  <c r="J10" i="5"/>
  <c r="BT10" i="5"/>
  <c r="DS10" i="5"/>
  <c r="FG10" i="5"/>
  <c r="AX16" i="5"/>
  <c r="DI16" i="5"/>
  <c r="EW16" i="5"/>
  <c r="BA7" i="4"/>
  <c r="L10" i="5"/>
  <c r="AX10" i="5"/>
  <c r="CY10" i="5"/>
  <c r="EM10" i="5"/>
  <c r="BT16" i="5"/>
  <c r="EC16" i="5"/>
  <c r="AM17" i="5"/>
  <c r="CE17" i="5"/>
  <c r="AM11" i="5"/>
  <c r="I10" i="5"/>
  <c r="BI10" i="5"/>
  <c r="DI10" i="5"/>
  <c r="EW10" i="5"/>
  <c r="CY16" i="5"/>
  <c r="FE16" i="5" l="1"/>
  <c r="DQ16" i="5"/>
  <c r="BG16" i="5"/>
  <c r="AK11" i="5"/>
  <c r="EA10" i="5"/>
  <c r="CC10" i="5"/>
  <c r="EK16" i="5"/>
  <c r="CW16" i="5"/>
  <c r="EU10" i="5"/>
  <c r="DG10" i="5"/>
  <c r="EU16" i="5"/>
  <c r="DG16" i="5"/>
  <c r="AV16" i="5"/>
  <c r="FE10" i="5"/>
  <c r="DQ10" i="5"/>
  <c r="BR10" i="5"/>
  <c r="BG10" i="5"/>
  <c r="CC17" i="5"/>
  <c r="AK17" i="5"/>
  <c r="EA16" i="5"/>
  <c r="BR16" i="5"/>
  <c r="EK10" i="5"/>
  <c r="CW10" i="5"/>
  <c r="AV10" i="5"/>
  <c r="AQ7" i="4"/>
  <c r="EV16" i="5"/>
  <c r="DH16" i="5"/>
  <c r="AW16" i="5"/>
  <c r="FF10" i="5"/>
  <c r="DR10" i="5"/>
  <c r="BS10" i="5"/>
  <c r="AL17" i="5"/>
  <c r="EL16" i="5"/>
  <c r="CX16" i="5"/>
  <c r="EV10" i="5"/>
  <c r="DH10" i="5"/>
  <c r="BH10" i="5"/>
  <c r="EB16" i="5"/>
  <c r="BS16" i="5"/>
  <c r="CX10" i="5"/>
  <c r="FF16" i="5"/>
  <c r="DR16" i="5"/>
  <c r="BH16" i="5"/>
  <c r="AL11" i="5"/>
  <c r="EB10" i="5"/>
  <c r="CD10" i="5"/>
  <c r="CD17" i="5"/>
  <c r="EL10" i="5"/>
  <c r="AW10" i="5"/>
  <c r="AV7" i="4"/>
  <c r="CF17" i="5"/>
  <c r="AN17" i="5"/>
  <c r="ED16" i="5"/>
  <c r="BU16" i="5"/>
  <c r="EN10" i="5"/>
  <c r="CZ10" i="5"/>
  <c r="AY10" i="5"/>
  <c r="BF7" i="4"/>
  <c r="DJ16" i="5"/>
  <c r="AY16" i="5"/>
  <c r="FH16" i="5"/>
  <c r="DT16" i="5"/>
  <c r="BJ16" i="5"/>
  <c r="AN11" i="5"/>
  <c r="ED10" i="5"/>
  <c r="CF10" i="5"/>
  <c r="DT10" i="5"/>
  <c r="BU10" i="5"/>
  <c r="EN16" i="5"/>
  <c r="CZ16" i="5"/>
  <c r="EX10" i="5"/>
  <c r="DJ10" i="5"/>
  <c r="BJ10" i="5"/>
  <c r="EX16" i="5"/>
  <c r="FH10" i="5"/>
</calcChain>
</file>

<file path=xl/sharedStrings.xml><?xml version="1.0" encoding="utf-8"?>
<sst xmlns="http://schemas.openxmlformats.org/spreadsheetml/2006/main" count="317" uniqueCount="122">
  <si>
    <t>経営比較分析表（令和元年度決算）</t>
    <rPh sb="8" eb="10">
      <t>レイワ</t>
    </rPh>
    <rPh sb="10" eb="12">
      <t>ガンネン</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</si>
  <si>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</si>
  <si>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</si>
  <si>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</si>
  <si>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</si>
  <si>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</si>
  <si>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</si>
  <si>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</si>
  <si>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</si>
  <si>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</si>
  <si>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</si>
  <si>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</si>
  <si>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</si>
  <si>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</si>
  <si>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</si>
  <si>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</si>
  <si>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</si>
  <si>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</si>
  <si>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</si>
  <si>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</si>
  <si>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</si>
  <si>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</si>
  <si>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</si>
  <si>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</si>
  <si>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</si>
  <si>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</si>
  <si>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</si>
  <si>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</si>
  <si>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</si>
  <si>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</si>
  <si>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</si>
  <si>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</si>
  <si>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</si>
  <si>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</si>
  <si>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</si>
  <si>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</si>
  <si>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</si>
  <si>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</si>
  <si>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</si>
  <si>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</si>
  <si>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</si>
  <si>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</si>
  <si>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</si>
  <si>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</si>
  <si>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</si>
  <si>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</si>
  <si>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</si>
  <si>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</si>
  <si>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</si>
  <si>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</si>
  <si>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</si>
  <si>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</si>
  <si>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</si>
  <si>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</si>
  <si>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</si>
  <si>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</si>
  <si>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</si>
  <si>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</si>
  <si>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</si>
  <si>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</si>
  <si>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</si>
  <si>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</si>
  <si>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</si>
  <si>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</si>
  <si>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</si>
  <si>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</si>
  <si>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</si>
  <si>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</si>
  <si>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</si>
  <si>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</si>
  <si>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</si>
  <si>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</si>
  <si>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</si>
  <si>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</si>
  <si>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</si>
  <si>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</si>
  <si>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</si>
  <si>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</si>
  <si>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</si>
  <si>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</si>
  <si>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</si>
  <si>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</si>
  <si>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</si>
  <si>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</si>
  <si>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</si>
  <si>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</si>
  <si>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</si>
  <si>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</si>
  <si>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2019</t>
  </si>
  <si>
    <t>134015</t>
  </si>
  <si>
    <t>46</t>
  </si>
  <si>
    <t>03</t>
  </si>
  <si>
    <t>3</t>
  </si>
  <si>
    <t>000</t>
  </si>
  <si>
    <t>東京都　八丈町</t>
  </si>
  <si>
    <t>法適用</t>
  </si>
  <si>
    <t>交通事業</t>
  </si>
  <si>
    <t>自動車運送事業</t>
  </si>
  <si>
    <t>自治体職員</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</si>
  <si>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</si>
  <si>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</si>
  <si>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</si>
  <si>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</si>
  <si>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</si>
  <si>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</si>
  <si>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</si>
  <si>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</si>
  <si>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</si>
  <si>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</si>
  <si>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</si>
  <si>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</si>
  <si>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</si>
  <si>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</si>
  <si>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</si>
  <si>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</si>
  <si>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</si>
  <si>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</si>
  <si>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</si>
  <si>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</si>
  <si>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八丈町一般旅客自動車運送事業は乗合事業と貸切事業を行っており、その両事業を合算した内容となっている。
○事業の状況
営業収益（貸切事業収益）が特に好調だった平成29年度・平成30年度と比較して減少となった。行楽シーズンに台風が相次ぎ欠航となったことや下半期には新型コロナウイルス感染症の影響で予約キャンセルとなってしまったことなどが要因といえる。これにより②営業収支比率は減少してしまった。
費用を補てんするため、一般会計から補助を受けて、①経常収支比率を増加させている。しかし、①経常収支比率が100％に満たないため、④累積欠損金比率も増加となってしまった。②営業収支比率の改善のために、利用者及び営業収益の増加を図る必要がある。
○独立採算の状況
前年と比較すると利用者数は減少したが、費用も削減となったため、⑥利用者１回当たり運行経費はやや減少となった。
また、他会計負担額が増加してしまったことから、⑤利用者一回当たり他会計負担額、⑦他会計負担比率は増加してしまった。他会計からの補助金が収益の大きな割合を占めており、利用者を増加させる必要がある。
具体的には、乗合事業については、便利で手ごろな移動手段として周知を図り、貸切事業については、積極的な観光誘致活動により利用者の増加を目指す。
○資産及び負債の状況
車両更新を計画的に進めており、⑨有形固定資産減価償却率は平均値とほぼ同じ値となった。
また、車両更新を企業債に頼らず進められていることから⑧企業債残高対料金収入比率について減少傾向にある。</t>
    <rPh sb="58" eb="60">
      <t>エイギョウ</t>
    </rPh>
    <rPh sb="60" eb="62">
      <t>シュウエキ</t>
    </rPh>
    <rPh sb="63" eb="65">
      <t>カシキリ</t>
    </rPh>
    <rPh sb="65" eb="67">
      <t>ジギョウ</t>
    </rPh>
    <rPh sb="67" eb="69">
      <t>シュウエキ</t>
    </rPh>
    <rPh sb="78" eb="80">
      <t>ヘイセイ</t>
    </rPh>
    <rPh sb="82" eb="84">
      <t>ネンド</t>
    </rPh>
    <rPh sb="85" eb="87">
      <t>ヘイセイ</t>
    </rPh>
    <rPh sb="89" eb="91">
      <t>ネンド</t>
    </rPh>
    <rPh sb="92" eb="94">
      <t>ヒカク</t>
    </rPh>
    <rPh sb="96" eb="98">
      <t>ゲンショウ</t>
    </rPh>
    <rPh sb="103" eb="105">
      <t>コウラク</t>
    </rPh>
    <rPh sb="110" eb="112">
      <t>タイフウ</t>
    </rPh>
    <rPh sb="113" eb="115">
      <t>アイツ</t>
    </rPh>
    <rPh sb="116" eb="118">
      <t>ケッコウ</t>
    </rPh>
    <rPh sb="125" eb="126">
      <t>シモ</t>
    </rPh>
    <rPh sb="126" eb="128">
      <t>ハンキ</t>
    </rPh>
    <rPh sb="130" eb="132">
      <t>シンガタ</t>
    </rPh>
    <rPh sb="139" eb="141">
      <t>カンセン</t>
    </rPh>
    <rPh sb="141" eb="142">
      <t>ショウ</t>
    </rPh>
    <rPh sb="143" eb="145">
      <t>エイキョウ</t>
    </rPh>
    <rPh sb="146" eb="148">
      <t>ヨヤク</t>
    </rPh>
    <rPh sb="166" eb="168">
      <t>ヨウイン</t>
    </rPh>
    <rPh sb="186" eb="188">
      <t>ゲンショウ</t>
    </rPh>
    <rPh sb="228" eb="230">
      <t>ゾウカ</t>
    </rPh>
    <rPh sb="241" eb="243">
      <t>ケイジョウ</t>
    </rPh>
    <rPh sb="243" eb="245">
      <t>シュウシ</t>
    </rPh>
    <rPh sb="245" eb="247">
      <t>ヒリツ</t>
    </rPh>
    <rPh sb="253" eb="254">
      <t>ミ</t>
    </rPh>
    <rPh sb="261" eb="263">
      <t>ルイセキ</t>
    </rPh>
    <rPh sb="263" eb="265">
      <t>ケッソン</t>
    </rPh>
    <rPh sb="265" eb="266">
      <t>キン</t>
    </rPh>
    <rPh sb="266" eb="268">
      <t>ヒリツ</t>
    </rPh>
    <rPh sb="269" eb="271">
      <t>ゾウカ</t>
    </rPh>
    <rPh sb="345" eb="347">
      <t>ヒヨウ</t>
    </rPh>
    <rPh sb="348" eb="350">
      <t>サクゲン</t>
    </rPh>
    <rPh sb="373" eb="375">
      <t>ゲンショウ</t>
    </rPh>
    <rPh sb="589" eb="592">
      <t>ヘイキンチ</t>
    </rPh>
    <rPh sb="595" eb="596">
      <t>オナ</t>
    </rPh>
    <rPh sb="597" eb="598">
      <t>アタイ</t>
    </rPh>
    <phoneticPr fontId="3"/>
  </si>
  <si>
    <t>乗合事業については利用者が少ない為、収入が低くなっており、費用は平均より低い値ではあるが、営業損失が大きくなっている。便利で手ごろな移動手段として周知、利用者の増加を目指す。
貸切事業については、団体での観光利用が主となっている。利用者が増加すれば、本事業の収益が増加するだけでなく、島内産業の活性化に寄与できる。積極的な観光誘致活動により、さらなる利用者増加を目指す。
上記により収益を増加させ、令和2年度を目途に策定を予定している経営戦略の中で、長期的な収益見込とそれに見合った投資計画に基づき、経営基盤強化を目指す。</t>
    <phoneticPr fontId="3"/>
  </si>
  <si>
    <t>経営の効率性に関する表は乗合事業のみに関する内容となっている。
②走行キロ当たりの運送原価、③走行キロ当たりの人件費は平均より低い値となっていることから、費用については他の事業者以上に効率的な経営を行っていると考えられる。
収入については、④乗車効率が低く、それに伴い、①走行キロ当たりの収入が低くなっている。
④乗車効率を上げるため、一部回送で走行している区間を路線に組みこみ、利用者の利便性向上を図る。これにより、利用者及び収入を増加させる。
また、利用者が特に少ない区間の廃止を検討しているが、路線バスが運転免許を持たない住民等の生活路線でもあるため、反対意見があり、廃止変更は進まず、④乗車効率が増加しない一因となっている。</t>
    <rPh sb="157" eb="159">
      <t>ジョウシャ</t>
    </rPh>
    <rPh sb="159" eb="161">
      <t>コウリツ</t>
    </rPh>
    <rPh sb="162" eb="163">
      <t>ア</t>
    </rPh>
    <rPh sb="168" eb="170">
      <t>イチブ</t>
    </rPh>
    <rPh sb="170" eb="172">
      <t>カイソウ</t>
    </rPh>
    <rPh sb="173" eb="175">
      <t>ソウコウ</t>
    </rPh>
    <rPh sb="179" eb="181">
      <t>クカン</t>
    </rPh>
    <rPh sb="182" eb="184">
      <t>ロセン</t>
    </rPh>
    <rPh sb="185" eb="186">
      <t>ク</t>
    </rPh>
    <rPh sb="190" eb="193">
      <t>リヨウシャ</t>
    </rPh>
    <rPh sb="194" eb="197">
      <t>リベンセイ</t>
    </rPh>
    <rPh sb="197" eb="199">
      <t>コウジョウ</t>
    </rPh>
    <rPh sb="200" eb="201">
      <t>ハカ</t>
    </rPh>
    <rPh sb="212" eb="213">
      <t>オヨ</t>
    </rPh>
    <rPh sb="227" eb="230">
      <t>リヨウシャ</t>
    </rPh>
    <rPh sb="231" eb="232">
      <t>トク</t>
    </rPh>
    <rPh sb="233" eb="234">
      <t>スク</t>
    </rPh>
    <rPh sb="236" eb="238">
      <t>クカン</t>
    </rPh>
    <rPh sb="239" eb="241">
      <t>ハイシ</t>
    </rPh>
    <rPh sb="242" eb="244">
      <t>ケントウ</t>
    </rPh>
    <rPh sb="250" eb="252">
      <t>ロセン</t>
    </rPh>
    <rPh sb="255" eb="257">
      <t>ウンテン</t>
    </rPh>
    <rPh sb="257" eb="259">
      <t>メンキョ</t>
    </rPh>
    <rPh sb="260" eb="261">
      <t>モ</t>
    </rPh>
    <rPh sb="264" eb="266">
      <t>ジュウミン</t>
    </rPh>
    <rPh sb="266" eb="267">
      <t>トウ</t>
    </rPh>
    <rPh sb="268" eb="270">
      <t>セイカツ</t>
    </rPh>
    <rPh sb="270" eb="272">
      <t>ロセン</t>
    </rPh>
    <rPh sb="279" eb="281">
      <t>ハンタイ</t>
    </rPh>
    <rPh sb="281" eb="283">
      <t>イケン</t>
    </rPh>
    <rPh sb="287" eb="289">
      <t>ハイシ</t>
    </rPh>
    <rPh sb="289" eb="291">
      <t>ヘンコウ</t>
    </rPh>
    <rPh sb="292" eb="293">
      <t>スス</t>
    </rPh>
    <rPh sb="297" eb="299">
      <t>ジョウシャ</t>
    </rPh>
    <rPh sb="299" eb="301">
      <t>コウリツ</t>
    </rPh>
    <rPh sb="302" eb="304">
      <t>ゾウカ</t>
    </rPh>
    <rPh sb="307" eb="309">
      <t>イチイン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</si>
</sst>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H27</c:v>
                </c:pt>
                <c:pt idx="1">
                  <c:v>H28</c:v>
                </c:pt>
                <c:pt idx="2">
                  <c:v>H29</c:v>
                </c:pt>
                <c:pt idx="3">
                  <c:v>H30</c:v>
                </c:pt>
                <c:pt idx="4">
                  <c:v>R01</c:v>
                </c:pt>
              </c:strCache>
            </c:strRef>
          </c:cat>
          <c:val>
            <c:numRef>
              <c:f>データ!$AK$18:$AO$18</c:f>
              <c:numCache>
                <c:formatCode>#,##0.0;"▲ "#,##0.0</c:formatCode>
                <c:ptCount val="5"/>
                <c:pt idx="0">
                  <c:v>101.6</c:v>
                </c:pt>
                <c:pt idx="1">
                  <c:v>97.5</c:v>
                </c:pt>
                <c:pt idx="2">
                  <c:v>99.8</c:v>
                </c:pt>
                <c:pt idx="3">
                  <c:v>95.1</c:v>
                </c:pt>
                <c:pt idx="4">
                  <c:v>96.5</c:v>
                </c:pt>
              </c:numCache>
            </c:numRef>
          </c:val>
          <c:extLst>
            <c:ext xmlns:c16="http://schemas.microsoft.com/office/drawing/2014/chart" uri="{C3380CC4-5D6E-409C-BE32-E72D297353CC}">
              <c16:uniqueId val="{00000000-B9C2-448C-826A-1C315C194E87}"/>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H27</c:v>
                </c:pt>
                <c:pt idx="1">
                  <c:v>H28</c:v>
                </c:pt>
                <c:pt idx="2">
                  <c:v>H29</c:v>
                </c:pt>
                <c:pt idx="3">
                  <c:v>H30</c:v>
                </c:pt>
                <c:pt idx="4">
                  <c:v>R01</c:v>
                </c:pt>
              </c:strCache>
            </c:strRef>
          </c:cat>
          <c:val>
            <c:numRef>
              <c:f>データ!$AK$19:$AO$19</c:f>
              <c:numCache>
                <c:formatCode>#,##0.0;"▲ "#,##0.0</c:formatCode>
                <c:ptCount val="5"/>
                <c:pt idx="0">
                  <c:v>104.1</c:v>
                </c:pt>
                <c:pt idx="1">
                  <c:v>103.5</c:v>
                </c:pt>
                <c:pt idx="2">
                  <c:v>103.3</c:v>
                </c:pt>
                <c:pt idx="3">
                  <c:v>102.4</c:v>
                </c:pt>
                <c:pt idx="4">
                  <c:v>98.5</c:v>
                </c:pt>
              </c:numCache>
            </c:numRef>
          </c:val>
          <c:smooth val="0"/>
          <c:extLst>
            <c:ext xmlns:c16="http://schemas.microsoft.com/office/drawing/2014/chart" uri="{C3380CC4-5D6E-409C-BE32-E72D297353CC}">
              <c16:uniqueId val="{00000001-B9C2-448C-826A-1C315C194E87}"/>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H27</c:v>
                </c:pt>
                <c:pt idx="1">
                  <c:v>H28</c:v>
                </c:pt>
                <c:pt idx="2">
                  <c:v>H29</c:v>
                </c:pt>
                <c:pt idx="3">
                  <c:v>H30</c:v>
                </c:pt>
                <c:pt idx="4">
                  <c:v>R01</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9C2-448C-826A-1C315C194E87}"/>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H27</c:v>
                </c:pt>
                <c:pt idx="1">
                  <c:v>H28</c:v>
                </c:pt>
                <c:pt idx="2">
                  <c:v>H29</c:v>
                </c:pt>
                <c:pt idx="3">
                  <c:v>H30</c:v>
                </c:pt>
                <c:pt idx="4">
                  <c:v>R01</c:v>
                </c:pt>
              </c:strCache>
            </c:strRef>
          </c:cat>
          <c:val>
            <c:numRef>
              <c:f>データ!$EA$17:$EE$17</c:f>
              <c:numCache>
                <c:formatCode>#,##0.00;"▲ "#,##0.00</c:formatCode>
                <c:ptCount val="5"/>
                <c:pt idx="0">
                  <c:v>287.39999999999998</c:v>
                </c:pt>
                <c:pt idx="1">
                  <c:v>246.94</c:v>
                </c:pt>
                <c:pt idx="2">
                  <c:v>442.52</c:v>
                </c:pt>
                <c:pt idx="3">
                  <c:v>464.72</c:v>
                </c:pt>
                <c:pt idx="4">
                  <c:v>490.75</c:v>
                </c:pt>
              </c:numCache>
            </c:numRef>
          </c:val>
          <c:extLst>
            <c:ext xmlns:c16="http://schemas.microsoft.com/office/drawing/2014/chart" uri="{C3380CC4-5D6E-409C-BE32-E72D297353CC}">
              <c16:uniqueId val="{00000000-33A7-4B77-9D1B-934D29E6F6DC}"/>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H27</c:v>
                </c:pt>
                <c:pt idx="1">
                  <c:v>H28</c:v>
                </c:pt>
                <c:pt idx="2">
                  <c:v>H29</c:v>
                </c:pt>
                <c:pt idx="3">
                  <c:v>H30</c:v>
                </c:pt>
                <c:pt idx="4">
                  <c:v>R01</c:v>
                </c:pt>
              </c:strCache>
            </c:strRef>
          </c:cat>
          <c:val>
            <c:numRef>
              <c:f>データ!$EA$18:$EE$18</c:f>
              <c:numCache>
                <c:formatCode>#,##0.00;"▲ "#,##0.00</c:formatCode>
                <c:ptCount val="5"/>
                <c:pt idx="0">
                  <c:v>684.85</c:v>
                </c:pt>
                <c:pt idx="1">
                  <c:v>699.75</c:v>
                </c:pt>
                <c:pt idx="2">
                  <c:v>710.2</c:v>
                </c:pt>
                <c:pt idx="3">
                  <c:v>726.81</c:v>
                </c:pt>
                <c:pt idx="4">
                  <c:v>732.4</c:v>
                </c:pt>
              </c:numCache>
            </c:numRef>
          </c:val>
          <c:smooth val="0"/>
          <c:extLst>
            <c:ext xmlns:c16="http://schemas.microsoft.com/office/drawing/2014/chart" uri="{C3380CC4-5D6E-409C-BE32-E72D297353CC}">
              <c16:uniqueId val="{00000001-33A7-4B77-9D1B-934D29E6F6DC}"/>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H27</c:v>
                </c:pt>
                <c:pt idx="1">
                  <c:v>H28</c:v>
                </c:pt>
                <c:pt idx="2">
                  <c:v>H29</c:v>
                </c:pt>
                <c:pt idx="3">
                  <c:v>H30</c:v>
                </c:pt>
                <c:pt idx="4">
                  <c:v>R01</c:v>
                </c:pt>
              </c:strCache>
            </c:strRef>
          </c:cat>
          <c:val>
            <c:numRef>
              <c:f>データ!$FE$17:$FI$17</c:f>
              <c:numCache>
                <c:formatCode>#,##0.0;"▲ "#,##0.0</c:formatCode>
                <c:ptCount val="5"/>
                <c:pt idx="0">
                  <c:v>9.1999999999999993</c:v>
                </c:pt>
                <c:pt idx="1">
                  <c:v>8.8000000000000007</c:v>
                </c:pt>
                <c:pt idx="2">
                  <c:v>8.5</c:v>
                </c:pt>
                <c:pt idx="3">
                  <c:v>8.8000000000000007</c:v>
                </c:pt>
                <c:pt idx="4">
                  <c:v>9.1999999999999993</c:v>
                </c:pt>
              </c:numCache>
            </c:numRef>
          </c:val>
          <c:extLst>
            <c:ext xmlns:c16="http://schemas.microsoft.com/office/drawing/2014/chart" uri="{C3380CC4-5D6E-409C-BE32-E72D297353CC}">
              <c16:uniqueId val="{00000000-3C5C-4FB2-A13A-D1ABB2927263}"/>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H27</c:v>
                </c:pt>
                <c:pt idx="1">
                  <c:v>H28</c:v>
                </c:pt>
                <c:pt idx="2">
                  <c:v>H29</c:v>
                </c:pt>
                <c:pt idx="3">
                  <c:v>H30</c:v>
                </c:pt>
                <c:pt idx="4">
                  <c:v>R01</c:v>
                </c:pt>
              </c:strCache>
            </c:strRef>
          </c:cat>
          <c:val>
            <c:numRef>
              <c:f>データ!$FE$18:$FI$18</c:f>
              <c:numCache>
                <c:formatCode>#,##0.0;"▲ "#,##0.0</c:formatCode>
                <c:ptCount val="5"/>
                <c:pt idx="0">
                  <c:v>17.7</c:v>
                </c:pt>
                <c:pt idx="1">
                  <c:v>18</c:v>
                </c:pt>
                <c:pt idx="2">
                  <c:v>18.399999999999999</c:v>
                </c:pt>
                <c:pt idx="3">
                  <c:v>18.3</c:v>
                </c:pt>
                <c:pt idx="4">
                  <c:v>18.100000000000001</c:v>
                </c:pt>
              </c:numCache>
            </c:numRef>
          </c:val>
          <c:smooth val="0"/>
          <c:extLst>
            <c:ext xmlns:c16="http://schemas.microsoft.com/office/drawing/2014/chart" uri="{C3380CC4-5D6E-409C-BE32-E72D297353CC}">
              <c16:uniqueId val="{00000001-3C5C-4FB2-A13A-D1ABB2927263}"/>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H27</c:v>
                </c:pt>
                <c:pt idx="1">
                  <c:v>H28</c:v>
                </c:pt>
                <c:pt idx="2">
                  <c:v>H29</c:v>
                </c:pt>
                <c:pt idx="3">
                  <c:v>H30</c:v>
                </c:pt>
                <c:pt idx="4">
                  <c:v>R01</c:v>
                </c:pt>
              </c:strCache>
            </c:strRef>
          </c:cat>
          <c:val>
            <c:numRef>
              <c:f>データ!$BR$17:$BV$17</c:f>
              <c:numCache>
                <c:formatCode>#,##0.0;"▲ "#,##0.0</c:formatCode>
                <c:ptCount val="5"/>
                <c:pt idx="0">
                  <c:v>0</c:v>
                </c:pt>
                <c:pt idx="1">
                  <c:v>1.4</c:v>
                </c:pt>
                <c:pt idx="2">
                  <c:v>0.2</c:v>
                </c:pt>
                <c:pt idx="3">
                  <c:v>4.7</c:v>
                </c:pt>
                <c:pt idx="4">
                  <c:v>11</c:v>
                </c:pt>
              </c:numCache>
            </c:numRef>
          </c:val>
          <c:extLst>
            <c:ext xmlns:c16="http://schemas.microsoft.com/office/drawing/2014/chart" uri="{C3380CC4-5D6E-409C-BE32-E72D297353CC}">
              <c16:uniqueId val="{00000000-6473-41E0-AB7F-36BD74E50A7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H27</c:v>
                </c:pt>
                <c:pt idx="1">
                  <c:v>H28</c:v>
                </c:pt>
                <c:pt idx="2">
                  <c:v>H29</c:v>
                </c:pt>
                <c:pt idx="3">
                  <c:v>H30</c:v>
                </c:pt>
                <c:pt idx="4">
                  <c:v>R01</c:v>
                </c:pt>
              </c:strCache>
            </c:strRef>
          </c:cat>
          <c:val>
            <c:numRef>
              <c:f>データ!$BR$18:$BV$18</c:f>
              <c:numCache>
                <c:formatCode>#,##0.0;"▲ "#,##0.0</c:formatCode>
                <c:ptCount val="5"/>
                <c:pt idx="0">
                  <c:v>90.4</c:v>
                </c:pt>
                <c:pt idx="1">
                  <c:v>86.1</c:v>
                </c:pt>
                <c:pt idx="2">
                  <c:v>62.9</c:v>
                </c:pt>
                <c:pt idx="3">
                  <c:v>34.799999999999997</c:v>
                </c:pt>
                <c:pt idx="4">
                  <c:v>35.1</c:v>
                </c:pt>
              </c:numCache>
            </c:numRef>
          </c:val>
          <c:smooth val="0"/>
          <c:extLst>
            <c:ext xmlns:c16="http://schemas.microsoft.com/office/drawing/2014/chart" uri="{C3380CC4-5D6E-409C-BE32-E72D297353CC}">
              <c16:uniqueId val="{00000001-6473-41E0-AB7F-36BD74E50A7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H27</c:v>
                </c:pt>
                <c:pt idx="1">
                  <c:v>H28</c:v>
                </c:pt>
                <c:pt idx="2">
                  <c:v>H29</c:v>
                </c:pt>
                <c:pt idx="3">
                  <c:v>H30</c:v>
                </c:pt>
                <c:pt idx="4">
                  <c:v>R01</c:v>
                </c:pt>
              </c:strCache>
            </c:strRef>
          </c:cat>
          <c:val>
            <c:numRef>
              <c:f>データ!$AV$17:$AZ$17</c:f>
              <c:numCache>
                <c:formatCode>#,##0.0;"▲ "#,##0.0</c:formatCode>
                <c:ptCount val="5"/>
                <c:pt idx="0">
                  <c:v>42.5</c:v>
                </c:pt>
                <c:pt idx="1">
                  <c:v>47.2</c:v>
                </c:pt>
                <c:pt idx="2">
                  <c:v>60.5</c:v>
                </c:pt>
                <c:pt idx="3">
                  <c:v>52.5</c:v>
                </c:pt>
                <c:pt idx="4">
                  <c:v>44</c:v>
                </c:pt>
              </c:numCache>
            </c:numRef>
          </c:val>
          <c:extLst>
            <c:ext xmlns:c16="http://schemas.microsoft.com/office/drawing/2014/chart" uri="{C3380CC4-5D6E-409C-BE32-E72D297353CC}">
              <c16:uniqueId val="{00000000-3836-4312-9B80-5C0F0B62CEF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H27</c:v>
                </c:pt>
                <c:pt idx="1">
                  <c:v>H28</c:v>
                </c:pt>
                <c:pt idx="2">
                  <c:v>H29</c:v>
                </c:pt>
                <c:pt idx="3">
                  <c:v>H30</c:v>
                </c:pt>
                <c:pt idx="4">
                  <c:v>R01</c:v>
                </c:pt>
              </c:strCache>
            </c:strRef>
          </c:cat>
          <c:val>
            <c:numRef>
              <c:f>データ!$AV$18:$AZ$18</c:f>
              <c:numCache>
                <c:formatCode>#,##0.0;"▲ "#,##0.0</c:formatCode>
                <c:ptCount val="5"/>
                <c:pt idx="0">
                  <c:v>95.5</c:v>
                </c:pt>
                <c:pt idx="1">
                  <c:v>94.2</c:v>
                </c:pt>
                <c:pt idx="2">
                  <c:v>94</c:v>
                </c:pt>
                <c:pt idx="3">
                  <c:v>93.2</c:v>
                </c:pt>
                <c:pt idx="4">
                  <c:v>89.9</c:v>
                </c:pt>
              </c:numCache>
            </c:numRef>
          </c:val>
          <c:smooth val="0"/>
          <c:extLst>
            <c:ext xmlns:c16="http://schemas.microsoft.com/office/drawing/2014/chart" uri="{C3380CC4-5D6E-409C-BE32-E72D297353CC}">
              <c16:uniqueId val="{00000001-3836-4312-9B80-5C0F0B62CEF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H27</c:v>
                </c:pt>
                <c:pt idx="1">
                  <c:v>H28</c:v>
                </c:pt>
                <c:pt idx="2">
                  <c:v>H29</c:v>
                </c:pt>
                <c:pt idx="3">
                  <c:v>H30</c:v>
                </c:pt>
                <c:pt idx="4">
                  <c:v>R01</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836-4312-9B80-5C0F0B62CEF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H27</c:v>
                </c:pt>
                <c:pt idx="1">
                  <c:v>H28</c:v>
                </c:pt>
                <c:pt idx="2">
                  <c:v>H29</c:v>
                </c:pt>
                <c:pt idx="3">
                  <c:v>H30</c:v>
                </c:pt>
                <c:pt idx="4">
                  <c:v>R01</c:v>
                </c:pt>
              </c:strCache>
            </c:strRef>
          </c:cat>
          <c:val>
            <c:numRef>
              <c:f>データ!$BG$17:$BK$17</c:f>
              <c:numCache>
                <c:formatCode>#,##0.0;"▲ "#,##0.0</c:formatCode>
                <c:ptCount val="5"/>
                <c:pt idx="0">
                  <c:v>343.5</c:v>
                </c:pt>
                <c:pt idx="1">
                  <c:v>322.10000000000002</c:v>
                </c:pt>
                <c:pt idx="2">
                  <c:v>240.7</c:v>
                </c:pt>
                <c:pt idx="3">
                  <c:v>203.1</c:v>
                </c:pt>
                <c:pt idx="4">
                  <c:v>278.8</c:v>
                </c:pt>
              </c:numCache>
            </c:numRef>
          </c:val>
          <c:extLst>
            <c:ext xmlns:c16="http://schemas.microsoft.com/office/drawing/2014/chart" uri="{C3380CC4-5D6E-409C-BE32-E72D297353CC}">
              <c16:uniqueId val="{00000000-8F71-4EBF-9766-F60CD11323E2}"/>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H27</c:v>
                </c:pt>
                <c:pt idx="1">
                  <c:v>H28</c:v>
                </c:pt>
                <c:pt idx="2">
                  <c:v>H29</c:v>
                </c:pt>
                <c:pt idx="3">
                  <c:v>H30</c:v>
                </c:pt>
                <c:pt idx="4">
                  <c:v>R01</c:v>
                </c:pt>
              </c:strCache>
            </c:strRef>
          </c:cat>
          <c:val>
            <c:numRef>
              <c:f>データ!$BG$18:$BK$18</c:f>
              <c:numCache>
                <c:formatCode>#,##0.0;"▲ "#,##0.0</c:formatCode>
                <c:ptCount val="5"/>
                <c:pt idx="0">
                  <c:v>97.7</c:v>
                </c:pt>
                <c:pt idx="1">
                  <c:v>100</c:v>
                </c:pt>
                <c:pt idx="2">
                  <c:v>156.69999999999999</c:v>
                </c:pt>
                <c:pt idx="3">
                  <c:v>155.30000000000001</c:v>
                </c:pt>
                <c:pt idx="4">
                  <c:v>154.19999999999999</c:v>
                </c:pt>
              </c:numCache>
            </c:numRef>
          </c:val>
          <c:smooth val="0"/>
          <c:extLst>
            <c:ext xmlns:c16="http://schemas.microsoft.com/office/drawing/2014/chart" uri="{C3380CC4-5D6E-409C-BE32-E72D297353CC}">
              <c16:uniqueId val="{00000001-8F71-4EBF-9766-F60CD11323E2}"/>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H27</c:v>
                </c:pt>
                <c:pt idx="1">
                  <c:v>H28</c:v>
                </c:pt>
                <c:pt idx="2">
                  <c:v>H29</c:v>
                </c:pt>
                <c:pt idx="3">
                  <c:v>H30</c:v>
                </c:pt>
                <c:pt idx="4">
                  <c:v>R01</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F71-4EBF-9766-F60CD11323E2}"/>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H27</c:v>
                </c:pt>
                <c:pt idx="1">
                  <c:v>H28</c:v>
                </c:pt>
                <c:pt idx="2">
                  <c:v>H29</c:v>
                </c:pt>
                <c:pt idx="3">
                  <c:v>H30</c:v>
                </c:pt>
                <c:pt idx="4">
                  <c:v>R01</c:v>
                </c:pt>
              </c:strCache>
            </c:strRef>
          </c:cat>
          <c:val>
            <c:numRef>
              <c:f>データ!$CC$18:$CG$18</c:f>
              <c:numCache>
                <c:formatCode>#,##0.0;"▲ "#,##0.0</c:formatCode>
                <c:ptCount val="5"/>
                <c:pt idx="0">
                  <c:v>590.5</c:v>
                </c:pt>
                <c:pt idx="1">
                  <c:v>544.6</c:v>
                </c:pt>
                <c:pt idx="2">
                  <c:v>443.5</c:v>
                </c:pt>
                <c:pt idx="3">
                  <c:v>537.20000000000005</c:v>
                </c:pt>
                <c:pt idx="4">
                  <c:v>625</c:v>
                </c:pt>
              </c:numCache>
            </c:numRef>
          </c:val>
          <c:extLst>
            <c:ext xmlns:c16="http://schemas.microsoft.com/office/drawing/2014/chart" uri="{C3380CC4-5D6E-409C-BE32-E72D297353CC}">
              <c16:uniqueId val="{00000000-7EC6-42EF-BDC7-C94C81086EA3}"/>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H27</c:v>
                </c:pt>
                <c:pt idx="1">
                  <c:v>H28</c:v>
                </c:pt>
                <c:pt idx="2">
                  <c:v>H29</c:v>
                </c:pt>
                <c:pt idx="3">
                  <c:v>H30</c:v>
                </c:pt>
                <c:pt idx="4">
                  <c:v>R01</c:v>
                </c:pt>
              </c:strCache>
            </c:strRef>
          </c:cat>
          <c:val>
            <c:numRef>
              <c:f>データ!$CC$19:$CG$19</c:f>
              <c:numCache>
                <c:formatCode>#,##0.0;"▲ "#,##0.0</c:formatCode>
                <c:ptCount val="5"/>
                <c:pt idx="0">
                  <c:v>1064.8</c:v>
                </c:pt>
                <c:pt idx="1">
                  <c:v>1078.7</c:v>
                </c:pt>
                <c:pt idx="2">
                  <c:v>1151.8</c:v>
                </c:pt>
                <c:pt idx="3">
                  <c:v>1302.7</c:v>
                </c:pt>
                <c:pt idx="4">
                  <c:v>1221.5999999999999</c:v>
                </c:pt>
              </c:numCache>
            </c:numRef>
          </c:val>
          <c:extLst>
            <c:ext xmlns:c16="http://schemas.microsoft.com/office/drawing/2014/chart" uri="{C3380CC4-5D6E-409C-BE32-E72D297353CC}">
              <c16:uniqueId val="{00000001-7EC6-42EF-BDC7-C94C81086EA3}"/>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H27</c:v>
                </c:pt>
                <c:pt idx="1">
                  <c:v>H28</c:v>
                </c:pt>
                <c:pt idx="2">
                  <c:v>H29</c:v>
                </c:pt>
                <c:pt idx="3">
                  <c:v>H30</c:v>
                </c:pt>
                <c:pt idx="4">
                  <c:v>R01</c:v>
                </c:pt>
              </c:strCache>
            </c:strRef>
          </c:cat>
          <c:val>
            <c:numRef>
              <c:f>データ!$CC$20:$CG$20</c:f>
              <c:numCache>
                <c:formatCode>#,##0.0;"▲ "#,##0.0</c:formatCode>
                <c:ptCount val="5"/>
                <c:pt idx="0">
                  <c:v>13.6</c:v>
                </c:pt>
                <c:pt idx="1">
                  <c:v>14.6</c:v>
                </c:pt>
                <c:pt idx="2">
                  <c:v>14.5</c:v>
                </c:pt>
                <c:pt idx="3">
                  <c:v>14.7</c:v>
                </c:pt>
                <c:pt idx="4">
                  <c:v>14.2</c:v>
                </c:pt>
              </c:numCache>
            </c:numRef>
          </c:val>
          <c:smooth val="0"/>
          <c:extLst>
            <c:ext xmlns:c16="http://schemas.microsoft.com/office/drawing/2014/chart" uri="{C3380CC4-5D6E-409C-BE32-E72D297353CC}">
              <c16:uniqueId val="{00000002-7EC6-42EF-BDC7-C94C81086EA3}"/>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H27</c:v>
                </c:pt>
                <c:pt idx="1">
                  <c:v>H28</c:v>
                </c:pt>
                <c:pt idx="2">
                  <c:v>H29</c:v>
                </c:pt>
                <c:pt idx="3">
                  <c:v>H30</c:v>
                </c:pt>
                <c:pt idx="4">
                  <c:v>R01</c:v>
                </c:pt>
              </c:strCache>
            </c:strRef>
          </c:cat>
          <c:val>
            <c:numRef>
              <c:f>データ!$CC$21:$CG$21</c:f>
              <c:numCache>
                <c:formatCode>#,##0.0;"▲ "#,##0.0</c:formatCode>
                <c:ptCount val="5"/>
                <c:pt idx="0">
                  <c:v>177.3</c:v>
                </c:pt>
                <c:pt idx="1">
                  <c:v>180</c:v>
                </c:pt>
                <c:pt idx="2">
                  <c:v>180.1</c:v>
                </c:pt>
                <c:pt idx="3">
                  <c:v>182.9</c:v>
                </c:pt>
                <c:pt idx="4">
                  <c:v>190.5</c:v>
                </c:pt>
              </c:numCache>
            </c:numRef>
          </c:val>
          <c:smooth val="0"/>
          <c:extLst>
            <c:ext xmlns:c16="http://schemas.microsoft.com/office/drawing/2014/chart" uri="{C3380CC4-5D6E-409C-BE32-E72D297353CC}">
              <c16:uniqueId val="{00000003-7EC6-42EF-BDC7-C94C81086EA3}"/>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H27</c:v>
                </c:pt>
                <c:pt idx="1">
                  <c:v>H28</c:v>
                </c:pt>
                <c:pt idx="2">
                  <c:v>H29</c:v>
                </c:pt>
                <c:pt idx="3">
                  <c:v>H30</c:v>
                </c:pt>
                <c:pt idx="4">
                  <c:v>R01</c:v>
                </c:pt>
              </c:strCache>
            </c:strRef>
          </c:cat>
          <c:val>
            <c:numRef>
              <c:f>データ!$CW$17:$DA$17</c:f>
              <c:numCache>
                <c:formatCode>#,##0.0;"▲ "#,##0.0</c:formatCode>
                <c:ptCount val="5"/>
                <c:pt idx="0">
                  <c:v>55.5</c:v>
                </c:pt>
                <c:pt idx="1">
                  <c:v>50.5</c:v>
                </c:pt>
                <c:pt idx="2">
                  <c:v>38.5</c:v>
                </c:pt>
                <c:pt idx="3">
                  <c:v>41.2</c:v>
                </c:pt>
                <c:pt idx="4">
                  <c:v>51.2</c:v>
                </c:pt>
              </c:numCache>
            </c:numRef>
          </c:val>
          <c:extLst>
            <c:ext xmlns:c16="http://schemas.microsoft.com/office/drawing/2014/chart" uri="{C3380CC4-5D6E-409C-BE32-E72D297353CC}">
              <c16:uniqueId val="{00000000-F1E9-4E5F-8E97-A5E70DE9FEF6}"/>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H27</c:v>
                </c:pt>
                <c:pt idx="1">
                  <c:v>H28</c:v>
                </c:pt>
                <c:pt idx="2">
                  <c:v>H29</c:v>
                </c:pt>
                <c:pt idx="3">
                  <c:v>H30</c:v>
                </c:pt>
                <c:pt idx="4">
                  <c:v>R01</c:v>
                </c:pt>
              </c:strCache>
            </c:strRef>
          </c:cat>
          <c:val>
            <c:numRef>
              <c:f>データ!$CW$18:$DA$18</c:f>
              <c:numCache>
                <c:formatCode>#,##0.0;"▲ "#,##0.0</c:formatCode>
                <c:ptCount val="5"/>
                <c:pt idx="0">
                  <c:v>7.7</c:v>
                </c:pt>
                <c:pt idx="1">
                  <c:v>8.1</c:v>
                </c:pt>
                <c:pt idx="2">
                  <c:v>8</c:v>
                </c:pt>
                <c:pt idx="3">
                  <c:v>8</c:v>
                </c:pt>
                <c:pt idx="4">
                  <c:v>7.5</c:v>
                </c:pt>
              </c:numCache>
            </c:numRef>
          </c:val>
          <c:smooth val="0"/>
          <c:extLst>
            <c:ext xmlns:c16="http://schemas.microsoft.com/office/drawing/2014/chart" uri="{C3380CC4-5D6E-409C-BE32-E72D297353CC}">
              <c16:uniqueId val="{00000001-F1E9-4E5F-8E97-A5E70DE9FEF6}"/>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H27</c:v>
                </c:pt>
                <c:pt idx="1">
                  <c:v>H28</c:v>
                </c:pt>
                <c:pt idx="2">
                  <c:v>H29</c:v>
                </c:pt>
                <c:pt idx="3">
                  <c:v>H30</c:v>
                </c:pt>
                <c:pt idx="4">
                  <c:v>R01</c:v>
                </c:pt>
              </c:strCache>
            </c:strRef>
          </c:cat>
          <c:val>
            <c:numRef>
              <c:f>データ!$DG$17:$DK$17</c:f>
              <c:numCache>
                <c:formatCode>#,##0.0;"▲ "#,##0.0</c:formatCode>
                <c:ptCount val="5"/>
                <c:pt idx="0">
                  <c:v>125.6</c:v>
                </c:pt>
                <c:pt idx="1">
                  <c:v>108.3</c:v>
                </c:pt>
                <c:pt idx="2">
                  <c:v>48.8</c:v>
                </c:pt>
                <c:pt idx="3">
                  <c:v>27.6</c:v>
                </c:pt>
                <c:pt idx="4">
                  <c:v>17.399999999999999</c:v>
                </c:pt>
              </c:numCache>
            </c:numRef>
          </c:val>
          <c:extLst>
            <c:ext xmlns:c16="http://schemas.microsoft.com/office/drawing/2014/chart" uri="{C3380CC4-5D6E-409C-BE32-E72D297353CC}">
              <c16:uniqueId val="{00000000-493C-4469-825F-BC3EFFB01B19}"/>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H27</c:v>
                </c:pt>
                <c:pt idx="1">
                  <c:v>H28</c:v>
                </c:pt>
                <c:pt idx="2">
                  <c:v>H29</c:v>
                </c:pt>
                <c:pt idx="3">
                  <c:v>H30</c:v>
                </c:pt>
                <c:pt idx="4">
                  <c:v>R01</c:v>
                </c:pt>
              </c:strCache>
            </c:strRef>
          </c:cat>
          <c:val>
            <c:numRef>
              <c:f>データ!$DG$18:$DK$18</c:f>
              <c:numCache>
                <c:formatCode>#,##0.0;"▲ "#,##0.0</c:formatCode>
                <c:ptCount val="5"/>
                <c:pt idx="0">
                  <c:v>27</c:v>
                </c:pt>
                <c:pt idx="1">
                  <c:v>22.5</c:v>
                </c:pt>
                <c:pt idx="2">
                  <c:v>21.9</c:v>
                </c:pt>
                <c:pt idx="3">
                  <c:v>23.3</c:v>
                </c:pt>
                <c:pt idx="4">
                  <c:v>29.5</c:v>
                </c:pt>
              </c:numCache>
            </c:numRef>
          </c:val>
          <c:smooth val="0"/>
          <c:extLst>
            <c:ext xmlns:c16="http://schemas.microsoft.com/office/drawing/2014/chart" uri="{C3380CC4-5D6E-409C-BE32-E72D297353CC}">
              <c16:uniqueId val="{00000001-493C-4469-825F-BC3EFFB01B19}"/>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H27</c:v>
                </c:pt>
                <c:pt idx="1">
                  <c:v>H28</c:v>
                </c:pt>
                <c:pt idx="2">
                  <c:v>H29</c:v>
                </c:pt>
                <c:pt idx="3">
                  <c:v>H30</c:v>
                </c:pt>
                <c:pt idx="4">
                  <c:v>R01</c:v>
                </c:pt>
              </c:strCache>
            </c:strRef>
          </c:cat>
          <c:val>
            <c:numRef>
              <c:f>データ!$DQ$17:$DU$17</c:f>
              <c:numCache>
                <c:formatCode>#,##0.0;"▲ "#,##0.0</c:formatCode>
                <c:ptCount val="5"/>
                <c:pt idx="0">
                  <c:v>63.9</c:v>
                </c:pt>
                <c:pt idx="1">
                  <c:v>64.3</c:v>
                </c:pt>
                <c:pt idx="2">
                  <c:v>63.6</c:v>
                </c:pt>
                <c:pt idx="3">
                  <c:v>67.7</c:v>
                </c:pt>
                <c:pt idx="4">
                  <c:v>76.7</c:v>
                </c:pt>
              </c:numCache>
            </c:numRef>
          </c:val>
          <c:extLst>
            <c:ext xmlns:c16="http://schemas.microsoft.com/office/drawing/2014/chart" uri="{C3380CC4-5D6E-409C-BE32-E72D297353CC}">
              <c16:uniqueId val="{00000000-1D1D-4585-B82E-26C4BA4D68E0}"/>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H27</c:v>
                </c:pt>
                <c:pt idx="1">
                  <c:v>H28</c:v>
                </c:pt>
                <c:pt idx="2">
                  <c:v>H29</c:v>
                </c:pt>
                <c:pt idx="3">
                  <c:v>H30</c:v>
                </c:pt>
                <c:pt idx="4">
                  <c:v>R01</c:v>
                </c:pt>
              </c:strCache>
            </c:strRef>
          </c:cat>
          <c:val>
            <c:numRef>
              <c:f>データ!$DQ$18:$DU$18</c:f>
              <c:numCache>
                <c:formatCode>#,##0.0;"▲ "#,##0.0</c:formatCode>
                <c:ptCount val="5"/>
                <c:pt idx="0">
                  <c:v>78.900000000000006</c:v>
                </c:pt>
                <c:pt idx="1">
                  <c:v>78.400000000000006</c:v>
                </c:pt>
                <c:pt idx="2">
                  <c:v>77.8</c:v>
                </c:pt>
                <c:pt idx="3">
                  <c:v>77.400000000000006</c:v>
                </c:pt>
                <c:pt idx="4">
                  <c:v>74.900000000000006</c:v>
                </c:pt>
              </c:numCache>
            </c:numRef>
          </c:val>
          <c:smooth val="0"/>
          <c:extLst>
            <c:ext xmlns:c16="http://schemas.microsoft.com/office/drawing/2014/chart" uri="{C3380CC4-5D6E-409C-BE32-E72D297353CC}">
              <c16:uniqueId val="{00000001-1D1D-4585-B82E-26C4BA4D68E0}"/>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H27</c:v>
                </c:pt>
                <c:pt idx="1">
                  <c:v>H28</c:v>
                </c:pt>
                <c:pt idx="2">
                  <c:v>H29</c:v>
                </c:pt>
                <c:pt idx="3">
                  <c:v>H30</c:v>
                </c:pt>
                <c:pt idx="4">
                  <c:v>R01</c:v>
                </c:pt>
              </c:strCache>
            </c:strRef>
          </c:cat>
          <c:val>
            <c:numRef>
              <c:f>データ!$EU$17:$EY$17</c:f>
              <c:numCache>
                <c:formatCode>#,##0.00;"▲ "#,##0.00</c:formatCode>
                <c:ptCount val="5"/>
                <c:pt idx="0">
                  <c:v>372.37</c:v>
                </c:pt>
                <c:pt idx="1">
                  <c:v>356.6</c:v>
                </c:pt>
                <c:pt idx="2">
                  <c:v>283.36</c:v>
                </c:pt>
                <c:pt idx="3">
                  <c:v>339.67</c:v>
                </c:pt>
                <c:pt idx="4">
                  <c:v>342.24</c:v>
                </c:pt>
              </c:numCache>
            </c:numRef>
          </c:val>
          <c:extLst>
            <c:ext xmlns:c16="http://schemas.microsoft.com/office/drawing/2014/chart" uri="{C3380CC4-5D6E-409C-BE32-E72D297353CC}">
              <c16:uniqueId val="{00000000-920E-4DC8-B316-9D29799EB971}"/>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H27</c:v>
                </c:pt>
                <c:pt idx="1">
                  <c:v>H28</c:v>
                </c:pt>
                <c:pt idx="2">
                  <c:v>H29</c:v>
                </c:pt>
                <c:pt idx="3">
                  <c:v>H30</c:v>
                </c:pt>
                <c:pt idx="4">
                  <c:v>R01</c:v>
                </c:pt>
              </c:strCache>
            </c:strRef>
          </c:cat>
          <c:val>
            <c:numRef>
              <c:f>データ!$EU$18:$EY$18</c:f>
              <c:numCache>
                <c:formatCode>#,##0.00;"▲ "#,##0.00</c:formatCode>
                <c:ptCount val="5"/>
                <c:pt idx="0">
                  <c:v>371.91</c:v>
                </c:pt>
                <c:pt idx="1">
                  <c:v>384.8</c:v>
                </c:pt>
                <c:pt idx="2">
                  <c:v>401.14</c:v>
                </c:pt>
                <c:pt idx="3">
                  <c:v>410.24</c:v>
                </c:pt>
                <c:pt idx="4">
                  <c:v>419.69</c:v>
                </c:pt>
              </c:numCache>
            </c:numRef>
          </c:val>
          <c:smooth val="0"/>
          <c:extLst>
            <c:ext xmlns:c16="http://schemas.microsoft.com/office/drawing/2014/chart" uri="{C3380CC4-5D6E-409C-BE32-E72D297353CC}">
              <c16:uniqueId val="{00000001-920E-4DC8-B316-9D29799EB971}"/>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H27</c:v>
                </c:pt>
                <c:pt idx="1">
                  <c:v>H28</c:v>
                </c:pt>
                <c:pt idx="2">
                  <c:v>H29</c:v>
                </c:pt>
                <c:pt idx="3">
                  <c:v>H30</c:v>
                </c:pt>
                <c:pt idx="4">
                  <c:v>R01</c:v>
                </c:pt>
              </c:strCache>
            </c:strRef>
          </c:cat>
          <c:val>
            <c:numRef>
              <c:f>データ!$EK$17:$EO$17</c:f>
              <c:numCache>
                <c:formatCode>#,##0.00;"▲ "#,##0.00</c:formatCode>
                <c:ptCount val="5"/>
                <c:pt idx="0">
                  <c:v>585.16999999999996</c:v>
                </c:pt>
                <c:pt idx="1">
                  <c:v>518.47</c:v>
                </c:pt>
                <c:pt idx="2">
                  <c:v>445.22</c:v>
                </c:pt>
                <c:pt idx="3">
                  <c:v>525.63</c:v>
                </c:pt>
                <c:pt idx="4">
                  <c:v>530.91999999999996</c:v>
                </c:pt>
              </c:numCache>
            </c:numRef>
          </c:val>
          <c:extLst>
            <c:ext xmlns:c16="http://schemas.microsoft.com/office/drawing/2014/chart" uri="{C3380CC4-5D6E-409C-BE32-E72D297353CC}">
              <c16:uniqueId val="{00000000-5D89-4D28-A683-33F2C248E4B6}"/>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H27</c:v>
                </c:pt>
                <c:pt idx="1">
                  <c:v>H28</c:v>
                </c:pt>
                <c:pt idx="2">
                  <c:v>H29</c:v>
                </c:pt>
                <c:pt idx="3">
                  <c:v>H30</c:v>
                </c:pt>
                <c:pt idx="4">
                  <c:v>R01</c:v>
                </c:pt>
              </c:strCache>
            </c:strRef>
          </c:cat>
          <c:val>
            <c:numRef>
              <c:f>データ!$EK$18:$EO$18</c:f>
              <c:numCache>
                <c:formatCode>#,##0.00;"▲ "#,##0.00</c:formatCode>
                <c:ptCount val="5"/>
                <c:pt idx="0">
                  <c:v>618.04</c:v>
                </c:pt>
                <c:pt idx="1">
                  <c:v>631.22</c:v>
                </c:pt>
                <c:pt idx="2">
                  <c:v>646.02</c:v>
                </c:pt>
                <c:pt idx="3">
                  <c:v>664.8</c:v>
                </c:pt>
                <c:pt idx="4">
                  <c:v>682.89</c:v>
                </c:pt>
              </c:numCache>
            </c:numRef>
          </c:val>
          <c:smooth val="0"/>
          <c:extLst>
            <c:ext xmlns:c16="http://schemas.microsoft.com/office/drawing/2014/chart" uri="{C3380CC4-5D6E-409C-BE32-E72D297353CC}">
              <c16:uniqueId val="{00000001-5D89-4D28-A683-33F2C248E4B6}"/>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16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17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17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464118" y="3149413"/>
          <a:ext cx="2266389" cy="741261"/>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17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17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17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17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464118" y="7127502"/>
          <a:ext cx="2266389" cy="510348"/>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570975" y="11654678"/>
          <a:ext cx="2266389" cy="510351"/>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981765" y="11654678"/>
          <a:ext cx="2418070" cy="510350"/>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17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17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17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17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18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551440" y="7118936"/>
          <a:ext cx="2266388" cy="510348"/>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A55" zoomScale="85" zoomScaleNormal="85" zoomScaleSheetLayoutView="100" workbookViewId="0">
      <selection activeCell="BL75" sqref="BL75:BZ89"/>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
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
データ!O6</f>
        <v>
東京都　八丈町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
1</v>
      </c>
      <c r="C7" s="87"/>
      <c r="D7" s="87"/>
      <c r="E7" s="87"/>
      <c r="F7" s="87"/>
      <c r="G7" s="87"/>
      <c r="H7" s="87"/>
      <c r="I7" s="88"/>
      <c r="J7" s="86" t="s">
        <v>
2</v>
      </c>
      <c r="K7" s="87"/>
      <c r="L7" s="87"/>
      <c r="M7" s="87"/>
      <c r="N7" s="87"/>
      <c r="O7" s="87"/>
      <c r="P7" s="87"/>
      <c r="Q7" s="88"/>
      <c r="R7" s="86" t="s">
        <v>
3</v>
      </c>
      <c r="S7" s="87"/>
      <c r="T7" s="87"/>
      <c r="U7" s="87"/>
      <c r="V7" s="87"/>
      <c r="W7" s="87"/>
      <c r="X7" s="87"/>
      <c r="Y7" s="88"/>
      <c r="Z7" s="86" t="s">
        <v>
4</v>
      </c>
      <c r="AA7" s="87"/>
      <c r="AB7" s="87"/>
      <c r="AC7" s="87"/>
      <c r="AD7" s="87"/>
      <c r="AE7" s="87"/>
      <c r="AF7" s="87"/>
      <c r="AG7" s="88"/>
      <c r="AH7" s="3"/>
      <c r="AJ7" s="89"/>
      <c r="AK7" s="90"/>
      <c r="AL7" s="90"/>
      <c r="AM7" s="90"/>
      <c r="AN7" s="90"/>
      <c r="AO7" s="90"/>
      <c r="AP7" s="91"/>
      <c r="AQ7" s="92" t="str">
        <f>
データ!I10</f>
        <v>
H27</v>
      </c>
      <c r="AR7" s="92"/>
      <c r="AS7" s="92"/>
      <c r="AT7" s="92"/>
      <c r="AU7" s="93"/>
      <c r="AV7" s="94" t="str">
        <f>
データ!J10</f>
        <v>
H28</v>
      </c>
      <c r="AW7" s="92"/>
      <c r="AX7" s="92"/>
      <c r="AY7" s="92"/>
      <c r="AZ7" s="93"/>
      <c r="BA7" s="94" t="str">
        <f>
データ!K10</f>
        <v>
H29</v>
      </c>
      <c r="BB7" s="92"/>
      <c r="BC7" s="92"/>
      <c r="BD7" s="92"/>
      <c r="BE7" s="93"/>
      <c r="BF7" s="94" t="str">
        <f>
データ!L10</f>
        <v>
H30</v>
      </c>
      <c r="BG7" s="92"/>
      <c r="BH7" s="92"/>
      <c r="BI7" s="92"/>
      <c r="BJ7" s="93"/>
      <c r="BK7" s="94" t="str">
        <f>
データ!M10</f>
        <v>
R01</v>
      </c>
      <c r="BL7" s="92"/>
      <c r="BM7" s="92"/>
      <c r="BN7" s="92"/>
      <c r="BO7" s="93"/>
      <c r="BS7" s="8"/>
      <c r="BT7" s="8"/>
      <c r="BU7" s="8"/>
      <c r="BV7" s="8"/>
      <c r="BW7" s="8"/>
      <c r="BX7" s="8"/>
      <c r="BY7" s="8"/>
    </row>
    <row r="8" spans="1:78" ht="18.75" customHeight="1" x14ac:dyDescent="0.15">
      <c r="A8" s="2"/>
      <c r="B8" s="95" t="str">
        <f>
データ!P6</f>
        <v>
法適用</v>
      </c>
      <c r="C8" s="96"/>
      <c r="D8" s="96"/>
      <c r="E8" s="96"/>
      <c r="F8" s="96"/>
      <c r="G8" s="96"/>
      <c r="H8" s="96"/>
      <c r="I8" s="97"/>
      <c r="J8" s="95" t="str">
        <f>
データ!Q6</f>
        <v>
交通事業</v>
      </c>
      <c r="K8" s="96"/>
      <c r="L8" s="96"/>
      <c r="M8" s="96"/>
      <c r="N8" s="96"/>
      <c r="O8" s="96"/>
      <c r="P8" s="96"/>
      <c r="Q8" s="97"/>
      <c r="R8" s="95" t="str">
        <f>
データ!R6</f>
        <v>
自動車運送事業</v>
      </c>
      <c r="S8" s="96"/>
      <c r="T8" s="96"/>
      <c r="U8" s="96"/>
      <c r="V8" s="96"/>
      <c r="W8" s="96"/>
      <c r="X8" s="96"/>
      <c r="Y8" s="97"/>
      <c r="Z8" s="95" t="str">
        <f>
データ!S6</f>
        <v>
自治体職員</v>
      </c>
      <c r="AA8" s="96"/>
      <c r="AB8" s="96"/>
      <c r="AC8" s="96"/>
      <c r="AD8" s="96"/>
      <c r="AE8" s="96"/>
      <c r="AF8" s="96"/>
      <c r="AG8" s="97"/>
      <c r="AH8" s="3"/>
      <c r="AJ8" s="98" t="s">
        <v>
5</v>
      </c>
      <c r="AK8" s="99"/>
      <c r="AL8" s="99"/>
      <c r="AM8" s="99"/>
      <c r="AN8" s="99"/>
      <c r="AO8" s="99"/>
      <c r="AP8" s="100"/>
      <c r="AQ8" s="101">
        <f>
データ!AB6</f>
        <v>
105</v>
      </c>
      <c r="AR8" s="101"/>
      <c r="AS8" s="101"/>
      <c r="AT8" s="101"/>
      <c r="AU8" s="102"/>
      <c r="AV8" s="103">
        <f>
データ!AC6</f>
        <v>
112</v>
      </c>
      <c r="AW8" s="101"/>
      <c r="AX8" s="101"/>
      <c r="AY8" s="101"/>
      <c r="AZ8" s="102"/>
      <c r="BA8" s="103">
        <f>
データ!AD6</f>
        <v>
124</v>
      </c>
      <c r="BB8" s="101"/>
      <c r="BC8" s="101"/>
      <c r="BD8" s="101"/>
      <c r="BE8" s="102"/>
      <c r="BF8" s="103">
        <f>
データ!AE6</f>
        <v>
121</v>
      </c>
      <c r="BG8" s="101"/>
      <c r="BH8" s="101"/>
      <c r="BI8" s="101"/>
      <c r="BJ8" s="102"/>
      <c r="BK8" s="103">
        <f>
データ!AF6</f>
        <v>
120</v>
      </c>
      <c r="BL8" s="101"/>
      <c r="BM8" s="101"/>
      <c r="BN8" s="101"/>
      <c r="BO8" s="102"/>
      <c r="BS8" s="9"/>
      <c r="BT8" s="9"/>
      <c r="BU8" s="9"/>
      <c r="BV8" s="9"/>
      <c r="BW8" s="9"/>
      <c r="BX8" s="9"/>
      <c r="BY8" s="9"/>
    </row>
    <row r="9" spans="1:78" ht="18.75" customHeight="1" x14ac:dyDescent="0.15">
      <c r="A9" s="2"/>
      <c r="B9" s="86" t="s">
        <v>
6</v>
      </c>
      <c r="C9" s="87"/>
      <c r="D9" s="87"/>
      <c r="E9" s="87"/>
      <c r="F9" s="87"/>
      <c r="G9" s="87"/>
      <c r="H9" s="87"/>
      <c r="I9" s="88"/>
      <c r="J9" s="104" t="s">
        <v>
7</v>
      </c>
      <c r="K9" s="104"/>
      <c r="L9" s="104"/>
      <c r="M9" s="104"/>
      <c r="N9" s="104"/>
      <c r="O9" s="104"/>
      <c r="P9" s="104"/>
      <c r="Q9" s="104"/>
      <c r="R9" s="104" t="s">
        <v>
8</v>
      </c>
      <c r="S9" s="104"/>
      <c r="T9" s="104"/>
      <c r="U9" s="104"/>
      <c r="V9" s="104"/>
      <c r="W9" s="104"/>
      <c r="X9" s="104"/>
      <c r="Y9" s="104"/>
      <c r="Z9" s="104" t="s">
        <v>
9</v>
      </c>
      <c r="AA9" s="104"/>
      <c r="AB9" s="104"/>
      <c r="AC9" s="104"/>
      <c r="AD9" s="104"/>
      <c r="AE9" s="104"/>
      <c r="AF9" s="104"/>
      <c r="AG9" s="104"/>
      <c r="AH9" s="3"/>
      <c r="AJ9" s="98" t="s">
        <v>
10</v>
      </c>
      <c r="AK9" s="99"/>
      <c r="AL9" s="99"/>
      <c r="AM9" s="99"/>
      <c r="AN9" s="99"/>
      <c r="AO9" s="99"/>
      <c r="AP9" s="100"/>
      <c r="AQ9" s="105">
        <f>
データ!AG6</f>
        <v>
62000</v>
      </c>
      <c r="AR9" s="106"/>
      <c r="AS9" s="106"/>
      <c r="AT9" s="106"/>
      <c r="AU9" s="106"/>
      <c r="AV9" s="107">
        <f>
データ!AH6</f>
        <v>
61000</v>
      </c>
      <c r="AW9" s="108"/>
      <c r="AX9" s="108"/>
      <c r="AY9" s="108"/>
      <c r="AZ9" s="105"/>
      <c r="BA9" s="107">
        <f>
データ!AI6</f>
        <v>
55000</v>
      </c>
      <c r="BB9" s="108"/>
      <c r="BC9" s="108"/>
      <c r="BD9" s="108"/>
      <c r="BE9" s="105"/>
      <c r="BF9" s="107">
        <f>
データ!AJ6</f>
        <v>
65000</v>
      </c>
      <c r="BG9" s="108"/>
      <c r="BH9" s="108"/>
      <c r="BI9" s="108"/>
      <c r="BJ9" s="105"/>
      <c r="BK9" s="107">
        <f>
データ!AK6</f>
        <v>
75000</v>
      </c>
      <c r="BL9" s="108"/>
      <c r="BM9" s="108"/>
      <c r="BN9" s="108"/>
      <c r="BO9" s="105"/>
      <c r="BP9" s="10"/>
      <c r="BQ9" s="10"/>
      <c r="BR9" s="10"/>
      <c r="BS9" s="10"/>
      <c r="BT9" s="10"/>
      <c r="BU9" s="10"/>
      <c r="BV9" s="10"/>
      <c r="BW9" s="10"/>
      <c r="BX9" s="10"/>
      <c r="BY9" s="10"/>
    </row>
    <row r="10" spans="1:78" ht="18.399999999999999" customHeight="1" x14ac:dyDescent="0.15">
      <c r="A10" s="2"/>
      <c r="B10" s="109" t="str">
        <f>
データ!T6</f>
        <v>
-</v>
      </c>
      <c r="C10" s="110"/>
      <c r="D10" s="110"/>
      <c r="E10" s="110"/>
      <c r="F10" s="110"/>
      <c r="G10" s="110"/>
      <c r="H10" s="110"/>
      <c r="I10" s="111"/>
      <c r="J10" s="112">
        <f>
データ!U6</f>
        <v>
71.5</v>
      </c>
      <c r="K10" s="112"/>
      <c r="L10" s="112"/>
      <c r="M10" s="112"/>
      <c r="N10" s="112"/>
      <c r="O10" s="112"/>
      <c r="P10" s="112"/>
      <c r="Q10" s="112"/>
      <c r="R10" s="106">
        <f>
データ!V6</f>
        <v>
173</v>
      </c>
      <c r="S10" s="106"/>
      <c r="T10" s="106"/>
      <c r="U10" s="106"/>
      <c r="V10" s="106"/>
      <c r="W10" s="106"/>
      <c r="X10" s="106"/>
      <c r="Y10" s="106"/>
      <c r="Z10" s="106">
        <f>
データ!W6</f>
        <v>
11</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
11</v>
      </c>
      <c r="C11" s="87"/>
      <c r="D11" s="87"/>
      <c r="E11" s="87"/>
      <c r="F11" s="87"/>
      <c r="G11" s="87"/>
      <c r="H11" s="87"/>
      <c r="I11" s="88"/>
      <c r="J11" s="104" t="s">
        <v>
12</v>
      </c>
      <c r="K11" s="104"/>
      <c r="L11" s="104"/>
      <c r="M11" s="104"/>
      <c r="N11" s="104"/>
      <c r="O11" s="104"/>
      <c r="P11" s="104"/>
      <c r="Q11" s="86"/>
      <c r="R11" s="86" t="s">
        <v>
13</v>
      </c>
      <c r="S11" s="87"/>
      <c r="T11" s="87"/>
      <c r="U11" s="87"/>
      <c r="V11" s="87"/>
      <c r="W11" s="87"/>
      <c r="X11" s="87"/>
      <c r="Y11" s="88"/>
      <c r="Z11" s="104" t="s">
        <v>
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
データ!X6</f>
        <v>
16</v>
      </c>
      <c r="C12" s="108"/>
      <c r="D12" s="108"/>
      <c r="E12" s="108"/>
      <c r="F12" s="108"/>
      <c r="G12" s="108"/>
      <c r="H12" s="108"/>
      <c r="I12" s="105"/>
      <c r="J12" s="113" t="str">
        <f>
データ!Y6</f>
        <v>
-</v>
      </c>
      <c r="K12" s="113"/>
      <c r="L12" s="113"/>
      <c r="M12" s="113"/>
      <c r="N12" s="113"/>
      <c r="O12" s="113"/>
      <c r="P12" s="113"/>
      <c r="Q12" s="113"/>
      <c r="R12" s="114" t="str">
        <f>
データ!Z6</f>
        <v>
無</v>
      </c>
      <c r="S12" s="114"/>
      <c r="T12" s="114"/>
      <c r="U12" s="114"/>
      <c r="V12" s="114"/>
      <c r="W12" s="114"/>
      <c r="X12" s="114"/>
      <c r="Y12" s="114"/>
      <c r="Z12" s="114" t="str">
        <f>
データ!AA6</f>
        <v>
無</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
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
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
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
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
119</v>
      </c>
      <c r="BM17" s="122"/>
      <c r="BN17" s="122"/>
      <c r="BO17" s="122"/>
      <c r="BP17" s="122"/>
      <c r="BQ17" s="122"/>
      <c r="BR17" s="122"/>
      <c r="BS17" s="122"/>
      <c r="BT17" s="122"/>
      <c r="BU17" s="122"/>
      <c r="BV17" s="122"/>
      <c r="BW17" s="122"/>
      <c r="BX17" s="122"/>
      <c r="BY17" s="122"/>
      <c r="BZ17" s="123"/>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
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
121</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0" t="s">
        <v>
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
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
120</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
22</v>
      </c>
    </row>
  </sheetData>
  <sheetProtection algorithmName="SHA-512" hashValue="CIe/amd3pMnnwYMTltNWfdYq4ziX458A6aQj0zirjwZxHC58lNvhlXIfWfQXnFTws/vhEztTItA78eft1kX+/Q==" saltValue="ljSdxYvVYJigbZLFfGLWuQ=="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
23</v>
      </c>
      <c r="I1" s="2"/>
      <c r="J1" s="2"/>
      <c r="K1" s="2"/>
      <c r="L1" s="41">
        <v>
1</v>
      </c>
      <c r="M1" s="41">
        <v>
1</v>
      </c>
      <c r="N1" s="41">
        <v>
1</v>
      </c>
      <c r="O1" s="41">
        <v>
1</v>
      </c>
      <c r="P1" s="41">
        <v>
1</v>
      </c>
      <c r="Q1" s="41">
        <v>
1</v>
      </c>
      <c r="R1" s="41">
        <v>
1</v>
      </c>
      <c r="S1" s="41">
        <v>
1</v>
      </c>
      <c r="T1" s="41">
        <v>
1</v>
      </c>
      <c r="U1" s="41">
        <v>
1</v>
      </c>
      <c r="V1" s="41">
        <v>
1</v>
      </c>
      <c r="W1" s="41">
        <v>
1</v>
      </c>
      <c r="X1" s="41">
        <v>
1</v>
      </c>
      <c r="Y1" s="41">
        <v>
1</v>
      </c>
      <c r="Z1" s="41">
        <v>
1</v>
      </c>
      <c r="AA1" s="41">
        <v>
1</v>
      </c>
      <c r="AB1" s="41">
        <v>
1</v>
      </c>
      <c r="AC1" s="41">
        <v>
1</v>
      </c>
      <c r="AD1" s="41">
        <v>
1</v>
      </c>
      <c r="AE1" s="41">
        <v>
1</v>
      </c>
      <c r="AF1" s="41">
        <v>
1</v>
      </c>
      <c r="AG1" s="41">
        <v>
1</v>
      </c>
      <c r="AH1" s="41">
        <v>
1</v>
      </c>
      <c r="AI1" s="41">
        <v>
1</v>
      </c>
      <c r="AJ1" s="41">
        <v>
1</v>
      </c>
      <c r="AK1" s="41">
        <v>
1</v>
      </c>
      <c r="AL1" s="41">
        <v>
1</v>
      </c>
      <c r="AM1" s="41">
        <v>
1</v>
      </c>
      <c r="AN1" s="41">
        <v>
1</v>
      </c>
      <c r="AO1" s="41">
        <v>
1</v>
      </c>
      <c r="AP1" s="41">
        <v>
1</v>
      </c>
      <c r="AQ1" s="41">
        <v>
1</v>
      </c>
      <c r="AR1" s="41">
        <v>
1</v>
      </c>
      <c r="AS1" s="41">
        <v>
1</v>
      </c>
      <c r="AT1" s="41">
        <v>
1</v>
      </c>
      <c r="AU1" s="41">
        <v>
1</v>
      </c>
      <c r="AV1" s="41">
        <v>
1</v>
      </c>
      <c r="AW1" s="41">
        <v>
1</v>
      </c>
      <c r="AX1" s="41">
        <v>
1</v>
      </c>
      <c r="AY1" s="41">
        <v>
1</v>
      </c>
      <c r="AZ1" s="41">
        <v>
1</v>
      </c>
      <c r="BA1" s="41">
        <v>
1</v>
      </c>
      <c r="BB1" s="41">
        <v>
1</v>
      </c>
      <c r="BC1" s="41">
        <v>
1</v>
      </c>
      <c r="BD1" s="41">
        <v>
1</v>
      </c>
      <c r="BE1" s="41">
        <v>
1</v>
      </c>
      <c r="BF1" s="41">
        <v>
1</v>
      </c>
      <c r="BG1" s="41">
        <v>
1</v>
      </c>
      <c r="BH1" s="41">
        <v>
1</v>
      </c>
      <c r="BI1" s="41">
        <v>
1</v>
      </c>
      <c r="BJ1" s="41">
        <v>
1</v>
      </c>
      <c r="BK1" s="41">
        <v>
1</v>
      </c>
      <c r="BL1" s="41">
        <v>
1</v>
      </c>
      <c r="BM1" s="41">
        <v>
1</v>
      </c>
      <c r="BN1" s="41">
        <v>
1</v>
      </c>
      <c r="BO1" s="41">
        <v>
1</v>
      </c>
      <c r="BP1" s="41">
        <v>
1</v>
      </c>
      <c r="BQ1" s="41">
        <v>
1</v>
      </c>
      <c r="BR1" s="41">
        <v>
1</v>
      </c>
      <c r="BS1" s="41">
        <v>
1</v>
      </c>
      <c r="BT1" s="41">
        <v>
1</v>
      </c>
      <c r="BU1" s="41">
        <v>
1</v>
      </c>
      <c r="BV1" s="41">
        <v>
1</v>
      </c>
      <c r="BW1" s="41">
        <v>
1</v>
      </c>
      <c r="BX1" s="41">
        <v>
1</v>
      </c>
      <c r="BY1" s="41">
        <v>
1</v>
      </c>
      <c r="BZ1" s="41">
        <v>
1</v>
      </c>
      <c r="CA1" s="41">
        <v>
1</v>
      </c>
      <c r="CB1" s="41">
        <v>
1</v>
      </c>
      <c r="CC1" s="41">
        <v>
1</v>
      </c>
      <c r="CD1" s="41">
        <v>
1</v>
      </c>
      <c r="CE1" s="41">
        <v>
1</v>
      </c>
      <c r="CF1" s="41">
        <v>
1</v>
      </c>
      <c r="CG1" s="41">
        <v>
1</v>
      </c>
      <c r="CH1" s="41">
        <v>
1</v>
      </c>
      <c r="CI1" s="41">
        <v>
1</v>
      </c>
      <c r="CJ1" s="41">
        <v>
1</v>
      </c>
      <c r="CK1" s="41">
        <v>
1</v>
      </c>
      <c r="CL1" s="41">
        <v>
1</v>
      </c>
      <c r="CM1" s="41">
        <v>
1</v>
      </c>
      <c r="CN1" s="41">
        <v>
1</v>
      </c>
      <c r="CO1" s="41">
        <v>
1</v>
      </c>
      <c r="CP1" s="41">
        <v>
1</v>
      </c>
      <c r="CQ1" s="41">
        <v>
1</v>
      </c>
      <c r="CR1" s="41">
        <v>
1</v>
      </c>
      <c r="CS1" s="41">
        <v>
1</v>
      </c>
      <c r="CT1" s="41">
        <v>
1</v>
      </c>
      <c r="CU1" s="41">
        <v>
1</v>
      </c>
      <c r="CV1" s="41">
        <v>
1</v>
      </c>
      <c r="CW1" s="41">
        <v>
1</v>
      </c>
      <c r="CX1" s="41">
        <v>
1</v>
      </c>
      <c r="CY1" s="41">
        <v>
1</v>
      </c>
      <c r="CZ1" s="41">
        <v>
1</v>
      </c>
      <c r="DA1" s="41">
        <v>
1</v>
      </c>
      <c r="DB1" s="41">
        <v>
1</v>
      </c>
      <c r="DC1" s="41">
        <v>
1</v>
      </c>
      <c r="DD1" s="41">
        <v>
1</v>
      </c>
      <c r="DE1" s="41">
        <v>
1</v>
      </c>
      <c r="DF1" s="41">
        <v>
1</v>
      </c>
      <c r="DG1" s="41">
        <v>
1</v>
      </c>
      <c r="DH1" s="41">
        <v>
1</v>
      </c>
      <c r="DI1" s="41">
        <v>
1</v>
      </c>
      <c r="DJ1" s="41">
        <v>
1</v>
      </c>
      <c r="DK1" s="41">
        <v>
1</v>
      </c>
      <c r="DL1" s="41">
        <v>
1</v>
      </c>
      <c r="DM1" s="41">
        <v>
1</v>
      </c>
      <c r="DN1" s="41">
        <v>
1</v>
      </c>
      <c r="DO1" s="41">
        <v>
1</v>
      </c>
      <c r="DP1" s="41">
        <v>
1</v>
      </c>
      <c r="DQ1" s="41">
        <v>
1</v>
      </c>
      <c r="DR1" s="41">
        <v>
1</v>
      </c>
      <c r="DS1" s="41">
        <v>
1</v>
      </c>
      <c r="DT1" s="41">
        <v>
1</v>
      </c>
      <c r="DU1" s="41">
        <v>
1</v>
      </c>
      <c r="DV1" s="41">
        <v>
1</v>
      </c>
      <c r="DW1" s="41">
        <v>
1</v>
      </c>
      <c r="DX1" s="41">
        <v>
1</v>
      </c>
      <c r="DY1" s="41">
        <v>
1</v>
      </c>
      <c r="DZ1" s="41">
        <v>
1</v>
      </c>
      <c r="EA1" s="41">
        <v>
1</v>
      </c>
      <c r="EB1" s="41">
        <v>
1</v>
      </c>
      <c r="EC1" s="41">
        <v>
1</v>
      </c>
      <c r="ED1" s="41">
        <v>
1</v>
      </c>
      <c r="EE1" s="41">
        <v>
1</v>
      </c>
      <c r="EF1" s="41">
        <v>
1</v>
      </c>
      <c r="EG1" s="41">
        <v>
1</v>
      </c>
      <c r="EH1" s="41">
        <v>
1</v>
      </c>
      <c r="EI1" s="41">
        <v>
1</v>
      </c>
      <c r="EJ1" s="41">
        <v>
1</v>
      </c>
      <c r="EK1" s="41">
        <v>
1</v>
      </c>
      <c r="EL1" s="41">
        <v>
1</v>
      </c>
      <c r="EM1" s="41">
        <v>
1</v>
      </c>
      <c r="EN1" s="41">
        <v>
1</v>
      </c>
      <c r="EO1" s="41">
        <v>
1</v>
      </c>
      <c r="EP1" s="41">
        <v>
1</v>
      </c>
      <c r="EQ1" s="41">
        <v>
1</v>
      </c>
      <c r="ER1" s="41">
        <v>
1</v>
      </c>
      <c r="ES1" s="41">
        <v>
1</v>
      </c>
      <c r="ET1" s="41">
        <v>
1</v>
      </c>
      <c r="EU1" s="41">
        <v>
1</v>
      </c>
      <c r="EV1" s="41">
        <v>
1</v>
      </c>
      <c r="EW1" s="41">
        <v>
1</v>
      </c>
      <c r="EX1" s="41">
        <v>
1</v>
      </c>
      <c r="EY1" s="41">
        <v>
1</v>
      </c>
      <c r="EZ1" s="41">
        <v>
1</v>
      </c>
      <c r="FA1" s="41">
        <v>
1</v>
      </c>
      <c r="FB1" s="41">
        <v>
1</v>
      </c>
      <c r="FC1" s="41">
        <v>
1</v>
      </c>
      <c r="FD1" s="41">
        <v>
1</v>
      </c>
      <c r="FE1" s="41">
        <v>
1</v>
      </c>
      <c r="FF1" s="41">
        <v>
1</v>
      </c>
      <c r="FG1" s="41">
        <v>
1</v>
      </c>
      <c r="FH1" s="41">
        <v>
1</v>
      </c>
      <c r="FI1" s="41">
        <v>
1</v>
      </c>
      <c r="FJ1" s="41">
        <v>
1</v>
      </c>
      <c r="FK1" s="41">
        <v>
1</v>
      </c>
      <c r="FL1" s="41">
        <v>
1</v>
      </c>
      <c r="FM1" s="41">
        <v>
1</v>
      </c>
    </row>
    <row r="2" spans="8:171" x14ac:dyDescent="0.15">
      <c r="H2" s="42" t="s">
        <v>
24</v>
      </c>
      <c r="I2" s="42">
        <f>
COLUMN()-8</f>
        <v>
1</v>
      </c>
      <c r="J2" s="42">
        <f t="shared" ref="J2:BU2" si="0">
COLUMN()-8</f>
        <v>
2</v>
      </c>
      <c r="K2" s="42">
        <f t="shared" si="0"/>
        <v>
3</v>
      </c>
      <c r="L2" s="42">
        <f t="shared" si="0"/>
        <v>
4</v>
      </c>
      <c r="M2" s="42">
        <f t="shared" si="0"/>
        <v>
5</v>
      </c>
      <c r="N2" s="42">
        <f t="shared" si="0"/>
        <v>
6</v>
      </c>
      <c r="O2" s="42">
        <f t="shared" si="0"/>
        <v>
7</v>
      </c>
      <c r="P2" s="42">
        <f t="shared" si="0"/>
        <v>
8</v>
      </c>
      <c r="Q2" s="42">
        <f t="shared" si="0"/>
        <v>
9</v>
      </c>
      <c r="R2" s="42">
        <f t="shared" si="0"/>
        <v>
10</v>
      </c>
      <c r="S2" s="42">
        <f t="shared" si="0"/>
        <v>
11</v>
      </c>
      <c r="T2" s="42">
        <f t="shared" si="0"/>
        <v>
12</v>
      </c>
      <c r="U2" s="42">
        <f t="shared" si="0"/>
        <v>
13</v>
      </c>
      <c r="V2" s="42">
        <f t="shared" si="0"/>
        <v>
14</v>
      </c>
      <c r="W2" s="42">
        <f t="shared" si="0"/>
        <v>
15</v>
      </c>
      <c r="X2" s="42">
        <f t="shared" si="0"/>
        <v>
16</v>
      </c>
      <c r="Y2" s="42">
        <f t="shared" si="0"/>
        <v>
17</v>
      </c>
      <c r="Z2" s="42">
        <f t="shared" si="0"/>
        <v>
18</v>
      </c>
      <c r="AA2" s="42">
        <f t="shared" si="0"/>
        <v>
19</v>
      </c>
      <c r="AB2" s="42">
        <f t="shared" si="0"/>
        <v>
20</v>
      </c>
      <c r="AC2" s="42">
        <f t="shared" si="0"/>
        <v>
21</v>
      </c>
      <c r="AD2" s="42">
        <f t="shared" si="0"/>
        <v>
22</v>
      </c>
      <c r="AE2" s="42">
        <f t="shared" si="0"/>
        <v>
23</v>
      </c>
      <c r="AF2" s="42">
        <f t="shared" si="0"/>
        <v>
24</v>
      </c>
      <c r="AG2" s="42">
        <f t="shared" si="0"/>
        <v>
25</v>
      </c>
      <c r="AH2" s="42">
        <f t="shared" si="0"/>
        <v>
26</v>
      </c>
      <c r="AI2" s="42">
        <f t="shared" si="0"/>
        <v>
27</v>
      </c>
      <c r="AJ2" s="42">
        <f t="shared" si="0"/>
        <v>
28</v>
      </c>
      <c r="AK2" s="42">
        <f t="shared" si="0"/>
        <v>
29</v>
      </c>
      <c r="AL2" s="42">
        <f t="shared" si="0"/>
        <v>
30</v>
      </c>
      <c r="AM2" s="42">
        <f t="shared" si="0"/>
        <v>
31</v>
      </c>
      <c r="AN2" s="42">
        <f t="shared" si="0"/>
        <v>
32</v>
      </c>
      <c r="AO2" s="42">
        <f t="shared" si="0"/>
        <v>
33</v>
      </c>
      <c r="AP2" s="42">
        <f t="shared" si="0"/>
        <v>
34</v>
      </c>
      <c r="AQ2" s="42">
        <f t="shared" si="0"/>
        <v>
35</v>
      </c>
      <c r="AR2" s="42">
        <f t="shared" si="0"/>
        <v>
36</v>
      </c>
      <c r="AS2" s="42">
        <f t="shared" si="0"/>
        <v>
37</v>
      </c>
      <c r="AT2" s="42">
        <f t="shared" si="0"/>
        <v>
38</v>
      </c>
      <c r="AU2" s="42">
        <f t="shared" si="0"/>
        <v>
39</v>
      </c>
      <c r="AV2" s="42">
        <f t="shared" si="0"/>
        <v>
40</v>
      </c>
      <c r="AW2" s="42">
        <f t="shared" si="0"/>
        <v>
41</v>
      </c>
      <c r="AX2" s="42">
        <f t="shared" si="0"/>
        <v>
42</v>
      </c>
      <c r="AY2" s="42">
        <f t="shared" si="0"/>
        <v>
43</v>
      </c>
      <c r="AZ2" s="42">
        <f t="shared" si="0"/>
        <v>
44</v>
      </c>
      <c r="BA2" s="42">
        <f t="shared" si="0"/>
        <v>
45</v>
      </c>
      <c r="BB2" s="42">
        <f t="shared" si="0"/>
        <v>
46</v>
      </c>
      <c r="BC2" s="42">
        <f t="shared" si="0"/>
        <v>
47</v>
      </c>
      <c r="BD2" s="42">
        <f t="shared" si="0"/>
        <v>
48</v>
      </c>
      <c r="BE2" s="42">
        <f t="shared" si="0"/>
        <v>
49</v>
      </c>
      <c r="BF2" s="42">
        <f t="shared" si="0"/>
        <v>
50</v>
      </c>
      <c r="BG2" s="42">
        <f t="shared" si="0"/>
        <v>
51</v>
      </c>
      <c r="BH2" s="42">
        <f t="shared" si="0"/>
        <v>
52</v>
      </c>
      <c r="BI2" s="42">
        <f t="shared" si="0"/>
        <v>
53</v>
      </c>
      <c r="BJ2" s="42">
        <f t="shared" si="0"/>
        <v>
54</v>
      </c>
      <c r="BK2" s="42">
        <f t="shared" si="0"/>
        <v>
55</v>
      </c>
      <c r="BL2" s="42">
        <f t="shared" si="0"/>
        <v>
56</v>
      </c>
      <c r="BM2" s="42">
        <f t="shared" si="0"/>
        <v>
57</v>
      </c>
      <c r="BN2" s="42">
        <f t="shared" si="0"/>
        <v>
58</v>
      </c>
      <c r="BO2" s="42">
        <f t="shared" si="0"/>
        <v>
59</v>
      </c>
      <c r="BP2" s="42">
        <f t="shared" si="0"/>
        <v>
60</v>
      </c>
      <c r="BQ2" s="42">
        <f t="shared" si="0"/>
        <v>
61</v>
      </c>
      <c r="BR2" s="42">
        <f t="shared" si="0"/>
        <v>
62</v>
      </c>
      <c r="BS2" s="42">
        <f t="shared" si="0"/>
        <v>
63</v>
      </c>
      <c r="BT2" s="42">
        <f t="shared" si="0"/>
        <v>
64</v>
      </c>
      <c r="BU2" s="42">
        <f t="shared" si="0"/>
        <v>
65</v>
      </c>
      <c r="BV2" s="42">
        <f t="shared" ref="BV2:EG2" si="1">
COLUMN()-8</f>
        <v>
66</v>
      </c>
      <c r="BW2" s="42">
        <f t="shared" si="1"/>
        <v>
67</v>
      </c>
      <c r="BX2" s="42">
        <f t="shared" si="1"/>
        <v>
68</v>
      </c>
      <c r="BY2" s="42">
        <f t="shared" si="1"/>
        <v>
69</v>
      </c>
      <c r="BZ2" s="42">
        <f t="shared" si="1"/>
        <v>
70</v>
      </c>
      <c r="CA2" s="42">
        <f t="shared" si="1"/>
        <v>
71</v>
      </c>
      <c r="CB2" s="42">
        <f t="shared" si="1"/>
        <v>
72</v>
      </c>
      <c r="CC2" s="42">
        <f t="shared" si="1"/>
        <v>
73</v>
      </c>
      <c r="CD2" s="42">
        <f t="shared" si="1"/>
        <v>
74</v>
      </c>
      <c r="CE2" s="42">
        <f t="shared" si="1"/>
        <v>
75</v>
      </c>
      <c r="CF2" s="42">
        <f t="shared" si="1"/>
        <v>
76</v>
      </c>
      <c r="CG2" s="42">
        <f t="shared" si="1"/>
        <v>
77</v>
      </c>
      <c r="CH2" s="42">
        <f t="shared" si="1"/>
        <v>
78</v>
      </c>
      <c r="CI2" s="42">
        <f t="shared" si="1"/>
        <v>
79</v>
      </c>
      <c r="CJ2" s="42">
        <f t="shared" si="1"/>
        <v>
80</v>
      </c>
      <c r="CK2" s="42">
        <f t="shared" si="1"/>
        <v>
81</v>
      </c>
      <c r="CL2" s="42">
        <f t="shared" si="1"/>
        <v>
82</v>
      </c>
      <c r="CM2" s="42">
        <f t="shared" si="1"/>
        <v>
83</v>
      </c>
      <c r="CN2" s="42">
        <f t="shared" si="1"/>
        <v>
84</v>
      </c>
      <c r="CO2" s="42">
        <f t="shared" si="1"/>
        <v>
85</v>
      </c>
      <c r="CP2" s="42">
        <f t="shared" si="1"/>
        <v>
86</v>
      </c>
      <c r="CQ2" s="42">
        <f t="shared" si="1"/>
        <v>
87</v>
      </c>
      <c r="CR2" s="42">
        <f t="shared" si="1"/>
        <v>
88</v>
      </c>
      <c r="CS2" s="42">
        <f t="shared" si="1"/>
        <v>
89</v>
      </c>
      <c r="CT2" s="42">
        <f t="shared" si="1"/>
        <v>
90</v>
      </c>
      <c r="CU2" s="42">
        <f t="shared" si="1"/>
        <v>
91</v>
      </c>
      <c r="CV2" s="42">
        <f t="shared" si="1"/>
        <v>
92</v>
      </c>
      <c r="CW2" s="42">
        <f t="shared" si="1"/>
        <v>
93</v>
      </c>
      <c r="CX2" s="42">
        <f t="shared" si="1"/>
        <v>
94</v>
      </c>
      <c r="CY2" s="42">
        <f t="shared" si="1"/>
        <v>
95</v>
      </c>
      <c r="CZ2" s="42">
        <f t="shared" si="1"/>
        <v>
96</v>
      </c>
      <c r="DA2" s="42">
        <f t="shared" si="1"/>
        <v>
97</v>
      </c>
      <c r="DB2" s="42">
        <f t="shared" si="1"/>
        <v>
98</v>
      </c>
      <c r="DC2" s="42">
        <f t="shared" si="1"/>
        <v>
99</v>
      </c>
      <c r="DD2" s="42">
        <f t="shared" si="1"/>
        <v>
100</v>
      </c>
      <c r="DE2" s="42">
        <f t="shared" si="1"/>
        <v>
101</v>
      </c>
      <c r="DF2" s="42">
        <f t="shared" si="1"/>
        <v>
102</v>
      </c>
      <c r="DG2" s="42">
        <f t="shared" si="1"/>
        <v>
103</v>
      </c>
      <c r="DH2" s="42">
        <f t="shared" si="1"/>
        <v>
104</v>
      </c>
      <c r="DI2" s="42">
        <f t="shared" si="1"/>
        <v>
105</v>
      </c>
      <c r="DJ2" s="42">
        <f t="shared" si="1"/>
        <v>
106</v>
      </c>
      <c r="DK2" s="42">
        <f t="shared" si="1"/>
        <v>
107</v>
      </c>
      <c r="DL2" s="42">
        <f t="shared" si="1"/>
        <v>
108</v>
      </c>
      <c r="DM2" s="42">
        <f t="shared" si="1"/>
        <v>
109</v>
      </c>
      <c r="DN2" s="42">
        <f t="shared" si="1"/>
        <v>
110</v>
      </c>
      <c r="DO2" s="42">
        <f t="shared" si="1"/>
        <v>
111</v>
      </c>
      <c r="DP2" s="42">
        <f t="shared" si="1"/>
        <v>
112</v>
      </c>
      <c r="DQ2" s="42">
        <f t="shared" si="1"/>
        <v>
113</v>
      </c>
      <c r="DR2" s="42">
        <f t="shared" si="1"/>
        <v>
114</v>
      </c>
      <c r="DS2" s="42">
        <f t="shared" si="1"/>
        <v>
115</v>
      </c>
      <c r="DT2" s="42">
        <f t="shared" si="1"/>
        <v>
116</v>
      </c>
      <c r="DU2" s="42">
        <f t="shared" si="1"/>
        <v>
117</v>
      </c>
      <c r="DV2" s="42">
        <f t="shared" si="1"/>
        <v>
118</v>
      </c>
      <c r="DW2" s="42">
        <f t="shared" si="1"/>
        <v>
119</v>
      </c>
      <c r="DX2" s="42">
        <f t="shared" si="1"/>
        <v>
120</v>
      </c>
      <c r="DY2" s="42">
        <f t="shared" si="1"/>
        <v>
121</v>
      </c>
      <c r="DZ2" s="42">
        <f t="shared" si="1"/>
        <v>
122</v>
      </c>
      <c r="EA2" s="42">
        <f t="shared" si="1"/>
        <v>
123</v>
      </c>
      <c r="EB2" s="42">
        <f t="shared" si="1"/>
        <v>
124</v>
      </c>
      <c r="EC2" s="42">
        <f t="shared" si="1"/>
        <v>
125</v>
      </c>
      <c r="ED2" s="42">
        <f t="shared" si="1"/>
        <v>
126</v>
      </c>
      <c r="EE2" s="42">
        <f t="shared" si="1"/>
        <v>
127</v>
      </c>
      <c r="EF2" s="42">
        <f t="shared" si="1"/>
        <v>
128</v>
      </c>
      <c r="EG2" s="42">
        <f t="shared" si="1"/>
        <v>
129</v>
      </c>
      <c r="EH2" s="42">
        <f t="shared" ref="EH2:FO2" si="2">
COLUMN()-8</f>
        <v>
130</v>
      </c>
      <c r="EI2" s="42">
        <f t="shared" si="2"/>
        <v>
131</v>
      </c>
      <c r="EJ2" s="42">
        <f t="shared" si="2"/>
        <v>
132</v>
      </c>
      <c r="EK2" s="42">
        <f t="shared" si="2"/>
        <v>
133</v>
      </c>
      <c r="EL2" s="42">
        <f t="shared" si="2"/>
        <v>
134</v>
      </c>
      <c r="EM2" s="42">
        <f t="shared" si="2"/>
        <v>
135</v>
      </c>
      <c r="EN2" s="42">
        <f t="shared" si="2"/>
        <v>
136</v>
      </c>
      <c r="EO2" s="42">
        <f t="shared" si="2"/>
        <v>
137</v>
      </c>
      <c r="EP2" s="42">
        <f t="shared" si="2"/>
        <v>
138</v>
      </c>
      <c r="EQ2" s="42">
        <f t="shared" si="2"/>
        <v>
139</v>
      </c>
      <c r="ER2" s="42">
        <f t="shared" si="2"/>
        <v>
140</v>
      </c>
      <c r="ES2" s="42">
        <f t="shared" si="2"/>
        <v>
141</v>
      </c>
      <c r="ET2" s="42">
        <f t="shared" si="2"/>
        <v>
142</v>
      </c>
      <c r="EU2" s="42">
        <f t="shared" si="2"/>
        <v>
143</v>
      </c>
      <c r="EV2" s="42">
        <f t="shared" si="2"/>
        <v>
144</v>
      </c>
      <c r="EW2" s="42">
        <f t="shared" si="2"/>
        <v>
145</v>
      </c>
      <c r="EX2" s="42">
        <f t="shared" si="2"/>
        <v>
146</v>
      </c>
      <c r="EY2" s="42">
        <f t="shared" si="2"/>
        <v>
147</v>
      </c>
      <c r="EZ2" s="42">
        <f t="shared" si="2"/>
        <v>
148</v>
      </c>
      <c r="FA2" s="42">
        <f t="shared" si="2"/>
        <v>
149</v>
      </c>
      <c r="FB2" s="42">
        <f t="shared" si="2"/>
        <v>
150</v>
      </c>
      <c r="FC2" s="42">
        <f t="shared" si="2"/>
        <v>
151</v>
      </c>
      <c r="FD2" s="42">
        <f t="shared" si="2"/>
        <v>
152</v>
      </c>
      <c r="FE2" s="42">
        <f t="shared" si="2"/>
        <v>
153</v>
      </c>
      <c r="FF2" s="42">
        <f t="shared" si="2"/>
        <v>
154</v>
      </c>
      <c r="FG2" s="42">
        <f t="shared" si="2"/>
        <v>
155</v>
      </c>
      <c r="FH2" s="42">
        <f t="shared" si="2"/>
        <v>
156</v>
      </c>
      <c r="FI2" s="42">
        <f t="shared" si="2"/>
        <v>
157</v>
      </c>
      <c r="FJ2" s="42">
        <f t="shared" si="2"/>
        <v>
158</v>
      </c>
      <c r="FK2" s="42">
        <f t="shared" si="2"/>
        <v>
159</v>
      </c>
      <c r="FL2" s="42">
        <f t="shared" si="2"/>
        <v>
160</v>
      </c>
      <c r="FM2" s="42">
        <f t="shared" si="2"/>
        <v>
161</v>
      </c>
      <c r="FN2" s="42">
        <f t="shared" si="2"/>
        <v>
162</v>
      </c>
      <c r="FO2" s="42">
        <f t="shared" si="2"/>
        <v>
163</v>
      </c>
    </row>
    <row r="3" spans="8:171" ht="13.5" customHeight="1" x14ac:dyDescent="0.15">
      <c r="H3" s="42" t="s">
        <v>
25</v>
      </c>
      <c r="I3" s="43" t="s">
        <v>
26</v>
      </c>
      <c r="J3" s="43" t="s">
        <v>
27</v>
      </c>
      <c r="K3" s="43" t="s">
        <v>
28</v>
      </c>
      <c r="L3" s="43" t="s">
        <v>
29</v>
      </c>
      <c r="M3" s="43" t="s">
        <v>
30</v>
      </c>
      <c r="N3" s="43" t="s">
        <v>
31</v>
      </c>
      <c r="O3" s="44" t="s">
        <v>
32</v>
      </c>
      <c r="P3" s="45"/>
      <c r="Q3" s="45"/>
      <c r="R3" s="45"/>
      <c r="S3" s="45"/>
      <c r="T3" s="45"/>
      <c r="U3" s="45"/>
      <c r="V3" s="45"/>
      <c r="W3" s="45"/>
      <c r="X3" s="45"/>
      <c r="Y3" s="45"/>
      <c r="Z3" s="45"/>
      <c r="AA3" s="45"/>
      <c r="AB3" s="46"/>
      <c r="AC3" s="46"/>
      <c r="AD3" s="46"/>
      <c r="AE3" s="46"/>
      <c r="AF3" s="46"/>
      <c r="AG3" s="47"/>
      <c r="AH3" s="46"/>
      <c r="AI3" s="46"/>
      <c r="AJ3" s="46"/>
      <c r="AK3" s="46"/>
      <c r="AL3" s="48" t="s">
        <v>
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
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
35</v>
      </c>
      <c r="DI3" s="46"/>
      <c r="DJ3" s="46"/>
      <c r="DK3" s="46"/>
      <c r="DL3" s="46"/>
      <c r="DM3" s="46"/>
      <c r="DN3" s="46"/>
      <c r="DO3" s="46"/>
      <c r="DP3" s="46"/>
      <c r="DQ3" s="46"/>
      <c r="DR3" s="46"/>
      <c r="DS3" s="46"/>
      <c r="DT3" s="46"/>
      <c r="DU3" s="46"/>
      <c r="DV3" s="46"/>
      <c r="DW3" s="46"/>
      <c r="DX3" s="46"/>
      <c r="DY3" s="46"/>
      <c r="DZ3" s="46"/>
      <c r="EA3" s="49"/>
      <c r="EB3" s="48" t="s">
        <v>
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
37</v>
      </c>
      <c r="I4" s="50"/>
      <c r="J4" s="50"/>
      <c r="K4" s="50"/>
      <c r="L4" s="50"/>
      <c r="M4" s="50"/>
      <c r="N4" s="50"/>
      <c r="O4" s="51"/>
      <c r="P4" s="52"/>
      <c r="Q4" s="52"/>
      <c r="R4" s="52"/>
      <c r="S4" s="52"/>
      <c r="T4" s="52"/>
      <c r="U4" s="52"/>
      <c r="V4" s="52"/>
      <c r="W4" s="52"/>
      <c r="X4" s="52"/>
      <c r="Y4" s="52"/>
      <c r="Z4" s="52"/>
      <c r="AA4" s="52"/>
      <c r="AB4" s="48" t="s">
        <v>
38</v>
      </c>
      <c r="AC4" s="46"/>
      <c r="AD4" s="46"/>
      <c r="AE4" s="46"/>
      <c r="AF4" s="49"/>
      <c r="AG4" s="48" t="s">
        <v>
39</v>
      </c>
      <c r="AH4" s="46"/>
      <c r="AI4" s="46"/>
      <c r="AJ4" s="46"/>
      <c r="AK4" s="49"/>
      <c r="AL4" s="49" t="s">
        <v>
40</v>
      </c>
      <c r="AM4" s="48"/>
      <c r="AN4" s="46"/>
      <c r="AO4" s="46"/>
      <c r="AP4" s="46"/>
      <c r="AQ4" s="49"/>
      <c r="AR4" s="48"/>
      <c r="AS4" s="46"/>
      <c r="AT4" s="46"/>
      <c r="AU4" s="46"/>
      <c r="AV4" s="49"/>
      <c r="AW4" s="48" t="s">
        <v>
41</v>
      </c>
      <c r="AX4" s="46"/>
      <c r="AY4" s="46"/>
      <c r="AZ4" s="46"/>
      <c r="BA4" s="46"/>
      <c r="BB4" s="46"/>
      <c r="BC4" s="46"/>
      <c r="BD4" s="46"/>
      <c r="BE4" s="46"/>
      <c r="BF4" s="46"/>
      <c r="BG4" s="49"/>
      <c r="BH4" s="48" t="s">
        <v>
42</v>
      </c>
      <c r="BI4" s="46"/>
      <c r="BJ4" s="46"/>
      <c r="BK4" s="46"/>
      <c r="BL4" s="46"/>
      <c r="BM4" s="46"/>
      <c r="BN4" s="46"/>
      <c r="BO4" s="46"/>
      <c r="BP4" s="46"/>
      <c r="BQ4" s="46"/>
      <c r="BR4" s="49"/>
      <c r="BS4" s="48" t="s">
        <v>
43</v>
      </c>
      <c r="BT4" s="46"/>
      <c r="BU4" s="46"/>
      <c r="BV4" s="46"/>
      <c r="BW4" s="46"/>
      <c r="BX4" s="46"/>
      <c r="BY4" s="46"/>
      <c r="BZ4" s="46"/>
      <c r="CA4" s="46"/>
      <c r="CB4" s="46"/>
      <c r="CC4" s="49"/>
      <c r="CD4" s="48" t="s">
        <v>
44</v>
      </c>
      <c r="CE4" s="46"/>
      <c r="CF4" s="46"/>
      <c r="CG4" s="46"/>
      <c r="CH4" s="46"/>
      <c r="CI4" s="46"/>
      <c r="CJ4" s="46"/>
      <c r="CK4" s="46"/>
      <c r="CL4" s="46"/>
      <c r="CM4" s="49"/>
      <c r="CN4" s="48" t="s">
        <v>
45</v>
      </c>
      <c r="CO4" s="46"/>
      <c r="CP4" s="46"/>
      <c r="CQ4" s="46"/>
      <c r="CR4" s="46"/>
      <c r="CS4" s="46"/>
      <c r="CT4" s="46"/>
      <c r="CU4" s="46"/>
      <c r="CV4" s="46"/>
      <c r="CW4" s="49"/>
      <c r="CX4" s="48" t="s">
        <v>
46</v>
      </c>
      <c r="CY4" s="46"/>
      <c r="CZ4" s="46"/>
      <c r="DA4" s="46"/>
      <c r="DB4" s="46"/>
      <c r="DC4" s="46"/>
      <c r="DD4" s="46"/>
      <c r="DE4" s="46"/>
      <c r="DF4" s="46"/>
      <c r="DG4" s="49"/>
      <c r="DH4" s="48" t="s">
        <v>
47</v>
      </c>
      <c r="DI4" s="46"/>
      <c r="DJ4" s="46"/>
      <c r="DK4" s="46"/>
      <c r="DL4" s="46"/>
      <c r="DM4" s="46"/>
      <c r="DN4" s="46"/>
      <c r="DO4" s="46"/>
      <c r="DP4" s="46"/>
      <c r="DQ4" s="49"/>
      <c r="DR4" s="48" t="s">
        <v>
48</v>
      </c>
      <c r="DS4" s="46"/>
      <c r="DT4" s="46"/>
      <c r="DU4" s="46"/>
      <c r="DV4" s="46"/>
      <c r="DW4" s="46"/>
      <c r="DX4" s="46"/>
      <c r="DY4" s="46"/>
      <c r="DZ4" s="46"/>
      <c r="EA4" s="49"/>
      <c r="EB4" s="48" t="s">
        <v>
49</v>
      </c>
      <c r="EC4" s="46"/>
      <c r="ED4" s="46"/>
      <c r="EE4" s="46"/>
      <c r="EF4" s="46"/>
      <c r="EG4" s="46"/>
      <c r="EH4" s="46"/>
      <c r="EI4" s="46"/>
      <c r="EJ4" s="46"/>
      <c r="EK4" s="49"/>
      <c r="EL4" s="48" t="s">
        <v>
50</v>
      </c>
      <c r="EM4" s="46"/>
      <c r="EN4" s="46"/>
      <c r="EO4" s="46"/>
      <c r="EP4" s="46"/>
      <c r="EQ4" s="46"/>
      <c r="ER4" s="46"/>
      <c r="ES4" s="46"/>
      <c r="ET4" s="46"/>
      <c r="EU4" s="49"/>
      <c r="EV4" s="48" t="s">
        <v>
51</v>
      </c>
      <c r="EW4" s="46"/>
      <c r="EX4" s="46"/>
      <c r="EY4" s="46"/>
      <c r="EZ4" s="46"/>
      <c r="FA4" s="46"/>
      <c r="FB4" s="46"/>
      <c r="FC4" s="46"/>
      <c r="FD4" s="46"/>
      <c r="FE4" s="49"/>
      <c r="FF4" s="48" t="s">
        <v>
52</v>
      </c>
      <c r="FG4" s="46"/>
      <c r="FH4" s="46"/>
      <c r="FI4" s="46"/>
      <c r="FJ4" s="46"/>
      <c r="FK4" s="46"/>
      <c r="FL4" s="46"/>
      <c r="FM4" s="46"/>
      <c r="FN4" s="46"/>
      <c r="FO4" s="49"/>
    </row>
    <row r="5" spans="8:171" x14ac:dyDescent="0.15">
      <c r="H5" s="42" t="s">
        <v>
53</v>
      </c>
      <c r="I5" s="53"/>
      <c r="J5" s="53"/>
      <c r="K5" s="53"/>
      <c r="L5" s="53"/>
      <c r="M5" s="53"/>
      <c r="N5" s="53"/>
      <c r="O5" s="53" t="s">
        <v>
54</v>
      </c>
      <c r="P5" s="54" t="s">
        <v>
55</v>
      </c>
      <c r="Q5" s="54" t="s">
        <v>
56</v>
      </c>
      <c r="R5" s="54" t="s">
        <v>
57</v>
      </c>
      <c r="S5" s="54" t="s">
        <v>
4</v>
      </c>
      <c r="T5" s="54" t="s">
        <v>
58</v>
      </c>
      <c r="U5" s="54" t="s">
        <v>
59</v>
      </c>
      <c r="V5" s="54" t="s">
        <v>
60</v>
      </c>
      <c r="W5" s="54" t="s">
        <v>
61</v>
      </c>
      <c r="X5" s="54" t="s">
        <v>
62</v>
      </c>
      <c r="Y5" s="54" t="s">
        <v>
63</v>
      </c>
      <c r="Z5" s="54" t="s">
        <v>
64</v>
      </c>
      <c r="AA5" s="54" t="s">
        <v>
65</v>
      </c>
      <c r="AB5" s="54" t="s">
        <v>
66</v>
      </c>
      <c r="AC5" s="54" t="s">
        <v>
67</v>
      </c>
      <c r="AD5" s="54" t="s">
        <v>
68</v>
      </c>
      <c r="AE5" s="54" t="s">
        <v>
69</v>
      </c>
      <c r="AF5" s="54" t="s">
        <v>
70</v>
      </c>
      <c r="AG5" s="54" t="s">
        <v>
66</v>
      </c>
      <c r="AH5" s="54" t="s">
        <v>
67</v>
      </c>
      <c r="AI5" s="54" t="s">
        <v>
68</v>
      </c>
      <c r="AJ5" s="54" t="s">
        <v>
69</v>
      </c>
      <c r="AK5" s="54" t="s">
        <v>
70</v>
      </c>
      <c r="AL5" s="54" t="s">
        <v>
71</v>
      </c>
      <c r="AM5" s="54" t="s">
        <v>
72</v>
      </c>
      <c r="AN5" s="54" t="s">
        <v>
73</v>
      </c>
      <c r="AO5" s="54" t="s">
        <v>
74</v>
      </c>
      <c r="AP5" s="54" t="s">
        <v>
75</v>
      </c>
      <c r="AQ5" s="54" t="s">
        <v>
76</v>
      </c>
      <c r="AR5" s="54" t="s">
        <v>
77</v>
      </c>
      <c r="AS5" s="54" t="s">
        <v>
78</v>
      </c>
      <c r="AT5" s="54" t="s">
        <v>
79</v>
      </c>
      <c r="AU5" s="54" t="s">
        <v>
80</v>
      </c>
      <c r="AV5" s="54" t="s">
        <v>
81</v>
      </c>
      <c r="AW5" s="54" t="s">
        <v>
71</v>
      </c>
      <c r="AX5" s="54" t="s">
        <v>
72</v>
      </c>
      <c r="AY5" s="54" t="s">
        <v>
73</v>
      </c>
      <c r="AZ5" s="54" t="s">
        <v>
74</v>
      </c>
      <c r="BA5" s="54" t="s">
        <v>
75</v>
      </c>
      <c r="BB5" s="54" t="s">
        <v>
76</v>
      </c>
      <c r="BC5" s="54" t="s">
        <v>
77</v>
      </c>
      <c r="BD5" s="54" t="s">
        <v>
78</v>
      </c>
      <c r="BE5" s="54" t="s">
        <v>
79</v>
      </c>
      <c r="BF5" s="54" t="s">
        <v>
80</v>
      </c>
      <c r="BG5" s="54" t="s">
        <v>
81</v>
      </c>
      <c r="BH5" s="54" t="s">
        <v>
71</v>
      </c>
      <c r="BI5" s="54" t="s">
        <v>
72</v>
      </c>
      <c r="BJ5" s="54" t="s">
        <v>
73</v>
      </c>
      <c r="BK5" s="54" t="s">
        <v>
74</v>
      </c>
      <c r="BL5" s="54" t="s">
        <v>
75</v>
      </c>
      <c r="BM5" s="54" t="s">
        <v>
76</v>
      </c>
      <c r="BN5" s="54" t="s">
        <v>
77</v>
      </c>
      <c r="BO5" s="54" t="s">
        <v>
78</v>
      </c>
      <c r="BP5" s="54" t="s">
        <v>
79</v>
      </c>
      <c r="BQ5" s="54" t="s">
        <v>
80</v>
      </c>
      <c r="BR5" s="54" t="s">
        <v>
81</v>
      </c>
      <c r="BS5" s="54" t="s">
        <v>
71</v>
      </c>
      <c r="BT5" s="54" t="s">
        <v>
72</v>
      </c>
      <c r="BU5" s="54" t="s">
        <v>
73</v>
      </c>
      <c r="BV5" s="54" t="s">
        <v>
74</v>
      </c>
      <c r="BW5" s="54" t="s">
        <v>
75</v>
      </c>
      <c r="BX5" s="54" t="s">
        <v>
76</v>
      </c>
      <c r="BY5" s="54" t="s">
        <v>
77</v>
      </c>
      <c r="BZ5" s="54" t="s">
        <v>
78</v>
      </c>
      <c r="CA5" s="54" t="s">
        <v>
79</v>
      </c>
      <c r="CB5" s="54" t="s">
        <v>
80</v>
      </c>
      <c r="CC5" s="54" t="s">
        <v>
81</v>
      </c>
      <c r="CD5" s="54" t="s">
        <v>
71</v>
      </c>
      <c r="CE5" s="54" t="s">
        <v>
72</v>
      </c>
      <c r="CF5" s="54" t="s">
        <v>
73</v>
      </c>
      <c r="CG5" s="54" t="s">
        <v>
74</v>
      </c>
      <c r="CH5" s="54" t="s">
        <v>
75</v>
      </c>
      <c r="CI5" s="54" t="s">
        <v>
76</v>
      </c>
      <c r="CJ5" s="54" t="s">
        <v>
77</v>
      </c>
      <c r="CK5" s="54" t="s">
        <v>
78</v>
      </c>
      <c r="CL5" s="54" t="s">
        <v>
79</v>
      </c>
      <c r="CM5" s="54" t="s">
        <v>
80</v>
      </c>
      <c r="CN5" s="54" t="s">
        <v>
71</v>
      </c>
      <c r="CO5" s="54" t="s">
        <v>
72</v>
      </c>
      <c r="CP5" s="54" t="s">
        <v>
73</v>
      </c>
      <c r="CQ5" s="54" t="s">
        <v>
74</v>
      </c>
      <c r="CR5" s="54" t="s">
        <v>
75</v>
      </c>
      <c r="CS5" s="54" t="s">
        <v>
76</v>
      </c>
      <c r="CT5" s="54" t="s">
        <v>
77</v>
      </c>
      <c r="CU5" s="54" t="s">
        <v>
78</v>
      </c>
      <c r="CV5" s="54" t="s">
        <v>
79</v>
      </c>
      <c r="CW5" s="54" t="s">
        <v>
80</v>
      </c>
      <c r="CX5" s="54" t="s">
        <v>
71</v>
      </c>
      <c r="CY5" s="54" t="s">
        <v>
72</v>
      </c>
      <c r="CZ5" s="54" t="s">
        <v>
73</v>
      </c>
      <c r="DA5" s="54" t="s">
        <v>
74</v>
      </c>
      <c r="DB5" s="54" t="s">
        <v>
75</v>
      </c>
      <c r="DC5" s="54" t="s">
        <v>
76</v>
      </c>
      <c r="DD5" s="54" t="s">
        <v>
77</v>
      </c>
      <c r="DE5" s="54" t="s">
        <v>
78</v>
      </c>
      <c r="DF5" s="54" t="s">
        <v>
79</v>
      </c>
      <c r="DG5" s="54" t="s">
        <v>
80</v>
      </c>
      <c r="DH5" s="54" t="s">
        <v>
71</v>
      </c>
      <c r="DI5" s="54" t="s">
        <v>
72</v>
      </c>
      <c r="DJ5" s="54" t="s">
        <v>
73</v>
      </c>
      <c r="DK5" s="54" t="s">
        <v>
74</v>
      </c>
      <c r="DL5" s="54" t="s">
        <v>
75</v>
      </c>
      <c r="DM5" s="54" t="s">
        <v>
76</v>
      </c>
      <c r="DN5" s="54" t="s">
        <v>
77</v>
      </c>
      <c r="DO5" s="54" t="s">
        <v>
78</v>
      </c>
      <c r="DP5" s="54" t="s">
        <v>
79</v>
      </c>
      <c r="DQ5" s="54" t="s">
        <v>
80</v>
      </c>
      <c r="DR5" s="54" t="s">
        <v>
71</v>
      </c>
      <c r="DS5" s="54" t="s">
        <v>
72</v>
      </c>
      <c r="DT5" s="54" t="s">
        <v>
73</v>
      </c>
      <c r="DU5" s="54" t="s">
        <v>
74</v>
      </c>
      <c r="DV5" s="54" t="s">
        <v>
75</v>
      </c>
      <c r="DW5" s="54" t="s">
        <v>
76</v>
      </c>
      <c r="DX5" s="54" t="s">
        <v>
77</v>
      </c>
      <c r="DY5" s="54" t="s">
        <v>
78</v>
      </c>
      <c r="DZ5" s="54" t="s">
        <v>
79</v>
      </c>
      <c r="EA5" s="54" t="s">
        <v>
80</v>
      </c>
      <c r="EB5" s="54" t="s">
        <v>
71</v>
      </c>
      <c r="EC5" s="54" t="s">
        <v>
72</v>
      </c>
      <c r="ED5" s="54" t="s">
        <v>
73</v>
      </c>
      <c r="EE5" s="54" t="s">
        <v>
74</v>
      </c>
      <c r="EF5" s="54" t="s">
        <v>
75</v>
      </c>
      <c r="EG5" s="54" t="s">
        <v>
82</v>
      </c>
      <c r="EH5" s="54" t="s">
        <v>
83</v>
      </c>
      <c r="EI5" s="54" t="s">
        <v>
84</v>
      </c>
      <c r="EJ5" s="54" t="s">
        <v>
85</v>
      </c>
      <c r="EK5" s="54" t="s">
        <v>
86</v>
      </c>
      <c r="EL5" s="54" t="s">
        <v>
71</v>
      </c>
      <c r="EM5" s="54" t="s">
        <v>
72</v>
      </c>
      <c r="EN5" s="54" t="s">
        <v>
73</v>
      </c>
      <c r="EO5" s="54" t="s">
        <v>
74</v>
      </c>
      <c r="EP5" s="54" t="s">
        <v>
75</v>
      </c>
      <c r="EQ5" s="54" t="s">
        <v>
82</v>
      </c>
      <c r="ER5" s="54" t="s">
        <v>
83</v>
      </c>
      <c r="ES5" s="54" t="s">
        <v>
84</v>
      </c>
      <c r="ET5" s="54" t="s">
        <v>
85</v>
      </c>
      <c r="EU5" s="54" t="s">
        <v>
86</v>
      </c>
      <c r="EV5" s="54" t="s">
        <v>
71</v>
      </c>
      <c r="EW5" s="54" t="s">
        <v>
72</v>
      </c>
      <c r="EX5" s="54" t="s">
        <v>
73</v>
      </c>
      <c r="EY5" s="54" t="s">
        <v>
74</v>
      </c>
      <c r="EZ5" s="54" t="s">
        <v>
75</v>
      </c>
      <c r="FA5" s="54" t="s">
        <v>
82</v>
      </c>
      <c r="FB5" s="54" t="s">
        <v>
83</v>
      </c>
      <c r="FC5" s="54" t="s">
        <v>
84</v>
      </c>
      <c r="FD5" s="54" t="s">
        <v>
85</v>
      </c>
      <c r="FE5" s="54" t="s">
        <v>
86</v>
      </c>
      <c r="FF5" s="54" t="s">
        <v>
71</v>
      </c>
      <c r="FG5" s="54" t="s">
        <v>
72</v>
      </c>
      <c r="FH5" s="54" t="s">
        <v>
73</v>
      </c>
      <c r="FI5" s="54" t="s">
        <v>
74</v>
      </c>
      <c r="FJ5" s="54" t="s">
        <v>
75</v>
      </c>
      <c r="FK5" s="54" t="s">
        <v>
76</v>
      </c>
      <c r="FL5" s="54" t="s">
        <v>
77</v>
      </c>
      <c r="FM5" s="54" t="s">
        <v>
78</v>
      </c>
      <c r="FN5" s="54" t="s">
        <v>
79</v>
      </c>
      <c r="FO5" s="54" t="s">
        <v>
80</v>
      </c>
    </row>
    <row r="6" spans="8:171" s="62" customFormat="1" x14ac:dyDescent="0.15">
      <c r="H6" s="42" t="s">
        <v>
87</v>
      </c>
      <c r="I6" s="55" t="str">
        <f>
I7</f>
        <v>
2019</v>
      </c>
      <c r="J6" s="55" t="str">
        <f t="shared" ref="J6:AK6" si="3">
J7</f>
        <v>
134015</v>
      </c>
      <c r="K6" s="55" t="str">
        <f t="shared" si="3"/>
        <v>
46</v>
      </c>
      <c r="L6" s="55" t="str">
        <f t="shared" si="3"/>
        <v>
03</v>
      </c>
      <c r="M6" s="56" t="str">
        <f>
M7</f>
        <v>
3</v>
      </c>
      <c r="N6" s="56" t="str">
        <f>
N7</f>
        <v>
000</v>
      </c>
      <c r="O6" s="55" t="str">
        <f t="shared" si="3"/>
        <v>
東京都　八丈町</v>
      </c>
      <c r="P6" s="55" t="str">
        <f t="shared" si="3"/>
        <v>
法適用</v>
      </c>
      <c r="Q6" s="55" t="str">
        <f t="shared" si="3"/>
        <v>
交通事業</v>
      </c>
      <c r="R6" s="55" t="str">
        <f t="shared" si="3"/>
        <v>
自動車運送事業</v>
      </c>
      <c r="S6" s="55" t="str">
        <f t="shared" si="3"/>
        <v>
自治体職員</v>
      </c>
      <c r="T6" s="57" t="str">
        <f t="shared" si="3"/>
        <v>
-</v>
      </c>
      <c r="U6" s="57">
        <f t="shared" si="3"/>
        <v>
71.5</v>
      </c>
      <c r="V6" s="58">
        <f t="shared" si="3"/>
        <v>
173</v>
      </c>
      <c r="W6" s="58">
        <f t="shared" si="3"/>
        <v>
11</v>
      </c>
      <c r="X6" s="58">
        <f t="shared" si="3"/>
        <v>
16</v>
      </c>
      <c r="Y6" s="57" t="str">
        <f>
Y7</f>
        <v>
-</v>
      </c>
      <c r="Z6" s="55" t="str">
        <f t="shared" si="3"/>
        <v>
無</v>
      </c>
      <c r="AA6" s="55" t="str">
        <f t="shared" si="3"/>
        <v>
無</v>
      </c>
      <c r="AB6" s="58">
        <f t="shared" si="3"/>
        <v>
105</v>
      </c>
      <c r="AC6" s="58">
        <f t="shared" si="3"/>
        <v>
112</v>
      </c>
      <c r="AD6" s="58">
        <f t="shared" si="3"/>
        <v>
124</v>
      </c>
      <c r="AE6" s="58">
        <f t="shared" si="3"/>
        <v>
121</v>
      </c>
      <c r="AF6" s="58">
        <f t="shared" si="3"/>
        <v>
120</v>
      </c>
      <c r="AG6" s="58">
        <f t="shared" si="3"/>
        <v>
62000</v>
      </c>
      <c r="AH6" s="58">
        <f t="shared" si="3"/>
        <v>
61000</v>
      </c>
      <c r="AI6" s="58">
        <f t="shared" si="3"/>
        <v>
55000</v>
      </c>
      <c r="AJ6" s="58">
        <f t="shared" si="3"/>
        <v>
65000</v>
      </c>
      <c r="AK6" s="58">
        <f t="shared" si="3"/>
        <v>
75000</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
88</v>
      </c>
      <c r="J7" s="63" t="s">
        <v>
89</v>
      </c>
      <c r="K7" s="63" t="s">
        <v>
90</v>
      </c>
      <c r="L7" s="63" t="s">
        <v>
91</v>
      </c>
      <c r="M7" s="63" t="s">
        <v>
92</v>
      </c>
      <c r="N7" s="63" t="s">
        <v>
93</v>
      </c>
      <c r="O7" s="63" t="s">
        <v>
94</v>
      </c>
      <c r="P7" s="63" t="s">
        <v>
95</v>
      </c>
      <c r="Q7" s="63" t="s">
        <v>
96</v>
      </c>
      <c r="R7" s="63" t="s">
        <v>
97</v>
      </c>
      <c r="S7" s="63" t="s">
        <v>
98</v>
      </c>
      <c r="T7" s="64" t="s">
        <v>
99</v>
      </c>
      <c r="U7" s="64">
        <v>
71.5</v>
      </c>
      <c r="V7" s="65">
        <v>
173</v>
      </c>
      <c r="W7" s="65">
        <v>
11</v>
      </c>
      <c r="X7" s="65">
        <v>
16</v>
      </c>
      <c r="Y7" s="64" t="s">
        <v>
99</v>
      </c>
      <c r="Z7" s="63" t="s">
        <v>
100</v>
      </c>
      <c r="AA7" s="63" t="s">
        <v>
100</v>
      </c>
      <c r="AB7" s="65">
        <v>
105</v>
      </c>
      <c r="AC7" s="65">
        <v>
112</v>
      </c>
      <c r="AD7" s="65">
        <v>
124</v>
      </c>
      <c r="AE7" s="65">
        <v>
121</v>
      </c>
      <c r="AF7" s="65">
        <v>
120</v>
      </c>
      <c r="AG7" s="65">
        <v>
62000</v>
      </c>
      <c r="AH7" s="65">
        <v>
61000</v>
      </c>
      <c r="AI7" s="65">
        <v>
55000</v>
      </c>
      <c r="AJ7" s="65">
        <v>
65000</v>
      </c>
      <c r="AK7" s="65">
        <v>
75000</v>
      </c>
      <c r="AL7" s="64">
        <v>
101.6</v>
      </c>
      <c r="AM7" s="64">
        <v>
97.5</v>
      </c>
      <c r="AN7" s="64">
        <v>
99.8</v>
      </c>
      <c r="AO7" s="64">
        <v>
95.1</v>
      </c>
      <c r="AP7" s="64">
        <v>
96.5</v>
      </c>
      <c r="AQ7" s="64">
        <v>
104.1</v>
      </c>
      <c r="AR7" s="64">
        <v>
103.5</v>
      </c>
      <c r="AS7" s="64">
        <v>
103.3</v>
      </c>
      <c r="AT7" s="64">
        <v>
102.4</v>
      </c>
      <c r="AU7" s="64">
        <v>
98.5</v>
      </c>
      <c r="AV7" s="64">
        <v>
100</v>
      </c>
      <c r="AW7" s="64">
        <v>
42.5</v>
      </c>
      <c r="AX7" s="64">
        <v>
47.2</v>
      </c>
      <c r="AY7" s="64">
        <v>
60.5</v>
      </c>
      <c r="AZ7" s="64">
        <v>
52.5</v>
      </c>
      <c r="BA7" s="64">
        <v>
44</v>
      </c>
      <c r="BB7" s="64">
        <v>
95.5</v>
      </c>
      <c r="BC7" s="64">
        <v>
94.2</v>
      </c>
      <c r="BD7" s="64">
        <v>
94</v>
      </c>
      <c r="BE7" s="64">
        <v>
93.2</v>
      </c>
      <c r="BF7" s="64">
        <v>
89.9</v>
      </c>
      <c r="BG7" s="64">
        <v>
100</v>
      </c>
      <c r="BH7" s="64">
        <v>
343.5</v>
      </c>
      <c r="BI7" s="64">
        <v>
322.10000000000002</v>
      </c>
      <c r="BJ7" s="64">
        <v>
240.7</v>
      </c>
      <c r="BK7" s="64">
        <v>
203.1</v>
      </c>
      <c r="BL7" s="64">
        <v>
278.8</v>
      </c>
      <c r="BM7" s="64">
        <v>
97.7</v>
      </c>
      <c r="BN7" s="64">
        <v>
100</v>
      </c>
      <c r="BO7" s="64">
        <v>
156.69999999999999</v>
      </c>
      <c r="BP7" s="64">
        <v>
155.30000000000001</v>
      </c>
      <c r="BQ7" s="64">
        <v>
154.19999999999999</v>
      </c>
      <c r="BR7" s="64">
        <v>
100</v>
      </c>
      <c r="BS7" s="64">
        <v>
0</v>
      </c>
      <c r="BT7" s="64">
        <v>
1.4</v>
      </c>
      <c r="BU7" s="64">
        <v>
0.2</v>
      </c>
      <c r="BV7" s="64">
        <v>
4.7</v>
      </c>
      <c r="BW7" s="64">
        <v>
11</v>
      </c>
      <c r="BX7" s="64">
        <v>
90.4</v>
      </c>
      <c r="BY7" s="64">
        <v>
86.1</v>
      </c>
      <c r="BZ7" s="64">
        <v>
62.9</v>
      </c>
      <c r="CA7" s="64">
        <v>
34.799999999999997</v>
      </c>
      <c r="CB7" s="64">
        <v>
35.1</v>
      </c>
      <c r="CC7" s="64">
        <v>
0</v>
      </c>
      <c r="CD7" s="64">
        <v>
590.5</v>
      </c>
      <c r="CE7" s="64">
        <v>
544.6</v>
      </c>
      <c r="CF7" s="64">
        <v>
443.5</v>
      </c>
      <c r="CG7" s="64">
        <v>
537.20000000000005</v>
      </c>
      <c r="CH7" s="64">
        <v>
625</v>
      </c>
      <c r="CI7" s="64">
        <v>
13.6</v>
      </c>
      <c r="CJ7" s="64">
        <v>
14.6</v>
      </c>
      <c r="CK7" s="64">
        <v>
14.5</v>
      </c>
      <c r="CL7" s="64">
        <v>
14.7</v>
      </c>
      <c r="CM7" s="64">
        <v>
14.2</v>
      </c>
      <c r="CN7" s="64">
        <v>
1064.8</v>
      </c>
      <c r="CO7" s="64">
        <v>
1078.7</v>
      </c>
      <c r="CP7" s="64">
        <v>
1151.8</v>
      </c>
      <c r="CQ7" s="64">
        <v>
1302.7</v>
      </c>
      <c r="CR7" s="64">
        <v>
1221.5999999999999</v>
      </c>
      <c r="CS7" s="64">
        <v>
177.3</v>
      </c>
      <c r="CT7" s="64">
        <v>
180</v>
      </c>
      <c r="CU7" s="64">
        <v>
180.1</v>
      </c>
      <c r="CV7" s="64">
        <v>
182.9</v>
      </c>
      <c r="CW7" s="64">
        <v>
190.5</v>
      </c>
      <c r="CX7" s="64">
        <v>
55.5</v>
      </c>
      <c r="CY7" s="64">
        <v>
50.5</v>
      </c>
      <c r="CZ7" s="64">
        <v>
38.5</v>
      </c>
      <c r="DA7" s="64">
        <v>
41.2</v>
      </c>
      <c r="DB7" s="64">
        <v>
51.2</v>
      </c>
      <c r="DC7" s="64">
        <v>
7.7</v>
      </c>
      <c r="DD7" s="64">
        <v>
8.1</v>
      </c>
      <c r="DE7" s="64">
        <v>
8</v>
      </c>
      <c r="DF7" s="64">
        <v>
8</v>
      </c>
      <c r="DG7" s="64">
        <v>
7.5</v>
      </c>
      <c r="DH7" s="64">
        <v>
125.6</v>
      </c>
      <c r="DI7" s="64">
        <v>
108.3</v>
      </c>
      <c r="DJ7" s="64">
        <v>
48.8</v>
      </c>
      <c r="DK7" s="64">
        <v>
27.6</v>
      </c>
      <c r="DL7" s="64">
        <v>
17.399999999999999</v>
      </c>
      <c r="DM7" s="64">
        <v>
27</v>
      </c>
      <c r="DN7" s="64">
        <v>
22.5</v>
      </c>
      <c r="DO7" s="64">
        <v>
21.9</v>
      </c>
      <c r="DP7" s="64">
        <v>
23.3</v>
      </c>
      <c r="DQ7" s="64">
        <v>
29.5</v>
      </c>
      <c r="DR7" s="64">
        <v>
63.9</v>
      </c>
      <c r="DS7" s="64">
        <v>
64.3</v>
      </c>
      <c r="DT7" s="64">
        <v>
63.6</v>
      </c>
      <c r="DU7" s="64">
        <v>
67.7</v>
      </c>
      <c r="DV7" s="64">
        <v>
76.7</v>
      </c>
      <c r="DW7" s="64">
        <v>
78.900000000000006</v>
      </c>
      <c r="DX7" s="64">
        <v>
78.400000000000006</v>
      </c>
      <c r="DY7" s="64">
        <v>
77.8</v>
      </c>
      <c r="DZ7" s="64">
        <v>
77.400000000000006</v>
      </c>
      <c r="EA7" s="64">
        <v>
74.900000000000006</v>
      </c>
      <c r="EB7" s="66">
        <v>
287.39999999999998</v>
      </c>
      <c r="EC7" s="66">
        <v>
246.94</v>
      </c>
      <c r="ED7" s="66">
        <v>
442.52</v>
      </c>
      <c r="EE7" s="66">
        <v>
464.72</v>
      </c>
      <c r="EF7" s="66">
        <v>
490.75</v>
      </c>
      <c r="EG7" s="66">
        <v>
684.85</v>
      </c>
      <c r="EH7" s="66">
        <v>
699.75</v>
      </c>
      <c r="EI7" s="66">
        <v>
710.2</v>
      </c>
      <c r="EJ7" s="66">
        <v>
726.81</v>
      </c>
      <c r="EK7" s="66">
        <v>
732.4</v>
      </c>
      <c r="EL7" s="66">
        <v>
585.16999999999996</v>
      </c>
      <c r="EM7" s="66">
        <v>
518.47</v>
      </c>
      <c r="EN7" s="66">
        <v>
445.22</v>
      </c>
      <c r="EO7" s="66">
        <v>
525.63</v>
      </c>
      <c r="EP7" s="66">
        <v>
530.91999999999996</v>
      </c>
      <c r="EQ7" s="66">
        <v>
618.04</v>
      </c>
      <c r="ER7" s="66">
        <v>
631.22</v>
      </c>
      <c r="ES7" s="66">
        <v>
646.02</v>
      </c>
      <c r="ET7" s="66">
        <v>
664.8</v>
      </c>
      <c r="EU7" s="66">
        <v>
682.89</v>
      </c>
      <c r="EV7" s="66">
        <v>
372.37</v>
      </c>
      <c r="EW7" s="66">
        <v>
356.6</v>
      </c>
      <c r="EX7" s="66">
        <v>
283.36</v>
      </c>
      <c r="EY7" s="66">
        <v>
339.67</v>
      </c>
      <c r="EZ7" s="66">
        <v>
342.24</v>
      </c>
      <c r="FA7" s="66">
        <v>
371.91</v>
      </c>
      <c r="FB7" s="66">
        <v>
384.8</v>
      </c>
      <c r="FC7" s="66">
        <v>
401.14</v>
      </c>
      <c r="FD7" s="66">
        <v>
410.24</v>
      </c>
      <c r="FE7" s="66">
        <v>
419.69</v>
      </c>
      <c r="FF7" s="64">
        <v>
9.1999999999999993</v>
      </c>
      <c r="FG7" s="64">
        <v>
8.8000000000000007</v>
      </c>
      <c r="FH7" s="64">
        <v>
8.5</v>
      </c>
      <c r="FI7" s="64">
        <v>
8.8000000000000007</v>
      </c>
      <c r="FJ7" s="64">
        <v>
9.1999999999999993</v>
      </c>
      <c r="FK7" s="64">
        <v>
17.7</v>
      </c>
      <c r="FL7" s="64">
        <v>
18</v>
      </c>
      <c r="FM7" s="64">
        <v>
18.399999999999999</v>
      </c>
      <c r="FN7" s="64">
        <v>
18.3</v>
      </c>
      <c r="FO7" s="64">
        <v>
18.100000000000001</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
AL4</f>
        <v>
①経常収支比率（％）</v>
      </c>
      <c r="AK8" s="67"/>
      <c r="AL8" s="67"/>
      <c r="AM8" s="67"/>
      <c r="AN8" s="67"/>
      <c r="AO8" s="67"/>
      <c r="AP8" s="67"/>
      <c r="AQ8" s="67"/>
      <c r="AR8" s="67"/>
      <c r="AS8" s="67"/>
      <c r="AT8" s="67"/>
      <c r="AU8" s="67" t="str">
        <f>
AW4</f>
        <v>
②営業収支比率（％）</v>
      </c>
      <c r="AV8" s="67"/>
      <c r="AW8" s="67"/>
      <c r="AX8" s="67"/>
      <c r="AY8" s="67"/>
      <c r="AZ8" s="67"/>
      <c r="BA8" s="67"/>
      <c r="BB8" s="67"/>
      <c r="BC8" s="2"/>
      <c r="BD8" s="2"/>
      <c r="BE8" s="2"/>
      <c r="BF8" s="67" t="str">
        <f>
BH4</f>
        <v>
③流動比率（％）</v>
      </c>
      <c r="BG8" s="67"/>
      <c r="BH8" s="67"/>
      <c r="BI8" s="67"/>
      <c r="BJ8" s="67"/>
      <c r="BK8" s="67"/>
      <c r="BL8" s="2"/>
      <c r="BM8" s="2"/>
      <c r="BN8" s="2"/>
      <c r="BO8" s="2"/>
      <c r="BP8" s="2"/>
      <c r="BQ8" s="67" t="str">
        <f>
BS4</f>
        <v>
④累積欠損金比率（％）</v>
      </c>
      <c r="BR8" s="67"/>
      <c r="BS8" s="67"/>
      <c r="BT8" s="67"/>
      <c r="BU8" s="67"/>
      <c r="BV8" s="67"/>
      <c r="BW8" s="2"/>
      <c r="BX8" s="2"/>
      <c r="BY8" s="2"/>
      <c r="BZ8" s="2"/>
      <c r="CA8" s="2"/>
      <c r="CB8" s="67" t="str">
        <f>
CD4&amp;CHAR(10)&amp;CN4</f>
        <v>
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
CX4</f>
        <v>
⑦他会計負担比率（％）</v>
      </c>
      <c r="CW8" s="67"/>
      <c r="CX8" s="67"/>
      <c r="CY8" s="67"/>
      <c r="CZ8" s="67"/>
      <c r="DA8" s="67"/>
      <c r="DB8" s="2"/>
      <c r="DC8" s="2"/>
      <c r="DD8" s="2"/>
      <c r="DE8" s="2"/>
      <c r="DF8" s="67" t="str">
        <f>
DH4</f>
        <v>
⑧企業債残高対料金収入比率（％）</v>
      </c>
      <c r="DG8" s="67"/>
      <c r="DH8" s="67"/>
      <c r="DI8" s="67"/>
      <c r="DJ8" s="67"/>
      <c r="DK8" s="67"/>
      <c r="DL8" s="2"/>
      <c r="DM8" s="2"/>
      <c r="DN8" s="2"/>
      <c r="DO8" s="2"/>
      <c r="DP8" s="67" t="str">
        <f>
DR4</f>
        <v>
⑨有形固定資産減価償却率（％）</v>
      </c>
      <c r="DQ8" s="67"/>
      <c r="DR8" s="67"/>
      <c r="DS8" s="67"/>
      <c r="DT8" s="67"/>
      <c r="DU8" s="67"/>
      <c r="DV8" s="2"/>
      <c r="DW8" s="2"/>
      <c r="DX8" s="2"/>
      <c r="DY8" s="2"/>
      <c r="DZ8" s="67" t="str">
        <f>
EB4</f>
        <v>
①走行キロ当たりの収入（円）</v>
      </c>
      <c r="EA8" s="67"/>
      <c r="EB8" s="67"/>
      <c r="EC8" s="67"/>
      <c r="ED8" s="67"/>
      <c r="EE8" s="67"/>
      <c r="EF8" s="2"/>
      <c r="EG8" s="2"/>
      <c r="EH8" s="2"/>
      <c r="EI8" s="2"/>
      <c r="EJ8" s="67" t="str">
        <f>
EL4</f>
        <v>
②走行キロ当たりの運送原価（円）</v>
      </c>
      <c r="EK8" s="67"/>
      <c r="EL8" s="67"/>
      <c r="EM8" s="67"/>
      <c r="EN8" s="67"/>
      <c r="EO8" s="67"/>
      <c r="EP8" s="2"/>
      <c r="EQ8" s="2"/>
      <c r="ER8" s="2"/>
      <c r="ES8" s="2"/>
      <c r="ET8" s="67" t="str">
        <f>
EV4</f>
        <v>
③走行キロ当たりの人件費（円）</v>
      </c>
      <c r="EU8" s="67"/>
      <c r="EV8" s="67"/>
      <c r="EW8" s="67"/>
      <c r="EX8" s="67"/>
      <c r="EY8" s="67"/>
      <c r="EZ8" s="2"/>
      <c r="FA8" s="2"/>
      <c r="FB8" s="2"/>
      <c r="FC8" s="2"/>
      <c r="FD8" s="67" t="str">
        <f>
FF4</f>
        <v>
④乗車効率（％）</v>
      </c>
      <c r="FE8" s="67"/>
      <c r="FF8" s="67"/>
      <c r="FG8" s="67"/>
      <c r="FH8" s="67"/>
      <c r="FI8" s="67"/>
      <c r="FJ8" s="2"/>
      <c r="FK8" s="2"/>
      <c r="FL8" s="2"/>
      <c r="FM8" s="2"/>
    </row>
    <row r="9" spans="8:171" x14ac:dyDescent="0.15">
      <c r="H9" s="68"/>
      <c r="I9" s="68" t="s">
        <v>
101</v>
      </c>
      <c r="J9" s="68" t="s">
        <v>
102</v>
      </c>
      <c r="K9" s="68" t="s">
        <v>
103</v>
      </c>
      <c r="L9" s="68" t="s">
        <v>
104</v>
      </c>
      <c r="M9" s="68" t="s">
        <v>
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
106</v>
      </c>
      <c r="AV9" s="69"/>
      <c r="AW9" s="69"/>
      <c r="AX9" s="69"/>
      <c r="AY9" s="69"/>
      <c r="AZ9" s="69"/>
      <c r="BA9" s="67"/>
      <c r="BB9" s="67"/>
      <c r="BC9" s="2"/>
      <c r="BD9" s="2"/>
      <c r="BE9" s="2"/>
      <c r="BF9" s="67" t="s">
        <v>
106</v>
      </c>
      <c r="BG9" s="69"/>
      <c r="BH9" s="69"/>
      <c r="BI9" s="69"/>
      <c r="BJ9" s="69"/>
      <c r="BK9" s="69"/>
      <c r="BL9" s="2"/>
      <c r="BM9" s="2"/>
      <c r="BN9" s="2"/>
      <c r="BO9" s="2"/>
      <c r="BP9" s="2"/>
      <c r="BQ9" s="67" t="s">
        <v>
106</v>
      </c>
      <c r="BR9" s="69"/>
      <c r="BS9" s="69"/>
      <c r="BT9" s="69"/>
      <c r="BU9" s="69"/>
      <c r="BV9" s="69"/>
      <c r="BW9" s="2"/>
      <c r="BX9" s="2"/>
      <c r="BY9" s="2"/>
      <c r="BZ9" s="2"/>
      <c r="CA9" s="2"/>
      <c r="CB9" s="67" t="s">
        <v>
106</v>
      </c>
      <c r="CC9" s="69"/>
      <c r="CD9" s="69"/>
      <c r="CE9" s="69"/>
      <c r="CF9" s="69"/>
      <c r="CG9" s="69"/>
      <c r="CH9" s="2"/>
      <c r="CI9" s="2"/>
      <c r="CJ9" s="2"/>
      <c r="CK9" s="2"/>
      <c r="CL9" s="2"/>
      <c r="CM9" s="2"/>
      <c r="CN9" s="2"/>
      <c r="CO9" s="2"/>
      <c r="CP9" s="2"/>
      <c r="CQ9" s="2"/>
      <c r="CR9" s="2"/>
      <c r="CS9" s="2"/>
      <c r="CT9" s="2"/>
      <c r="CU9" s="2"/>
      <c r="CV9" s="67" t="s">
        <v>
106</v>
      </c>
      <c r="CW9" s="69"/>
      <c r="CX9" s="69"/>
      <c r="CY9" s="69"/>
      <c r="CZ9" s="69"/>
      <c r="DA9" s="69"/>
      <c r="DB9" s="2"/>
      <c r="DC9" s="2"/>
      <c r="DD9" s="2"/>
      <c r="DE9" s="2"/>
      <c r="DF9" s="67" t="s">
        <v>
106</v>
      </c>
      <c r="DG9" s="69"/>
      <c r="DH9" s="69"/>
      <c r="DI9" s="69"/>
      <c r="DJ9" s="69"/>
      <c r="DK9" s="69"/>
      <c r="DL9" s="2"/>
      <c r="DM9" s="2"/>
      <c r="DN9" s="2"/>
      <c r="DO9" s="2"/>
      <c r="DP9" s="67" t="s">
        <v>
106</v>
      </c>
      <c r="DQ9" s="69"/>
      <c r="DR9" s="69"/>
      <c r="DS9" s="69"/>
      <c r="DT9" s="69"/>
      <c r="DU9" s="69"/>
      <c r="DV9" s="2"/>
      <c r="DW9" s="2"/>
      <c r="DX9" s="2"/>
      <c r="DY9" s="2"/>
      <c r="DZ9" s="67" t="s">
        <v>
106</v>
      </c>
      <c r="EA9" s="69"/>
      <c r="EB9" s="69"/>
      <c r="EC9" s="69"/>
      <c r="ED9" s="69"/>
      <c r="EE9" s="69"/>
      <c r="EF9" s="2"/>
      <c r="EG9" s="2"/>
      <c r="EH9" s="2"/>
      <c r="EI9" s="2"/>
      <c r="EJ9" s="67" t="s">
        <v>
106</v>
      </c>
      <c r="EK9" s="69"/>
      <c r="EL9" s="69"/>
      <c r="EM9" s="69"/>
      <c r="EN9" s="69"/>
      <c r="EO9" s="69"/>
      <c r="EP9" s="2"/>
      <c r="EQ9" s="2"/>
      <c r="ER9" s="2"/>
      <c r="ES9" s="2"/>
      <c r="ET9" s="67" t="s">
        <v>
106</v>
      </c>
      <c r="EU9" s="69"/>
      <c r="EV9" s="69"/>
      <c r="EW9" s="69"/>
      <c r="EX9" s="69"/>
      <c r="EY9" s="69"/>
      <c r="EZ9" s="2"/>
      <c r="FA9" s="2"/>
      <c r="FB9" s="2"/>
      <c r="FC9" s="2"/>
      <c r="FD9" s="67" t="s">
        <v>
106</v>
      </c>
      <c r="FE9" s="69"/>
      <c r="FF9" s="69"/>
      <c r="FG9" s="69"/>
      <c r="FH9" s="69"/>
      <c r="FI9" s="69"/>
      <c r="FJ9" s="2"/>
      <c r="FK9" s="2"/>
      <c r="FL9" s="2"/>
      <c r="FM9" s="2"/>
    </row>
    <row r="10" spans="8:171" x14ac:dyDescent="0.15">
      <c r="H10" s="68" t="s">
        <v>
107</v>
      </c>
      <c r="I10" s="70" t="str">
        <f>
IF(VALUE($I$6)=0,"0",IF(VALUE($I$6)&gt;2022,"R"&amp;TEXT(VALUE($I$6)-2022,"00"),"H"&amp;VALUE($I$6)-1992))</f>
        <v>
H27</v>
      </c>
      <c r="J10" s="70" t="str">
        <f>
IF(VALUE($I$6)=0,"0",IF(VALUE($I$6)&gt;2021,"R"&amp;TEXT(VALUE($I$6)-2021,"00"),"H"&amp;VALUE($I$6)-1991))</f>
        <v>
H28</v>
      </c>
      <c r="K10" s="70" t="str">
        <f>
IF(VALUE($I$6)=0,"0",IF(VALUE($I$6)&gt;2020,"R"&amp;TEXT(VALUE($I$6)-2020,"00"),"H"&amp;VALUE($I$6)-1990))</f>
        <v>
H29</v>
      </c>
      <c r="L10" s="70" t="str">
        <f>
IF(VALUE($I$6)=0,"0",IF(VALUE($I$6)&gt;2019,"R"&amp;TEXT(VALUE($I$6)-2019,"00"),"H"&amp;VALUE($I$6)-1989))</f>
        <v>
H30</v>
      </c>
      <c r="M10" s="70" t="str">
        <f>
IF(VALUE($I$6)=0,"0",IF(VALUE($I$6)&gt;2018,"R"&amp;TEXT(VALUE($I$6)-2018,"00"),"H"&amp;VALUE($I$6)-1988))</f>
        <v>
R01</v>
      </c>
      <c r="N10" s="2"/>
      <c r="O10" s="2"/>
      <c r="P10" s="2"/>
      <c r="Q10" s="2"/>
      <c r="R10" s="2"/>
      <c r="S10" s="2"/>
      <c r="T10" s="2"/>
      <c r="U10" s="2"/>
      <c r="V10" s="2"/>
      <c r="W10" s="2"/>
      <c r="X10" s="2"/>
      <c r="Y10" s="2"/>
      <c r="Z10" s="2"/>
      <c r="AA10" s="2"/>
      <c r="AB10" s="2"/>
      <c r="AC10" s="2"/>
      <c r="AD10" s="2"/>
      <c r="AE10" s="2"/>
      <c r="AF10" s="2"/>
      <c r="AG10" s="2"/>
      <c r="AH10" s="2"/>
      <c r="AI10" s="2"/>
      <c r="AJ10" s="67" t="s">
        <v>
106</v>
      </c>
      <c r="AK10" s="69"/>
      <c r="AL10" s="69"/>
      <c r="AM10" s="69"/>
      <c r="AN10" s="69"/>
      <c r="AO10" s="69"/>
      <c r="AP10" s="71"/>
      <c r="AQ10" s="71"/>
      <c r="AR10" s="71"/>
      <c r="AS10" s="71"/>
      <c r="AT10" s="71"/>
      <c r="AU10" s="72"/>
      <c r="AV10" s="73" t="str">
        <f>
$I$10</f>
        <v>
H27</v>
      </c>
      <c r="AW10" s="73" t="str">
        <f>
$J$10</f>
        <v>
H28</v>
      </c>
      <c r="AX10" s="73" t="str">
        <f>
$K$10</f>
        <v>
H29</v>
      </c>
      <c r="AY10" s="73" t="str">
        <f>
$L$10</f>
        <v>
H30</v>
      </c>
      <c r="AZ10" s="73" t="str">
        <f>
$M$10</f>
        <v>
R01</v>
      </c>
      <c r="BA10" s="71"/>
      <c r="BB10" s="72"/>
      <c r="BC10" s="71"/>
      <c r="BD10" s="71"/>
      <c r="BE10" s="71"/>
      <c r="BF10" s="72"/>
      <c r="BG10" s="73" t="str">
        <f>
$I$10</f>
        <v>
H27</v>
      </c>
      <c r="BH10" s="73" t="str">
        <f>
$J$10</f>
        <v>
H28</v>
      </c>
      <c r="BI10" s="73" t="str">
        <f>
$K$10</f>
        <v>
H29</v>
      </c>
      <c r="BJ10" s="73" t="str">
        <f>
$L$10</f>
        <v>
H30</v>
      </c>
      <c r="BK10" s="73" t="str">
        <f>
$M$10</f>
        <v>
R01</v>
      </c>
      <c r="BL10" s="71"/>
      <c r="BM10" s="71"/>
      <c r="BN10" s="71"/>
      <c r="BO10" s="71"/>
      <c r="BP10" s="71"/>
      <c r="BQ10" s="72"/>
      <c r="BR10" s="73" t="str">
        <f>
$I$10</f>
        <v>
H27</v>
      </c>
      <c r="BS10" s="73" t="str">
        <f>
$J$10</f>
        <v>
H28</v>
      </c>
      <c r="BT10" s="73" t="str">
        <f>
$K$10</f>
        <v>
H29</v>
      </c>
      <c r="BU10" s="73" t="str">
        <f>
$L$10</f>
        <v>
H30</v>
      </c>
      <c r="BV10" s="73" t="str">
        <f>
$M$10</f>
        <v>
R01</v>
      </c>
      <c r="BW10" s="71"/>
      <c r="BX10" s="71"/>
      <c r="BY10" s="71"/>
      <c r="BZ10" s="71"/>
      <c r="CA10" s="71"/>
      <c r="CB10" s="72"/>
      <c r="CC10" s="73" t="str">
        <f>
$I$10</f>
        <v>
H27</v>
      </c>
      <c r="CD10" s="73" t="str">
        <f>
$J$10</f>
        <v>
H28</v>
      </c>
      <c r="CE10" s="73" t="str">
        <f>
$K$10</f>
        <v>
H29</v>
      </c>
      <c r="CF10" s="73" t="str">
        <f>
$L$10</f>
        <v>
H30</v>
      </c>
      <c r="CG10" s="73" t="str">
        <f>
$M$10</f>
        <v>
R01</v>
      </c>
      <c r="CH10" s="71"/>
      <c r="CI10" s="71"/>
      <c r="CJ10" s="71"/>
      <c r="CK10" s="71"/>
      <c r="CL10" s="71"/>
      <c r="CM10" s="71"/>
      <c r="CN10" s="71"/>
      <c r="CO10" s="71"/>
      <c r="CP10" s="71"/>
      <c r="CQ10" s="71"/>
      <c r="CR10" s="71"/>
      <c r="CS10" s="71"/>
      <c r="CT10" s="71"/>
      <c r="CU10" s="71"/>
      <c r="CV10" s="72"/>
      <c r="CW10" s="73" t="str">
        <f>
$I$10</f>
        <v>
H27</v>
      </c>
      <c r="CX10" s="73" t="str">
        <f>
$J$10</f>
        <v>
H28</v>
      </c>
      <c r="CY10" s="73" t="str">
        <f>
$K$10</f>
        <v>
H29</v>
      </c>
      <c r="CZ10" s="73" t="str">
        <f>
$L$10</f>
        <v>
H30</v>
      </c>
      <c r="DA10" s="73" t="str">
        <f>
$M$10</f>
        <v>
R01</v>
      </c>
      <c r="DB10" s="71"/>
      <c r="DC10" s="71"/>
      <c r="DD10" s="71"/>
      <c r="DE10" s="71"/>
      <c r="DF10" s="72"/>
      <c r="DG10" s="73" t="str">
        <f>
$I$10</f>
        <v>
H27</v>
      </c>
      <c r="DH10" s="73" t="str">
        <f>
$J$10</f>
        <v>
H28</v>
      </c>
      <c r="DI10" s="73" t="str">
        <f>
$K$10</f>
        <v>
H29</v>
      </c>
      <c r="DJ10" s="73" t="str">
        <f>
$L$10</f>
        <v>
H30</v>
      </c>
      <c r="DK10" s="73" t="str">
        <f>
$M$10</f>
        <v>
R01</v>
      </c>
      <c r="DL10" s="71"/>
      <c r="DM10" s="71"/>
      <c r="DN10" s="71"/>
      <c r="DO10" s="71"/>
      <c r="DP10" s="72"/>
      <c r="DQ10" s="73" t="str">
        <f>
$I$10</f>
        <v>
H27</v>
      </c>
      <c r="DR10" s="73" t="str">
        <f>
$J$10</f>
        <v>
H28</v>
      </c>
      <c r="DS10" s="73" t="str">
        <f>
$K$10</f>
        <v>
H29</v>
      </c>
      <c r="DT10" s="73" t="str">
        <f>
$L$10</f>
        <v>
H30</v>
      </c>
      <c r="DU10" s="73" t="str">
        <f>
$M$10</f>
        <v>
R01</v>
      </c>
      <c r="DV10" s="71"/>
      <c r="DW10" s="71"/>
      <c r="DX10" s="71"/>
      <c r="DY10" s="71"/>
      <c r="DZ10" s="72"/>
      <c r="EA10" s="73" t="str">
        <f>
$I$10</f>
        <v>
H27</v>
      </c>
      <c r="EB10" s="73" t="str">
        <f>
$J$10</f>
        <v>
H28</v>
      </c>
      <c r="EC10" s="73" t="str">
        <f>
$K$10</f>
        <v>
H29</v>
      </c>
      <c r="ED10" s="73" t="str">
        <f>
$L$10</f>
        <v>
H30</v>
      </c>
      <c r="EE10" s="73" t="str">
        <f>
$M$10</f>
        <v>
R01</v>
      </c>
      <c r="EF10" s="71"/>
      <c r="EG10" s="71"/>
      <c r="EH10" s="71"/>
      <c r="EI10" s="71"/>
      <c r="EJ10" s="72"/>
      <c r="EK10" s="73" t="str">
        <f>
$I$10</f>
        <v>
H27</v>
      </c>
      <c r="EL10" s="73" t="str">
        <f>
$J$10</f>
        <v>
H28</v>
      </c>
      <c r="EM10" s="73" t="str">
        <f>
$K$10</f>
        <v>
H29</v>
      </c>
      <c r="EN10" s="73" t="str">
        <f>
$L$10</f>
        <v>
H30</v>
      </c>
      <c r="EO10" s="73" t="str">
        <f>
$M$10</f>
        <v>
R01</v>
      </c>
      <c r="EP10" s="71"/>
      <c r="EQ10" s="71"/>
      <c r="ER10" s="71"/>
      <c r="ES10" s="71"/>
      <c r="ET10" s="72"/>
      <c r="EU10" s="73" t="str">
        <f>
$I$10</f>
        <v>
H27</v>
      </c>
      <c r="EV10" s="73" t="str">
        <f>
$J$10</f>
        <v>
H28</v>
      </c>
      <c r="EW10" s="73" t="str">
        <f>
$K$10</f>
        <v>
H29</v>
      </c>
      <c r="EX10" s="73" t="str">
        <f>
$L$10</f>
        <v>
H30</v>
      </c>
      <c r="EY10" s="73" t="str">
        <f>
$M$10</f>
        <v>
R01</v>
      </c>
      <c r="EZ10" s="71"/>
      <c r="FA10" s="71"/>
      <c r="FB10" s="71"/>
      <c r="FC10" s="71"/>
      <c r="FD10" s="72"/>
      <c r="FE10" s="73" t="str">
        <f>
$I$10</f>
        <v>
H27</v>
      </c>
      <c r="FF10" s="73" t="str">
        <f>
$J$10</f>
        <v>
H28</v>
      </c>
      <c r="FG10" s="73" t="str">
        <f>
$K$10</f>
        <v>
H29</v>
      </c>
      <c r="FH10" s="73" t="str">
        <f>
$L$10</f>
        <v>
H30</v>
      </c>
      <c r="FI10" s="73" t="str">
        <f>
$M$10</f>
        <v>
R01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
$I$10</f>
        <v>
H27</v>
      </c>
      <c r="AL11" s="73" t="str">
        <f>
$J$10</f>
        <v>
H28</v>
      </c>
      <c r="AM11" s="73" t="str">
        <f>
$K$10</f>
        <v>
H29</v>
      </c>
      <c r="AN11" s="73" t="str">
        <f>
$L$10</f>
        <v>
H30</v>
      </c>
      <c r="AO11" s="73" t="str">
        <f>
$M$10</f>
        <v>
R01</v>
      </c>
      <c r="AP11" s="71"/>
      <c r="AQ11" s="71"/>
      <c r="AR11" s="71"/>
      <c r="AS11" s="71"/>
      <c r="AT11" s="71"/>
      <c r="AU11" s="74" t="s">
        <v>
108</v>
      </c>
      <c r="AV11" s="75">
        <f>
AW7</f>
        <v>
42.5</v>
      </c>
      <c r="AW11" s="75">
        <f>
AX7</f>
        <v>
47.2</v>
      </c>
      <c r="AX11" s="75">
        <f>
AY7</f>
        <v>
60.5</v>
      </c>
      <c r="AY11" s="75">
        <f>
AZ7</f>
        <v>
52.5</v>
      </c>
      <c r="AZ11" s="75">
        <f>
BA7</f>
        <v>
44</v>
      </c>
      <c r="BA11" s="71"/>
      <c r="BB11" s="72"/>
      <c r="BC11" s="71"/>
      <c r="BD11" s="71"/>
      <c r="BE11" s="71"/>
      <c r="BF11" s="74" t="s">
        <v>
108</v>
      </c>
      <c r="BG11" s="75">
        <f>
BH7</f>
        <v>
343.5</v>
      </c>
      <c r="BH11" s="75">
        <f>
BI7</f>
        <v>
322.10000000000002</v>
      </c>
      <c r="BI11" s="75">
        <f>
BJ7</f>
        <v>
240.7</v>
      </c>
      <c r="BJ11" s="75">
        <f>
BK7</f>
        <v>
203.1</v>
      </c>
      <c r="BK11" s="75">
        <f>
BL7</f>
        <v>
278.8</v>
      </c>
      <c r="BL11" s="71"/>
      <c r="BM11" s="71"/>
      <c r="BN11" s="71"/>
      <c r="BO11" s="71"/>
      <c r="BP11" s="71"/>
      <c r="BQ11" s="74" t="s">
        <v>
108</v>
      </c>
      <c r="BR11" s="75">
        <f>
BS7</f>
        <v>
0</v>
      </c>
      <c r="BS11" s="75">
        <f>
BT7</f>
        <v>
1.4</v>
      </c>
      <c r="BT11" s="75">
        <f>
BU7</f>
        <v>
0.2</v>
      </c>
      <c r="BU11" s="75">
        <f>
BV7</f>
        <v>
4.7</v>
      </c>
      <c r="BV11" s="75">
        <f>
BW7</f>
        <v>
11</v>
      </c>
      <c r="BW11" s="71"/>
      <c r="BX11" s="71"/>
      <c r="BY11" s="71"/>
      <c r="BZ11" s="71"/>
      <c r="CA11" s="71"/>
      <c r="CB11" s="74" t="s">
        <v>
109</v>
      </c>
      <c r="CC11" s="75">
        <f>
CD7</f>
        <v>
590.5</v>
      </c>
      <c r="CD11" s="75">
        <f>
CE7</f>
        <v>
544.6</v>
      </c>
      <c r="CE11" s="75">
        <f>
CF7</f>
        <v>
443.5</v>
      </c>
      <c r="CF11" s="75">
        <f>
CG7</f>
        <v>
537.20000000000005</v>
      </c>
      <c r="CG11" s="75">
        <f>
CH7</f>
        <v>
625</v>
      </c>
      <c r="CH11" s="71"/>
      <c r="CI11" s="71"/>
      <c r="CJ11" s="71"/>
      <c r="CK11" s="71"/>
      <c r="CL11" s="71"/>
      <c r="CM11" s="71"/>
      <c r="CN11" s="71"/>
      <c r="CO11" s="71"/>
      <c r="CP11" s="71"/>
      <c r="CQ11" s="71"/>
      <c r="CR11" s="71"/>
      <c r="CS11" s="71"/>
      <c r="CT11" s="71"/>
      <c r="CU11" s="71"/>
      <c r="CV11" s="74" t="s">
        <v>
108</v>
      </c>
      <c r="CW11" s="75">
        <f>
CX7</f>
        <v>
55.5</v>
      </c>
      <c r="CX11" s="75">
        <f>
CY7</f>
        <v>
50.5</v>
      </c>
      <c r="CY11" s="75">
        <f>
CZ7</f>
        <v>
38.5</v>
      </c>
      <c r="CZ11" s="75">
        <f>
DA7</f>
        <v>
41.2</v>
      </c>
      <c r="DA11" s="75">
        <f>
DB7</f>
        <v>
51.2</v>
      </c>
      <c r="DB11" s="71"/>
      <c r="DC11" s="71"/>
      <c r="DD11" s="71"/>
      <c r="DE11" s="71"/>
      <c r="DF11" s="74" t="s">
        <v>
108</v>
      </c>
      <c r="DG11" s="75">
        <f>
DH7</f>
        <v>
125.6</v>
      </c>
      <c r="DH11" s="75">
        <f>
DI7</f>
        <v>
108.3</v>
      </c>
      <c r="DI11" s="75">
        <f>
DJ7</f>
        <v>
48.8</v>
      </c>
      <c r="DJ11" s="75">
        <f>
DK7</f>
        <v>
27.6</v>
      </c>
      <c r="DK11" s="75">
        <f>
DL7</f>
        <v>
17.399999999999999</v>
      </c>
      <c r="DL11" s="71"/>
      <c r="DM11" s="71"/>
      <c r="DN11" s="71"/>
      <c r="DO11" s="71"/>
      <c r="DP11" s="74" t="s">
        <v>
108</v>
      </c>
      <c r="DQ11" s="75">
        <f>
DR7</f>
        <v>
63.9</v>
      </c>
      <c r="DR11" s="75">
        <f>
DS7</f>
        <v>
64.3</v>
      </c>
      <c r="DS11" s="75">
        <f>
DT7</f>
        <v>
63.6</v>
      </c>
      <c r="DT11" s="75">
        <f>
DU7</f>
        <v>
67.7</v>
      </c>
      <c r="DU11" s="75">
        <f>
DV7</f>
        <v>
76.7</v>
      </c>
      <c r="DV11" s="71"/>
      <c r="DW11" s="71"/>
      <c r="DX11" s="71"/>
      <c r="DY11" s="71"/>
      <c r="DZ11" s="74" t="s">
        <v>
108</v>
      </c>
      <c r="EA11" s="76">
        <f>
EB7</f>
        <v>
287.39999999999998</v>
      </c>
      <c r="EB11" s="76">
        <f>
EC7</f>
        <v>
246.94</v>
      </c>
      <c r="EC11" s="76">
        <f>
ED7</f>
        <v>
442.52</v>
      </c>
      <c r="ED11" s="76">
        <f>
EE7</f>
        <v>
464.72</v>
      </c>
      <c r="EE11" s="76">
        <f>
EF7</f>
        <v>
490.75</v>
      </c>
      <c r="EF11" s="71"/>
      <c r="EG11" s="71"/>
      <c r="EH11" s="71"/>
      <c r="EI11" s="71"/>
      <c r="EJ11" s="74" t="s">
        <v>
108</v>
      </c>
      <c r="EK11" s="76">
        <f>
EL7</f>
        <v>
585.16999999999996</v>
      </c>
      <c r="EL11" s="76">
        <f>
EM7</f>
        <v>
518.47</v>
      </c>
      <c r="EM11" s="76">
        <f>
EN7</f>
        <v>
445.22</v>
      </c>
      <c r="EN11" s="76">
        <f>
EO7</f>
        <v>
525.63</v>
      </c>
      <c r="EO11" s="76">
        <f>
EP7</f>
        <v>
530.91999999999996</v>
      </c>
      <c r="EP11" s="71"/>
      <c r="EQ11" s="71"/>
      <c r="ER11" s="71"/>
      <c r="ES11" s="71"/>
      <c r="ET11" s="74" t="s">
        <v>
108</v>
      </c>
      <c r="EU11" s="76">
        <f>
EV7</f>
        <v>
372.37</v>
      </c>
      <c r="EV11" s="76">
        <f>
EW7</f>
        <v>
356.6</v>
      </c>
      <c r="EW11" s="76">
        <f>
EX7</f>
        <v>
283.36</v>
      </c>
      <c r="EX11" s="76">
        <f>
EY7</f>
        <v>
339.67</v>
      </c>
      <c r="EY11" s="76">
        <f>
EZ7</f>
        <v>
342.24</v>
      </c>
      <c r="EZ11" s="71"/>
      <c r="FA11" s="71"/>
      <c r="FB11" s="71"/>
      <c r="FC11" s="71"/>
      <c r="FD11" s="74" t="s">
        <v>
108</v>
      </c>
      <c r="FE11" s="75">
        <f>
FF7</f>
        <v>
9.1999999999999993</v>
      </c>
      <c r="FF11" s="75">
        <f>
FG7</f>
        <v>
8.8000000000000007</v>
      </c>
      <c r="FG11" s="75">
        <f>
FH7</f>
        <v>
8.5</v>
      </c>
      <c r="FH11" s="75">
        <f>
FI7</f>
        <v>
8.8000000000000007</v>
      </c>
      <c r="FI11" s="75">
        <f>
FJ7</f>
        <v>
9.1999999999999993</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
108</v>
      </c>
      <c r="AK12" s="75">
        <f>
AL7</f>
        <v>
101.6</v>
      </c>
      <c r="AL12" s="75">
        <f>
AM7</f>
        <v>
97.5</v>
      </c>
      <c r="AM12" s="75">
        <f>
AN7</f>
        <v>
99.8</v>
      </c>
      <c r="AN12" s="75">
        <f>
AO7</f>
        <v>
95.1</v>
      </c>
      <c r="AO12" s="75">
        <f>
AP7</f>
        <v>
96.5</v>
      </c>
      <c r="AP12" s="71"/>
      <c r="AQ12" s="71"/>
      <c r="AR12" s="71"/>
      <c r="AS12" s="71"/>
      <c r="AT12" s="71"/>
      <c r="AU12" s="74" t="s">
        <v>
110</v>
      </c>
      <c r="AV12" s="75">
        <f>
BB7</f>
        <v>
95.5</v>
      </c>
      <c r="AW12" s="75">
        <f>
BC7</f>
        <v>
94.2</v>
      </c>
      <c r="AX12" s="75">
        <f>
BD7</f>
        <v>
94</v>
      </c>
      <c r="AY12" s="75">
        <f>
BE7</f>
        <v>
93.2</v>
      </c>
      <c r="AZ12" s="75">
        <f>
BF7</f>
        <v>
89.9</v>
      </c>
      <c r="BA12" s="71"/>
      <c r="BB12" s="72"/>
      <c r="BC12" s="71"/>
      <c r="BD12" s="71"/>
      <c r="BE12" s="71"/>
      <c r="BF12" s="74" t="s">
        <v>
111</v>
      </c>
      <c r="BG12" s="75">
        <f>
BM7</f>
        <v>
97.7</v>
      </c>
      <c r="BH12" s="75">
        <f>
BN7</f>
        <v>
100</v>
      </c>
      <c r="BI12" s="75">
        <f>
BO7</f>
        <v>
156.69999999999999</v>
      </c>
      <c r="BJ12" s="75">
        <f>
BP7</f>
        <v>
155.30000000000001</v>
      </c>
      <c r="BK12" s="75">
        <f>
BQ7</f>
        <v>
154.19999999999999</v>
      </c>
      <c r="BL12" s="71"/>
      <c r="BM12" s="71"/>
      <c r="BN12" s="71"/>
      <c r="BO12" s="71"/>
      <c r="BP12" s="71"/>
      <c r="BQ12" s="74" t="s">
        <v>
112</v>
      </c>
      <c r="BR12" s="75">
        <f>
BX7</f>
        <v>
90.4</v>
      </c>
      <c r="BS12" s="75">
        <f>
BY7</f>
        <v>
86.1</v>
      </c>
      <c r="BT12" s="75">
        <f>
BZ7</f>
        <v>
62.9</v>
      </c>
      <c r="BU12" s="75">
        <f>
CA7</f>
        <v>
34.799999999999997</v>
      </c>
      <c r="BV12" s="75">
        <f>
CB7</f>
        <v>
35.1</v>
      </c>
      <c r="BW12" s="71"/>
      <c r="BX12" s="71"/>
      <c r="BY12" s="71"/>
      <c r="BZ12" s="71"/>
      <c r="CA12" s="71"/>
      <c r="CB12" s="74" t="s">
        <v>
113</v>
      </c>
      <c r="CC12" s="75">
        <f>
CN7</f>
        <v>
1064.8</v>
      </c>
      <c r="CD12" s="75">
        <f>
CO7</f>
        <v>
1078.7</v>
      </c>
      <c r="CE12" s="75">
        <f>
CP7</f>
        <v>
1151.8</v>
      </c>
      <c r="CF12" s="75">
        <f>
CQ7</f>
        <v>
1302.7</v>
      </c>
      <c r="CG12" s="75">
        <f>
CR7</f>
        <v>
1221.5999999999999</v>
      </c>
      <c r="CH12" s="71"/>
      <c r="CI12" s="71"/>
      <c r="CJ12" s="71"/>
      <c r="CK12" s="71"/>
      <c r="CL12" s="71"/>
      <c r="CM12" s="71"/>
      <c r="CN12" s="71"/>
      <c r="CO12" s="71"/>
      <c r="CP12" s="71"/>
      <c r="CQ12" s="71"/>
      <c r="CR12" s="71"/>
      <c r="CS12" s="71"/>
      <c r="CT12" s="71"/>
      <c r="CU12" s="71"/>
      <c r="CV12" s="74" t="s">
        <v>
111</v>
      </c>
      <c r="CW12" s="75">
        <f>
DC7</f>
        <v>
7.7</v>
      </c>
      <c r="CX12" s="75">
        <f>
DD7</f>
        <v>
8.1</v>
      </c>
      <c r="CY12" s="75">
        <f>
DE7</f>
        <v>
8</v>
      </c>
      <c r="CZ12" s="75">
        <f>
DF7</f>
        <v>
8</v>
      </c>
      <c r="DA12" s="75">
        <f>
DG7</f>
        <v>
7.5</v>
      </c>
      <c r="DB12" s="71"/>
      <c r="DC12" s="71"/>
      <c r="DD12" s="71"/>
      <c r="DE12" s="71"/>
      <c r="DF12" s="74" t="s">
        <v>
110</v>
      </c>
      <c r="DG12" s="75">
        <f>
DM7</f>
        <v>
27</v>
      </c>
      <c r="DH12" s="75">
        <f>
DN7</f>
        <v>
22.5</v>
      </c>
      <c r="DI12" s="75">
        <f>
DO7</f>
        <v>
21.9</v>
      </c>
      <c r="DJ12" s="75">
        <f>
DP7</f>
        <v>
23.3</v>
      </c>
      <c r="DK12" s="75">
        <f>
DQ7</f>
        <v>
29.5</v>
      </c>
      <c r="DL12" s="71"/>
      <c r="DM12" s="71"/>
      <c r="DN12" s="71"/>
      <c r="DO12" s="71"/>
      <c r="DP12" s="74" t="s">
        <v>
112</v>
      </c>
      <c r="DQ12" s="75">
        <f>
DW7</f>
        <v>
78.900000000000006</v>
      </c>
      <c r="DR12" s="75">
        <f>
DX7</f>
        <v>
78.400000000000006</v>
      </c>
      <c r="DS12" s="75">
        <f>
DY7</f>
        <v>
77.8</v>
      </c>
      <c r="DT12" s="75">
        <f>
DZ7</f>
        <v>
77.400000000000006</v>
      </c>
      <c r="DU12" s="75">
        <f>
EA7</f>
        <v>
74.900000000000006</v>
      </c>
      <c r="DV12" s="71"/>
      <c r="DW12" s="71"/>
      <c r="DX12" s="71"/>
      <c r="DY12" s="71"/>
      <c r="DZ12" s="74" t="s">
        <v>
110</v>
      </c>
      <c r="EA12" s="76">
        <f>
EG7</f>
        <v>
684.85</v>
      </c>
      <c r="EB12" s="76">
        <f>
EH7</f>
        <v>
699.75</v>
      </c>
      <c r="EC12" s="76">
        <f>
EI7</f>
        <v>
710.2</v>
      </c>
      <c r="ED12" s="76">
        <f>
EJ7</f>
        <v>
726.81</v>
      </c>
      <c r="EE12" s="76">
        <f>
EK7</f>
        <v>
732.4</v>
      </c>
      <c r="EF12" s="71"/>
      <c r="EG12" s="71"/>
      <c r="EH12" s="71"/>
      <c r="EI12" s="71"/>
      <c r="EJ12" s="74" t="s">
        <v>
111</v>
      </c>
      <c r="EK12" s="76">
        <f>
EQ7</f>
        <v>
618.04</v>
      </c>
      <c r="EL12" s="76">
        <f>
ER7</f>
        <v>
631.22</v>
      </c>
      <c r="EM12" s="76">
        <f>
ES7</f>
        <v>
646.02</v>
      </c>
      <c r="EN12" s="76">
        <f>
ET7</f>
        <v>
664.8</v>
      </c>
      <c r="EO12" s="76">
        <f>
EU7</f>
        <v>
682.89</v>
      </c>
      <c r="EP12" s="71"/>
      <c r="EQ12" s="71"/>
      <c r="ER12" s="71"/>
      <c r="ES12" s="71"/>
      <c r="ET12" s="74" t="s">
        <v>
111</v>
      </c>
      <c r="EU12" s="76">
        <f>
FA7</f>
        <v>
371.91</v>
      </c>
      <c r="EV12" s="76">
        <f>
FB7</f>
        <v>
384.8</v>
      </c>
      <c r="EW12" s="76">
        <f>
FC7</f>
        <v>
401.14</v>
      </c>
      <c r="EX12" s="76">
        <f>
FD7</f>
        <v>
410.24</v>
      </c>
      <c r="EY12" s="76">
        <f>
FE7</f>
        <v>
419.69</v>
      </c>
      <c r="EZ12" s="71"/>
      <c r="FA12" s="71"/>
      <c r="FB12" s="71"/>
      <c r="FC12" s="71"/>
      <c r="FD12" s="74" t="s">
        <v>
111</v>
      </c>
      <c r="FE12" s="75">
        <f>
FK7</f>
        <v>
17.7</v>
      </c>
      <c r="FF12" s="75">
        <f>
FL7</f>
        <v>
18</v>
      </c>
      <c r="FG12" s="75">
        <f>
FM7</f>
        <v>
18.399999999999999</v>
      </c>
      <c r="FH12" s="75">
        <f>
FN7</f>
        <v>
18.3</v>
      </c>
      <c r="FI12" s="75">
        <f>
FO7</f>
        <v>
18.100000000000001</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
111</v>
      </c>
      <c r="AK13" s="75">
        <f>
AQ7</f>
        <v>
104.1</v>
      </c>
      <c r="AL13" s="75">
        <f>
AR7</f>
        <v>
103.5</v>
      </c>
      <c r="AM13" s="75">
        <f>
AS7</f>
        <v>
103.3</v>
      </c>
      <c r="AN13" s="75">
        <f>
AT7</f>
        <v>
102.4</v>
      </c>
      <c r="AO13" s="75">
        <f>
AU7</f>
        <v>
98.5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
114</v>
      </c>
      <c r="CC13" s="75">
        <f>
CI7</f>
        <v>
13.6</v>
      </c>
      <c r="CD13" s="75">
        <f>
CJ7</f>
        <v>
14.6</v>
      </c>
      <c r="CE13" s="75">
        <f>
CK7</f>
        <v>
14.5</v>
      </c>
      <c r="CF13" s="75">
        <f>
CL7</f>
        <v>
14.7</v>
      </c>
      <c r="CG13" s="75">
        <f>
CM7</f>
        <v>
14.2</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
115</v>
      </c>
      <c r="CC14" s="75">
        <f>
CS7</f>
        <v>
177.3</v>
      </c>
      <c r="CD14" s="75">
        <f>
CT7</f>
        <v>
180</v>
      </c>
      <c r="CE14" s="75">
        <f>
CU7</f>
        <v>
180.1</v>
      </c>
      <c r="CF14" s="75">
        <f>
CV7</f>
        <v>
182.9</v>
      </c>
      <c r="CG14" s="75">
        <f>
CW7</f>
        <v>
190.5</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
116</v>
      </c>
      <c r="AV15" s="69"/>
      <c r="AW15" s="69"/>
      <c r="AX15" s="69"/>
      <c r="AY15" s="69"/>
      <c r="AZ15" s="69"/>
      <c r="BA15" s="2"/>
      <c r="BB15" s="67"/>
      <c r="BC15" s="2"/>
      <c r="BD15" s="2"/>
      <c r="BE15" s="2"/>
      <c r="BF15" s="67" t="s">
        <v>
116</v>
      </c>
      <c r="BG15" s="69"/>
      <c r="BH15" s="69"/>
      <c r="BI15" s="69"/>
      <c r="BJ15" s="69"/>
      <c r="BK15" s="69"/>
      <c r="BL15" s="2"/>
      <c r="BM15" s="2"/>
      <c r="BN15" s="2"/>
      <c r="BO15" s="2"/>
      <c r="BP15" s="2"/>
      <c r="BQ15" s="67" t="s">
        <v>
116</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
116</v>
      </c>
      <c r="CW15" s="69"/>
      <c r="CX15" s="69"/>
      <c r="CY15" s="69"/>
      <c r="CZ15" s="69"/>
      <c r="DA15" s="69"/>
      <c r="DB15" s="2"/>
      <c r="DC15" s="2"/>
      <c r="DD15" s="2"/>
      <c r="DE15" s="2"/>
      <c r="DF15" s="67" t="s">
        <v>
116</v>
      </c>
      <c r="DG15" s="69"/>
      <c r="DH15" s="69"/>
      <c r="DI15" s="69"/>
      <c r="DJ15" s="69"/>
      <c r="DK15" s="69"/>
      <c r="DL15" s="2"/>
      <c r="DM15" s="2"/>
      <c r="DN15" s="2"/>
      <c r="DO15" s="2"/>
      <c r="DP15" s="67" t="s">
        <v>
116</v>
      </c>
      <c r="DQ15" s="69"/>
      <c r="DR15" s="69"/>
      <c r="DS15" s="69"/>
      <c r="DT15" s="69"/>
      <c r="DU15" s="69"/>
      <c r="DV15" s="2"/>
      <c r="DW15" s="2"/>
      <c r="DX15" s="2"/>
      <c r="DY15" s="2"/>
      <c r="DZ15" s="67" t="s">
        <v>
116</v>
      </c>
      <c r="EA15" s="69"/>
      <c r="EB15" s="69"/>
      <c r="EC15" s="69"/>
      <c r="ED15" s="69"/>
      <c r="EE15" s="69"/>
      <c r="EF15" s="2"/>
      <c r="EG15" s="2"/>
      <c r="EH15" s="2"/>
      <c r="EI15" s="2"/>
      <c r="EJ15" s="67" t="s">
        <v>
116</v>
      </c>
      <c r="EK15" s="69"/>
      <c r="EL15" s="69"/>
      <c r="EM15" s="69"/>
      <c r="EN15" s="69"/>
      <c r="EO15" s="69"/>
      <c r="EP15" s="2"/>
      <c r="EQ15" s="2"/>
      <c r="ER15" s="2"/>
      <c r="ES15" s="2"/>
      <c r="ET15" s="67" t="s">
        <v>
116</v>
      </c>
      <c r="EU15" s="69"/>
      <c r="EV15" s="69"/>
      <c r="EW15" s="69"/>
      <c r="EX15" s="69"/>
      <c r="EY15" s="69"/>
      <c r="EZ15" s="2"/>
      <c r="FA15" s="2"/>
      <c r="FB15" s="2"/>
      <c r="FC15" s="2"/>
      <c r="FD15" s="67" t="s">
        <v>
116</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
116</v>
      </c>
      <c r="AK16" s="69"/>
      <c r="AL16" s="69"/>
      <c r="AM16" s="69"/>
      <c r="AN16" s="69"/>
      <c r="AO16" s="69"/>
      <c r="AP16" s="2"/>
      <c r="AQ16" s="2"/>
      <c r="AR16" s="2"/>
      <c r="AS16" s="2"/>
      <c r="AT16" s="2"/>
      <c r="AU16" s="67"/>
      <c r="AV16" s="77" t="str">
        <f>
$I$10</f>
        <v>
H27</v>
      </c>
      <c r="AW16" s="77" t="str">
        <f>
$J$10</f>
        <v>
H28</v>
      </c>
      <c r="AX16" s="77" t="str">
        <f>
$K$10</f>
        <v>
H29</v>
      </c>
      <c r="AY16" s="77" t="str">
        <f>
$L$10</f>
        <v>
H30</v>
      </c>
      <c r="AZ16" s="77" t="str">
        <f>
$M$10</f>
        <v>
R01</v>
      </c>
      <c r="BA16" s="2"/>
      <c r="BB16" s="67"/>
      <c r="BC16" s="2"/>
      <c r="BD16" s="2"/>
      <c r="BE16" s="2"/>
      <c r="BF16" s="67"/>
      <c r="BG16" s="77" t="str">
        <f>
$I$10</f>
        <v>
H27</v>
      </c>
      <c r="BH16" s="77" t="str">
        <f>
$J$10</f>
        <v>
H28</v>
      </c>
      <c r="BI16" s="77" t="str">
        <f>
$K$10</f>
        <v>
H29</v>
      </c>
      <c r="BJ16" s="77" t="str">
        <f>
$L$10</f>
        <v>
H30</v>
      </c>
      <c r="BK16" s="77" t="str">
        <f>
$M$10</f>
        <v>
R01</v>
      </c>
      <c r="BL16" s="2"/>
      <c r="BM16" s="2"/>
      <c r="BN16" s="2"/>
      <c r="BO16" s="2"/>
      <c r="BP16" s="2"/>
      <c r="BQ16" s="67"/>
      <c r="BR16" s="77" t="str">
        <f>
$I$10</f>
        <v>
H27</v>
      </c>
      <c r="BS16" s="77" t="str">
        <f>
$J$10</f>
        <v>
H28</v>
      </c>
      <c r="BT16" s="77" t="str">
        <f>
$K$10</f>
        <v>
H29</v>
      </c>
      <c r="BU16" s="77" t="str">
        <f>
$L$10</f>
        <v>
H30</v>
      </c>
      <c r="BV16" s="77" t="str">
        <f>
$M$10</f>
        <v>
R01</v>
      </c>
      <c r="BW16" s="2"/>
      <c r="BX16" s="2"/>
      <c r="BY16" s="2"/>
      <c r="BZ16" s="2"/>
      <c r="CA16" s="2"/>
      <c r="CB16" s="67" t="s">
        <v>
116</v>
      </c>
      <c r="CC16" s="69"/>
      <c r="CD16" s="69"/>
      <c r="CE16" s="69"/>
      <c r="CF16" s="69"/>
      <c r="CG16" s="69"/>
      <c r="CH16" s="2"/>
      <c r="CI16" s="2"/>
      <c r="CJ16" s="2"/>
      <c r="CK16" s="2"/>
      <c r="CL16" s="2"/>
      <c r="CM16" s="2"/>
      <c r="CN16" s="2"/>
      <c r="CO16" s="2"/>
      <c r="CP16" s="2"/>
      <c r="CQ16" s="2"/>
      <c r="CR16" s="2"/>
      <c r="CS16" s="2"/>
      <c r="CT16" s="2"/>
      <c r="CU16" s="2"/>
      <c r="CV16" s="67"/>
      <c r="CW16" s="77" t="str">
        <f>
$I$10</f>
        <v>
H27</v>
      </c>
      <c r="CX16" s="77" t="str">
        <f>
$J$10</f>
        <v>
H28</v>
      </c>
      <c r="CY16" s="77" t="str">
        <f>
$K$10</f>
        <v>
H29</v>
      </c>
      <c r="CZ16" s="77" t="str">
        <f>
$L$10</f>
        <v>
H30</v>
      </c>
      <c r="DA16" s="77" t="str">
        <f>
$M$10</f>
        <v>
R01</v>
      </c>
      <c r="DB16" s="2"/>
      <c r="DC16" s="2"/>
      <c r="DD16" s="2"/>
      <c r="DE16" s="2"/>
      <c r="DF16" s="67"/>
      <c r="DG16" s="77" t="str">
        <f>
$I$10</f>
        <v>
H27</v>
      </c>
      <c r="DH16" s="77" t="str">
        <f>
$J$10</f>
        <v>
H28</v>
      </c>
      <c r="DI16" s="77" t="str">
        <f>
$K$10</f>
        <v>
H29</v>
      </c>
      <c r="DJ16" s="77" t="str">
        <f>
$L$10</f>
        <v>
H30</v>
      </c>
      <c r="DK16" s="77" t="str">
        <f>
$M$10</f>
        <v>
R01</v>
      </c>
      <c r="DL16" s="2"/>
      <c r="DM16" s="2"/>
      <c r="DN16" s="2"/>
      <c r="DO16" s="2"/>
      <c r="DP16" s="67"/>
      <c r="DQ16" s="77" t="str">
        <f>
$I$10</f>
        <v>
H27</v>
      </c>
      <c r="DR16" s="77" t="str">
        <f>
$J$10</f>
        <v>
H28</v>
      </c>
      <c r="DS16" s="77" t="str">
        <f>
$K$10</f>
        <v>
H29</v>
      </c>
      <c r="DT16" s="77" t="str">
        <f>
$L$10</f>
        <v>
H30</v>
      </c>
      <c r="DU16" s="77" t="str">
        <f>
$M$10</f>
        <v>
R01</v>
      </c>
      <c r="DV16" s="2"/>
      <c r="DW16" s="2"/>
      <c r="DX16" s="2"/>
      <c r="DY16" s="2"/>
      <c r="DZ16" s="67"/>
      <c r="EA16" s="77" t="str">
        <f>
$I$10</f>
        <v>
H27</v>
      </c>
      <c r="EB16" s="77" t="str">
        <f>
$J$10</f>
        <v>
H28</v>
      </c>
      <c r="EC16" s="77" t="str">
        <f>
$K$10</f>
        <v>
H29</v>
      </c>
      <c r="ED16" s="77" t="str">
        <f>
$L$10</f>
        <v>
H30</v>
      </c>
      <c r="EE16" s="77" t="str">
        <f>
$M$10</f>
        <v>
R01</v>
      </c>
      <c r="EF16" s="2"/>
      <c r="EG16" s="2"/>
      <c r="EH16" s="2"/>
      <c r="EI16" s="2"/>
      <c r="EJ16" s="67"/>
      <c r="EK16" s="77" t="str">
        <f>
$I$10</f>
        <v>
H27</v>
      </c>
      <c r="EL16" s="77" t="str">
        <f>
$J$10</f>
        <v>
H28</v>
      </c>
      <c r="EM16" s="77" t="str">
        <f>
$K$10</f>
        <v>
H29</v>
      </c>
      <c r="EN16" s="77" t="str">
        <f>
$L$10</f>
        <v>
H30</v>
      </c>
      <c r="EO16" s="77" t="str">
        <f>
$M$10</f>
        <v>
R01</v>
      </c>
      <c r="EP16" s="2"/>
      <c r="EQ16" s="2"/>
      <c r="ER16" s="2"/>
      <c r="ES16" s="2"/>
      <c r="ET16" s="67"/>
      <c r="EU16" s="77" t="str">
        <f>
$I$10</f>
        <v>
H27</v>
      </c>
      <c r="EV16" s="77" t="str">
        <f>
$J$10</f>
        <v>
H28</v>
      </c>
      <c r="EW16" s="77" t="str">
        <f>
$K$10</f>
        <v>
H29</v>
      </c>
      <c r="EX16" s="77" t="str">
        <f>
$L$10</f>
        <v>
H30</v>
      </c>
      <c r="EY16" s="77" t="str">
        <f>
$M$10</f>
        <v>
R01</v>
      </c>
      <c r="EZ16" s="2"/>
      <c r="FA16" s="2"/>
      <c r="FB16" s="2"/>
      <c r="FC16" s="2"/>
      <c r="FD16" s="67"/>
      <c r="FE16" s="77" t="str">
        <f>
$I$10</f>
        <v>
H27</v>
      </c>
      <c r="FF16" s="77" t="str">
        <f>
$J$10</f>
        <v>
H28</v>
      </c>
      <c r="FG16" s="77" t="str">
        <f>
$K$10</f>
        <v>
H29</v>
      </c>
      <c r="FH16" s="77" t="str">
        <f>
$L$10</f>
        <v>
H30</v>
      </c>
      <c r="FI16" s="77" t="str">
        <f>
$M$10</f>
        <v>
R01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
$I$10</f>
        <v>
H27</v>
      </c>
      <c r="AL17" s="77" t="str">
        <f>
$J$10</f>
        <v>
H28</v>
      </c>
      <c r="AM17" s="77" t="str">
        <f>
$K$10</f>
        <v>
H29</v>
      </c>
      <c r="AN17" s="77" t="str">
        <f>
$L$10</f>
        <v>
H30</v>
      </c>
      <c r="AO17" s="77" t="str">
        <f>
$M$10</f>
        <v>
R01</v>
      </c>
      <c r="AP17" s="2"/>
      <c r="AQ17" s="2"/>
      <c r="AR17" s="2"/>
      <c r="AS17" s="2"/>
      <c r="AT17" s="2"/>
      <c r="AU17" s="78" t="s">
        <v>
108</v>
      </c>
      <c r="AV17" s="79">
        <f>
IF(AW7="-",NA(),AW7)</f>
        <v>
42.5</v>
      </c>
      <c r="AW17" s="79">
        <f>
IF(AX7="-",NA(),AX7)</f>
        <v>
47.2</v>
      </c>
      <c r="AX17" s="79">
        <f>
IF(AY7="-",NA(),AY7)</f>
        <v>
60.5</v>
      </c>
      <c r="AY17" s="79">
        <f>
IF(AZ7="-",NA(),AZ7)</f>
        <v>
52.5</v>
      </c>
      <c r="AZ17" s="79">
        <f>
IF(BA7="-",NA(),BA7)</f>
        <v>
44</v>
      </c>
      <c r="BA17" s="2"/>
      <c r="BB17" s="67"/>
      <c r="BC17" s="2"/>
      <c r="BD17" s="2"/>
      <c r="BE17" s="2"/>
      <c r="BF17" s="78" t="s">
        <v>
108</v>
      </c>
      <c r="BG17" s="79">
        <f>
IF(BH7="-",NA(),BH7)</f>
        <v>
343.5</v>
      </c>
      <c r="BH17" s="79">
        <f>
IF(BI7="-",NA(),BI7)</f>
        <v>
322.10000000000002</v>
      </c>
      <c r="BI17" s="79">
        <f>
IF(BJ7="-",NA(),BJ7)</f>
        <v>
240.7</v>
      </c>
      <c r="BJ17" s="79">
        <f>
IF(BK7="-",NA(),BK7)</f>
        <v>
203.1</v>
      </c>
      <c r="BK17" s="79">
        <f>
IF(BL7="-",NA(),BL7)</f>
        <v>
278.8</v>
      </c>
      <c r="BL17" s="2"/>
      <c r="BM17" s="2"/>
      <c r="BN17" s="2"/>
      <c r="BO17" s="2"/>
      <c r="BP17" s="2"/>
      <c r="BQ17" s="78" t="s">
        <v>
108</v>
      </c>
      <c r="BR17" s="79">
        <f>
IF(BS7="-",NA(),BS7)</f>
        <v>
0</v>
      </c>
      <c r="BS17" s="79">
        <f>
IF(BT7="-",NA(),BT7)</f>
        <v>
1.4</v>
      </c>
      <c r="BT17" s="79">
        <f>
IF(BU7="-",NA(),BU7)</f>
        <v>
0.2</v>
      </c>
      <c r="BU17" s="79">
        <f>
IF(BV7="-",NA(),BV7)</f>
        <v>
4.7</v>
      </c>
      <c r="BV17" s="79">
        <f>
IF(BW7="-",NA(),BW7)</f>
        <v>
11</v>
      </c>
      <c r="BW17" s="2"/>
      <c r="BX17" s="2"/>
      <c r="BY17" s="2"/>
      <c r="BZ17" s="2"/>
      <c r="CA17" s="2"/>
      <c r="CB17" s="67"/>
      <c r="CC17" s="77" t="str">
        <f>
$I$10</f>
        <v>
H27</v>
      </c>
      <c r="CD17" s="77" t="str">
        <f>
$J$10</f>
        <v>
H28</v>
      </c>
      <c r="CE17" s="77" t="str">
        <f>
$K$10</f>
        <v>
H29</v>
      </c>
      <c r="CF17" s="77" t="str">
        <f>
$L$10</f>
        <v>
H30</v>
      </c>
      <c r="CG17" s="77" t="str">
        <f>
$M$10</f>
        <v>
R01</v>
      </c>
      <c r="CH17" s="2"/>
      <c r="CI17" s="2"/>
      <c r="CJ17" s="2"/>
      <c r="CK17" s="2"/>
      <c r="CL17" s="2"/>
      <c r="CM17" s="2"/>
      <c r="CN17" s="2"/>
      <c r="CO17" s="2"/>
      <c r="CP17" s="2"/>
      <c r="CQ17" s="2"/>
      <c r="CR17" s="2"/>
      <c r="CS17" s="2"/>
      <c r="CT17" s="2"/>
      <c r="CU17" s="2"/>
      <c r="CV17" s="78" t="s">
        <v>
108</v>
      </c>
      <c r="CW17" s="79">
        <f>
IF(CX7="-",NA(),CX7)</f>
        <v>
55.5</v>
      </c>
      <c r="CX17" s="79">
        <f>
IF(CY7="-",NA(),CY7)</f>
        <v>
50.5</v>
      </c>
      <c r="CY17" s="79">
        <f>
IF(CZ7="-",NA(),CZ7)</f>
        <v>
38.5</v>
      </c>
      <c r="CZ17" s="79">
        <f>
IF(DA7="-",NA(),DA7)</f>
        <v>
41.2</v>
      </c>
      <c r="DA17" s="79">
        <f>
IF(DB7="-",NA(),DB7)</f>
        <v>
51.2</v>
      </c>
      <c r="DB17" s="2"/>
      <c r="DC17" s="2"/>
      <c r="DD17" s="2"/>
      <c r="DE17" s="2"/>
      <c r="DF17" s="78" t="s">
        <v>
108</v>
      </c>
      <c r="DG17" s="79">
        <f>
IF(DH7="-",NA(),DH7)</f>
        <v>
125.6</v>
      </c>
      <c r="DH17" s="79">
        <f>
IF(DI7="-",NA(),DI7)</f>
        <v>
108.3</v>
      </c>
      <c r="DI17" s="79">
        <f>
IF(DJ7="-",NA(),DJ7)</f>
        <v>
48.8</v>
      </c>
      <c r="DJ17" s="79">
        <f>
IF(DK7="-",NA(),DK7)</f>
        <v>
27.6</v>
      </c>
      <c r="DK17" s="79">
        <f>
IF(DL7="-",NA(),DL7)</f>
        <v>
17.399999999999999</v>
      </c>
      <c r="DL17" s="2"/>
      <c r="DM17" s="2"/>
      <c r="DN17" s="2"/>
      <c r="DO17" s="2"/>
      <c r="DP17" s="78" t="s">
        <v>
108</v>
      </c>
      <c r="DQ17" s="79">
        <f>
IF(DR7="-",NA(),DR7)</f>
        <v>
63.9</v>
      </c>
      <c r="DR17" s="79">
        <f>
IF(DS7="-",NA(),DS7)</f>
        <v>
64.3</v>
      </c>
      <c r="DS17" s="79">
        <f>
IF(DT7="-",NA(),DT7)</f>
        <v>
63.6</v>
      </c>
      <c r="DT17" s="79">
        <f>
IF(DU7="-",NA(),DU7)</f>
        <v>
67.7</v>
      </c>
      <c r="DU17" s="79">
        <f>
IF(DV7="-",NA(),DV7)</f>
        <v>
76.7</v>
      </c>
      <c r="DV17" s="2"/>
      <c r="DW17" s="2"/>
      <c r="DX17" s="2"/>
      <c r="DY17" s="2"/>
      <c r="DZ17" s="78" t="s">
        <v>
108</v>
      </c>
      <c r="EA17" s="80">
        <f>
IF(EB7="-",NA(),EB7)</f>
        <v>
287.39999999999998</v>
      </c>
      <c r="EB17" s="80">
        <f>
IF(EC7="-",NA(),EC7)</f>
        <v>
246.94</v>
      </c>
      <c r="EC17" s="80">
        <f>
IF(ED7="-",NA(),ED7)</f>
        <v>
442.52</v>
      </c>
      <c r="ED17" s="80">
        <f>
IF(EE7="-",NA(),EE7)</f>
        <v>
464.72</v>
      </c>
      <c r="EE17" s="80">
        <f>
IF(EF7="-",NA(),EF7)</f>
        <v>
490.75</v>
      </c>
      <c r="EF17" s="2"/>
      <c r="EG17" s="2"/>
      <c r="EH17" s="2"/>
      <c r="EI17" s="2"/>
      <c r="EJ17" s="78" t="s">
        <v>
108</v>
      </c>
      <c r="EK17" s="80">
        <f>
IF(EL7="-",NA(),EL7)</f>
        <v>
585.16999999999996</v>
      </c>
      <c r="EL17" s="80">
        <f>
IF(EM7="-",NA(),EM7)</f>
        <v>
518.47</v>
      </c>
      <c r="EM17" s="80">
        <f>
IF(EN7="-",NA(),EN7)</f>
        <v>
445.22</v>
      </c>
      <c r="EN17" s="80">
        <f>
IF(EO7="-",NA(),EO7)</f>
        <v>
525.63</v>
      </c>
      <c r="EO17" s="80">
        <f>
IF(EP7="-",NA(),EP7)</f>
        <v>
530.91999999999996</v>
      </c>
      <c r="EP17" s="2"/>
      <c r="EQ17" s="2"/>
      <c r="ER17" s="2"/>
      <c r="ES17" s="2"/>
      <c r="ET17" s="78" t="s">
        <v>
108</v>
      </c>
      <c r="EU17" s="80">
        <f>
IF(EV7="-",NA(),EV7)</f>
        <v>
372.37</v>
      </c>
      <c r="EV17" s="80">
        <f>
IF(EW7="-",NA(),EW7)</f>
        <v>
356.6</v>
      </c>
      <c r="EW17" s="80">
        <f>
IF(EX7="-",NA(),EX7)</f>
        <v>
283.36</v>
      </c>
      <c r="EX17" s="80">
        <f>
IF(EY7="-",NA(),EY7)</f>
        <v>
339.67</v>
      </c>
      <c r="EY17" s="80">
        <f>
IF(EZ7="-",NA(),EZ7)</f>
        <v>
342.24</v>
      </c>
      <c r="EZ17" s="2"/>
      <c r="FA17" s="2"/>
      <c r="FB17" s="2"/>
      <c r="FC17" s="2"/>
      <c r="FD17" s="78" t="s">
        <v>
108</v>
      </c>
      <c r="FE17" s="79">
        <f>
IF(FF7="-",NA(),FF7)</f>
        <v>
9.1999999999999993</v>
      </c>
      <c r="FF17" s="79">
        <f>
IF(FG7="-",NA(),FG7)</f>
        <v>
8.8000000000000007</v>
      </c>
      <c r="FG17" s="79">
        <f>
IF(FH7="-",NA(),FH7)</f>
        <v>
8.5</v>
      </c>
      <c r="FH17" s="79">
        <f>
IF(FI7="-",NA(),FI7)</f>
        <v>
8.8000000000000007</v>
      </c>
      <c r="FI17" s="79">
        <f>
IF(FJ7="-",NA(),FJ7)</f>
        <v>
9.1999999999999993</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
108</v>
      </c>
      <c r="AK18" s="79">
        <f>
IF(AL7="-",NA(),AL7)</f>
        <v>
101.6</v>
      </c>
      <c r="AL18" s="79">
        <f>
IF(AM7="-",NA(),AM7)</f>
        <v>
97.5</v>
      </c>
      <c r="AM18" s="79">
        <f>
IF(AN7="-",NA(),AN7)</f>
        <v>
99.8</v>
      </c>
      <c r="AN18" s="79">
        <f>
IF(AO7="-",NA(),AO7)</f>
        <v>
95.1</v>
      </c>
      <c r="AO18" s="79">
        <f>
IF(AP7="-",NA(),AP7)</f>
        <v>
96.5</v>
      </c>
      <c r="AP18" s="2"/>
      <c r="AQ18" s="2"/>
      <c r="AR18" s="2"/>
      <c r="AS18" s="2"/>
      <c r="AT18" s="2"/>
      <c r="AU18" s="78" t="s">
        <v>
111</v>
      </c>
      <c r="AV18" s="79">
        <f>
IF(BB7="-",NA(),BB7)</f>
        <v>
95.5</v>
      </c>
      <c r="AW18" s="79">
        <f>
IF(BC7="-",NA(),BC7)</f>
        <v>
94.2</v>
      </c>
      <c r="AX18" s="79">
        <f>
IF(BD7="-",NA(),BD7)</f>
        <v>
94</v>
      </c>
      <c r="AY18" s="79">
        <f>
IF(BE7="-",NA(),BE7)</f>
        <v>
93.2</v>
      </c>
      <c r="AZ18" s="79">
        <f>
IF(BF7="-",NA(),BF7)</f>
        <v>
89.9</v>
      </c>
      <c r="BA18" s="2"/>
      <c r="BB18" s="2"/>
      <c r="BC18" s="2"/>
      <c r="BD18" s="2"/>
      <c r="BE18" s="2"/>
      <c r="BF18" s="78" t="s">
        <v>
111</v>
      </c>
      <c r="BG18" s="79">
        <f>
IF(BM7="-",NA(),BM7)</f>
        <v>
97.7</v>
      </c>
      <c r="BH18" s="79">
        <f>
IF(BN7="-",NA(),BN7)</f>
        <v>
100</v>
      </c>
      <c r="BI18" s="79">
        <f>
IF(BO7="-",NA(),BO7)</f>
        <v>
156.69999999999999</v>
      </c>
      <c r="BJ18" s="79">
        <f>
IF(BP7="-",NA(),BP7)</f>
        <v>
155.30000000000001</v>
      </c>
      <c r="BK18" s="79">
        <f>
IF(BQ7="-",NA(),BQ7)</f>
        <v>
154.19999999999999</v>
      </c>
      <c r="BL18" s="2"/>
      <c r="BM18" s="2"/>
      <c r="BN18" s="2"/>
      <c r="BO18" s="2"/>
      <c r="BP18" s="2"/>
      <c r="BQ18" s="78" t="s">
        <v>
111</v>
      </c>
      <c r="BR18" s="79">
        <f>
IF(BX7="-",NA(),BX7)</f>
        <v>
90.4</v>
      </c>
      <c r="BS18" s="79">
        <f>
IF(BY7="-",NA(),BY7)</f>
        <v>
86.1</v>
      </c>
      <c r="BT18" s="79">
        <f>
IF(BZ7="-",NA(),BZ7)</f>
        <v>
62.9</v>
      </c>
      <c r="BU18" s="79">
        <f>
IF(CA7="-",NA(),CA7)</f>
        <v>
34.799999999999997</v>
      </c>
      <c r="BV18" s="79">
        <f>
IF(CB7="-",NA(),CB7)</f>
        <v>
35.1</v>
      </c>
      <c r="BW18" s="2"/>
      <c r="BX18" s="2"/>
      <c r="BY18" s="2"/>
      <c r="BZ18" s="2"/>
      <c r="CA18" s="2"/>
      <c r="CB18" s="81" t="s">
        <v>
109</v>
      </c>
      <c r="CC18" s="79">
        <f>
IF(CC11="-",NA(),CC11)</f>
        <v>
590.5</v>
      </c>
      <c r="CD18" s="79">
        <f t="shared" ref="CD18:CG18" si="4">
IF(CD11="-",NA(),CD11)</f>
        <v>
544.6</v>
      </c>
      <c r="CE18" s="79">
        <f t="shared" si="4"/>
        <v>
443.5</v>
      </c>
      <c r="CF18" s="79">
        <f t="shared" si="4"/>
        <v>
537.20000000000005</v>
      </c>
      <c r="CG18" s="79">
        <f t="shared" si="4"/>
        <v>
625</v>
      </c>
      <c r="CH18" s="2"/>
      <c r="CI18" s="2"/>
      <c r="CJ18" s="2"/>
      <c r="CK18" s="2"/>
      <c r="CL18" s="2"/>
      <c r="CM18" s="2"/>
      <c r="CN18" s="2"/>
      <c r="CO18" s="2"/>
      <c r="CP18" s="2"/>
      <c r="CQ18" s="2"/>
      <c r="CR18" s="2"/>
      <c r="CS18" s="2"/>
      <c r="CT18" s="2"/>
      <c r="CU18" s="2"/>
      <c r="CV18" s="78" t="s">
        <v>
111</v>
      </c>
      <c r="CW18" s="79">
        <f>
IF(DC7="-",NA(),DC7)</f>
        <v>
7.7</v>
      </c>
      <c r="CX18" s="79">
        <f>
IF(DD7="-",NA(),DD7)</f>
        <v>
8.1</v>
      </c>
      <c r="CY18" s="79">
        <f>
IF(DE7="-",NA(),DE7)</f>
        <v>
8</v>
      </c>
      <c r="CZ18" s="79">
        <f>
IF(DF7="-",NA(),DF7)</f>
        <v>
8</v>
      </c>
      <c r="DA18" s="79">
        <f>
IF(DG7="-",NA(),DG7)</f>
        <v>
7.5</v>
      </c>
      <c r="DB18" s="2"/>
      <c r="DC18" s="2"/>
      <c r="DD18" s="2"/>
      <c r="DE18" s="2"/>
      <c r="DF18" s="78" t="s">
        <v>
111</v>
      </c>
      <c r="DG18" s="79">
        <f>
IF(DM7="-",NA(),DM7)</f>
        <v>
27</v>
      </c>
      <c r="DH18" s="79">
        <f>
IF(DN7="-",NA(),DN7)</f>
        <v>
22.5</v>
      </c>
      <c r="DI18" s="79">
        <f>
IF(DO7="-",NA(),DO7)</f>
        <v>
21.9</v>
      </c>
      <c r="DJ18" s="79">
        <f>
IF(DP7="-",NA(),DP7)</f>
        <v>
23.3</v>
      </c>
      <c r="DK18" s="79">
        <f>
IF(DQ7="-",NA(),DQ7)</f>
        <v>
29.5</v>
      </c>
      <c r="DL18" s="2"/>
      <c r="DM18" s="2"/>
      <c r="DN18" s="2"/>
      <c r="DO18" s="2"/>
      <c r="DP18" s="78" t="s">
        <v>
111</v>
      </c>
      <c r="DQ18" s="79">
        <f>
IF(DW7="-",NA(),DW7)</f>
        <v>
78.900000000000006</v>
      </c>
      <c r="DR18" s="79">
        <f>
IF(DX7="-",NA(),DX7)</f>
        <v>
78.400000000000006</v>
      </c>
      <c r="DS18" s="79">
        <f>
IF(DY7="-",NA(),DY7)</f>
        <v>
77.8</v>
      </c>
      <c r="DT18" s="79">
        <f>
IF(DZ7="-",NA(),DZ7)</f>
        <v>
77.400000000000006</v>
      </c>
      <c r="DU18" s="79">
        <f>
IF(EA7="-",NA(),EA7)</f>
        <v>
74.900000000000006</v>
      </c>
      <c r="DV18" s="2"/>
      <c r="DW18" s="2"/>
      <c r="DX18" s="2"/>
      <c r="DY18" s="2"/>
      <c r="DZ18" s="78" t="s">
        <v>
111</v>
      </c>
      <c r="EA18" s="80">
        <f>
IF(EG7="-",NA(),EG7)</f>
        <v>
684.85</v>
      </c>
      <c r="EB18" s="80">
        <f>
IF(EH7="-",NA(),EH7)</f>
        <v>
699.75</v>
      </c>
      <c r="EC18" s="80">
        <f>
IF(EI7="-",NA(),EI7)</f>
        <v>
710.2</v>
      </c>
      <c r="ED18" s="80">
        <f>
IF(EJ7="-",NA(),EJ7)</f>
        <v>
726.81</v>
      </c>
      <c r="EE18" s="80">
        <f>
IF(EK7="-",NA(),EK7)</f>
        <v>
732.4</v>
      </c>
      <c r="EF18" s="2"/>
      <c r="EG18" s="2"/>
      <c r="EH18" s="2"/>
      <c r="EI18" s="2"/>
      <c r="EJ18" s="78" t="s">
        <v>
111</v>
      </c>
      <c r="EK18" s="80">
        <f>
IF(EQ7="-",NA(),EQ7)</f>
        <v>
618.04</v>
      </c>
      <c r="EL18" s="80">
        <f>
IF(ER7="-",NA(),ER7)</f>
        <v>
631.22</v>
      </c>
      <c r="EM18" s="80">
        <f>
IF(ES7="-",NA(),ES7)</f>
        <v>
646.02</v>
      </c>
      <c r="EN18" s="80">
        <f>
IF(ET7="-",NA(),ET7)</f>
        <v>
664.8</v>
      </c>
      <c r="EO18" s="80">
        <f>
IF(EU7="-",NA(),EU7)</f>
        <v>
682.89</v>
      </c>
      <c r="EP18" s="2"/>
      <c r="EQ18" s="2"/>
      <c r="ER18" s="2"/>
      <c r="ES18" s="2"/>
      <c r="ET18" s="78" t="s">
        <v>
111</v>
      </c>
      <c r="EU18" s="80">
        <f>
IF(FA7="-",NA(),FA7)</f>
        <v>
371.91</v>
      </c>
      <c r="EV18" s="80">
        <f>
IF(FB7="-",NA(),FB7)</f>
        <v>
384.8</v>
      </c>
      <c r="EW18" s="80">
        <f>
IF(FC7="-",NA(),FC7)</f>
        <v>
401.14</v>
      </c>
      <c r="EX18" s="80">
        <f>
IF(FD7="-",NA(),FD7)</f>
        <v>
410.24</v>
      </c>
      <c r="EY18" s="80">
        <f>
IF(FE7="-",NA(),FE7)</f>
        <v>
419.69</v>
      </c>
      <c r="EZ18" s="2"/>
      <c r="FA18" s="2"/>
      <c r="FB18" s="2"/>
      <c r="FC18" s="2"/>
      <c r="FD18" s="78" t="s">
        <v>
111</v>
      </c>
      <c r="FE18" s="79">
        <f>
IF(FK7="-",NA(),FK7)</f>
        <v>
17.7</v>
      </c>
      <c r="FF18" s="79">
        <f>
IF(FL7="-",NA(),FL7)</f>
        <v>
18</v>
      </c>
      <c r="FG18" s="79">
        <f>
IF(FM7="-",NA(),FM7)</f>
        <v>
18.399999999999999</v>
      </c>
      <c r="FH18" s="79">
        <f>
IF(FN7="-",NA(),FN7)</f>
        <v>
18.3</v>
      </c>
      <c r="FI18" s="79">
        <f>
IF(FO7="-",NA(),FO7)</f>
        <v>
18.100000000000001</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
111</v>
      </c>
      <c r="AK19" s="79">
        <f>
IF(AQ7="-",NA(),AQ7)</f>
        <v>
104.1</v>
      </c>
      <c r="AL19" s="79">
        <f>
IF(AR7="-",NA(),AR7)</f>
        <v>
103.5</v>
      </c>
      <c r="AM19" s="79">
        <f>
IF(AS7="-",NA(),AS7)</f>
        <v>
103.3</v>
      </c>
      <c r="AN19" s="79">
        <f>
IF(AT7="-",NA(),AT7)</f>
        <v>
102.4</v>
      </c>
      <c r="AO19" s="79">
        <f>
IF(AU7="-",NA(),AU7)</f>
        <v>
98.5</v>
      </c>
      <c r="AP19" s="2"/>
      <c r="AQ19" s="2"/>
      <c r="AR19" s="2"/>
      <c r="AS19" s="2"/>
      <c r="AT19" s="2"/>
      <c r="AU19" s="78" t="s">
        <v>
117</v>
      </c>
      <c r="AV19" s="82">
        <f>
$BG$7</f>
        <v>
100</v>
      </c>
      <c r="AW19" s="82">
        <f>
$BG$7</f>
        <v>
100</v>
      </c>
      <c r="AX19" s="82">
        <f>
$BG$7</f>
        <v>
100</v>
      </c>
      <c r="AY19" s="82">
        <f>
$BG$7</f>
        <v>
100</v>
      </c>
      <c r="AZ19" s="82">
        <f>
$BG$7</f>
        <v>
100</v>
      </c>
      <c r="BA19" s="2"/>
      <c r="BB19" s="2"/>
      <c r="BC19" s="2"/>
      <c r="BD19" s="2"/>
      <c r="BE19" s="2"/>
      <c r="BF19" s="78" t="s">
        <v>
117</v>
      </c>
      <c r="BG19" s="82">
        <f>
$BR$7</f>
        <v>
100</v>
      </c>
      <c r="BH19" s="82">
        <f>
$BR$7</f>
        <v>
100</v>
      </c>
      <c r="BI19" s="82">
        <f>
$BR$7</f>
        <v>
100</v>
      </c>
      <c r="BJ19" s="82">
        <f>
$BR$7</f>
        <v>
100</v>
      </c>
      <c r="BK19" s="82">
        <f>
$BR$7</f>
        <v>
100</v>
      </c>
      <c r="BL19" s="2"/>
      <c r="BM19" s="2"/>
      <c r="BN19" s="2"/>
      <c r="BO19" s="2"/>
      <c r="BP19" s="2"/>
      <c r="BQ19" s="78" t="s">
        <v>
117</v>
      </c>
      <c r="BR19" s="82">
        <f>
$CC$7</f>
        <v>
0</v>
      </c>
      <c r="BS19" s="82">
        <f>
$CC$7</f>
        <v>
0</v>
      </c>
      <c r="BT19" s="82">
        <f>
$CC$7</f>
        <v>
0</v>
      </c>
      <c r="BU19" s="82">
        <f>
$CC$7</f>
        <v>
0</v>
      </c>
      <c r="BV19" s="82">
        <f>
$CC$7</f>
        <v>
0</v>
      </c>
      <c r="BW19" s="2"/>
      <c r="BX19" s="2"/>
      <c r="BY19" s="2"/>
      <c r="BZ19" s="2"/>
      <c r="CA19" s="2"/>
      <c r="CB19" s="81" t="s">
        <v>
113</v>
      </c>
      <c r="CC19" s="79">
        <f t="shared" ref="CC19:CG21" si="5">
IF(CC12="-",NA(),CC12)</f>
        <v>
1064.8</v>
      </c>
      <c r="CD19" s="79">
        <f t="shared" si="5"/>
        <v>
1078.7</v>
      </c>
      <c r="CE19" s="79">
        <f t="shared" si="5"/>
        <v>
1151.8</v>
      </c>
      <c r="CF19" s="79">
        <f t="shared" si="5"/>
        <v>
1302.7</v>
      </c>
      <c r="CG19" s="79">
        <f t="shared" si="5"/>
        <v>
1221.5999999999999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
117</v>
      </c>
      <c r="AK20" s="82">
        <f t="shared" ref="AK20:AO20" si="6">
$AV$7</f>
        <v>
100</v>
      </c>
      <c r="AL20" s="82">
        <f t="shared" si="6"/>
        <v>
100</v>
      </c>
      <c r="AM20" s="82">
        <f t="shared" si="6"/>
        <v>
100</v>
      </c>
      <c r="AN20" s="82">
        <f t="shared" si="6"/>
        <v>
100</v>
      </c>
      <c r="AO20" s="82">
        <f t="shared" si="6"/>
        <v>
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
118</v>
      </c>
      <c r="BR20" s="2"/>
      <c r="BS20" s="2"/>
      <c r="BT20" s="2"/>
      <c r="BU20" s="2"/>
      <c r="BV20" s="2"/>
      <c r="BW20" s="2"/>
      <c r="BX20" s="2"/>
      <c r="BY20" s="2"/>
      <c r="BZ20" s="2"/>
      <c r="CA20" s="2"/>
      <c r="CB20" s="81" t="s">
        <v>
114</v>
      </c>
      <c r="CC20" s="79">
        <f t="shared" si="5"/>
        <v>
13.6</v>
      </c>
      <c r="CD20" s="79">
        <f t="shared" si="5"/>
        <v>
14.6</v>
      </c>
      <c r="CE20" s="79">
        <f t="shared" si="5"/>
        <v>
14.5</v>
      </c>
      <c r="CF20" s="79">
        <f t="shared" si="5"/>
        <v>
14.7</v>
      </c>
      <c r="CG20" s="79">
        <f t="shared" si="5"/>
        <v>
14.2</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
115</v>
      </c>
      <c r="CC21" s="79">
        <f t="shared" si="5"/>
        <v>
177.3</v>
      </c>
      <c r="CD21" s="79">
        <f t="shared" si="5"/>
        <v>
180</v>
      </c>
      <c r="CE21" s="79">
        <f t="shared" si="5"/>
        <v>
180.1</v>
      </c>
      <c r="CF21" s="79">
        <f t="shared" si="5"/>
        <v>
182.9</v>
      </c>
      <c r="CG21" s="79">
        <f t="shared" si="5"/>
        <v>
190.5</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2021-02-12T07:32:41Z</cp:lastPrinted>
  <dcterms:created xsi:type="dcterms:W3CDTF">2020-12-04T03:22:40Z</dcterms:created>
  <dcterms:modified xsi:type="dcterms:W3CDTF">2021-02-12T07:44:53Z</dcterms:modified>
  <cp:category/>
</cp:coreProperties>
</file>