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adwn001\共有\01_各課\09_企業課\01_経理係\経理係\R2年度\4-共通\調査\32.1.14公営企業に係る経営比較分析表の分析等について1.31\"/>
    </mc:Choice>
  </mc:AlternateContent>
  <workbookProtection workbookAlgorithmName="SHA-512" workbookHashValue="yKWHyCbH9SuA4H3VJD5R4sIqncswdyTEBzsKuc2CMbUDC3uHAX4Uj873kQDgma6yQR9rS/oz0CFK8rXzooCjQQ==" workbookSaltValue="1gytxNwuaOswrh7kiuMIcw=="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<sst xmlns="http://schemas.openxmlformats.org/spreadsheetml/2006/main" count="228" uniqueCount="113">
  <si>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</si>
  <si>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</si>
  <si>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</si>
  <si>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</si>
  <si>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</si>
  <si>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</si>
  <si>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</si>
  <si>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</si>
  <si>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</si>
  <si>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</si>
  <si>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</si>
  <si>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</si>
  <si>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</si>
  <si>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</si>
  <si>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</si>
  <si>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</si>
  <si>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</si>
  <si>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</si>
  <si>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</si>
  <si>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</si>
  <si>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</si>
  <si>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</si>
  <si>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</si>
  <si>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</si>
  <si>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</si>
  <si>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</si>
  <si>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</si>
  <si>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</si>
  <si>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</si>
  <si>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</si>
  <si>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</si>
  <si>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</si>
  <si>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</si>
  <si>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</si>
  <si>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</si>
  <si>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</si>
  <si>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</si>
  <si>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</si>
  <si>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</si>
  <si>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</si>
  <si>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</si>
  <si>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</si>
  <si>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</si>
  <si>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</si>
  <si>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</si>
  <si>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</si>
  <si>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</si>
  <si>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</si>
  <si>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</si>
  <si>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</si>
  <si>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</si>
  <si>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</si>
  <si>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</si>
  <si>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</si>
  <si>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</si>
  <si>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</si>
  <si>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</si>
  <si>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</si>
  <si>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</si>
  <si>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</si>
  <si>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</si>
  <si>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</si>
  <si>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</si>
  <si>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</si>
  <si>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</si>
  <si>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</si>
  <si>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</si>
  <si>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</si>
  <si>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</si>
  <si>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</si>
  <si>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</si>
  <si>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</si>
  <si>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</si>
  <si>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</si>
  <si>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</si>
  <si>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</si>
  <si>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</si>
  <si>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</si>
  <si>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</si>
  <si>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</si>
  <si>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</si>
  <si>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</si>
  <si>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</si>
  <si>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</si>
  <si>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</si>
  <si>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</si>
  <si>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</si>
  <si>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</si>
  <si>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</si>
  <si>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</si>
  <si>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</si>
  <si>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</si>
  <si>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</si>
  <si>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八丈町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</si>
  <si>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</si>
  <si>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</si>
  <si>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</si>
  <si>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</si>
  <si>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</si>
  <si>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</si>
  <si>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</si>
  <si>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</si>
  <si>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</si>
  <si>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</si>
  <si>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</si>
  <si>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</si>
  <si>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</si>
  <si>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</si>
  <si>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</si>
  <si>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</si>
  <si>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した管路・機器等の更新により投資規模が高くなりつつある中、人口減少等により給水収益は減少している。今後は、投資規模を見直し経費削減に努めるとともに、早急に料金の見直しを検討する必要がある。</t>
    <phoneticPr fontId="4"/>
  </si>
  <si>
    <t>③管路更新率は平均より高く、積極的に管路更新をすすめているが、管路延長が大きいため、更新が追いついておらず、②管路経年化率は平均より高い値となっている。今後も国・都の補助事業を活用し、老朽管更新を進める。</t>
    <phoneticPr fontId="4"/>
  </si>
  <si>
    <t xml:space="preserve">  給水収益で費用が賄われていないため、⑤料金回収率が100％を下回っている。他会計より補助を受け、①経常収支比率を100％以上まで引き上げている。
  ①経常収支比率は100％以上ではあるが、水道施設機器や管路を更新する際の財源の多くを企業債で賄っているため、④企業債残高対給水収益比率が高い値となっており、企業債償還のために得られた経常利益のほぼ全てを使用しており、③流動比率は低い値のままとなっている。今後は投資規模を見直しつつ補助事業を積極的に利用することで当該比率を減少させながら、流動資産の確保に努める必要がある。
　経常費用は前年度と比較して微減となったが、有収水量が人口減などの影響で大きく減少しており⑥給水原価は増加した。しかし、老朽管の漏水修繕や更新に積極的に取り組んでいることからも⑧有収率はやや改善された。単年度でみれば修繕費により経営を圧迫されてしまうが、今後も有収率の改善が進めば、無収水量にかかる費用の削減が見込める。漏水等を防止するために計画的に管路の更新を進めながらも、今後さらに維持管理費削減に努める必要がある。
　⑦施設利用率は、人口減少等による使用水量の減少に伴い、低い値となっている。観光客の来島などにより夏場に増加する水需要を想定したうえで、適切な施設規模への統廃合を検討する必要がある。</t>
    <rPh sb="78" eb="80">
      <t>ケイジョウ</t>
    </rPh>
    <rPh sb="80" eb="82">
      <t>シュウシ</t>
    </rPh>
    <rPh sb="82" eb="84">
      <t>ヒリツ</t>
    </rPh>
    <rPh sb="89" eb="91">
      <t>イジョウ</t>
    </rPh>
    <rPh sb="155" eb="157">
      <t>キギョウ</t>
    </rPh>
    <rPh sb="157" eb="158">
      <t>サイ</t>
    </rPh>
    <rPh sb="158" eb="160">
      <t>ショウカン</t>
    </rPh>
    <rPh sb="164" eb="165">
      <t>エ</t>
    </rPh>
    <rPh sb="168" eb="170">
      <t>ケイジョウ</t>
    </rPh>
    <rPh sb="170" eb="172">
      <t>リエキ</t>
    </rPh>
    <rPh sb="175" eb="176">
      <t>スベ</t>
    </rPh>
    <rPh sb="178" eb="180">
      <t>シヨウ</t>
    </rPh>
    <rPh sb="204" eb="206">
      <t>コンゴ</t>
    </rPh>
    <rPh sb="246" eb="248">
      <t>リュウドウ</t>
    </rPh>
    <rPh sb="248" eb="250">
      <t>シサン</t>
    </rPh>
    <rPh sb="251" eb="253">
      <t>カクホ</t>
    </rPh>
    <rPh sb="254" eb="255">
      <t>ツト</t>
    </rPh>
    <rPh sb="257" eb="259">
      <t>ヒツヨウ</t>
    </rPh>
    <rPh sb="265" eb="267">
      <t>ケイジョウ</t>
    </rPh>
    <rPh sb="267" eb="269">
      <t>ヒヨウ</t>
    </rPh>
    <rPh sb="270" eb="273">
      <t>ゼンネンド</t>
    </rPh>
    <rPh sb="274" eb="276">
      <t>ヒカク</t>
    </rPh>
    <rPh sb="278" eb="280">
      <t>ビゲン</t>
    </rPh>
    <rPh sb="286" eb="288">
      <t>ユウシュウ</t>
    </rPh>
    <rPh sb="288" eb="290">
      <t>スイリョウ</t>
    </rPh>
    <rPh sb="291" eb="294">
      <t>ジンコウゲン</t>
    </rPh>
    <rPh sb="297" eb="299">
      <t>エイキョウ</t>
    </rPh>
    <rPh sb="300" eb="301">
      <t>オオ</t>
    </rPh>
    <rPh sb="303" eb="305">
      <t>ゲンショウ</t>
    </rPh>
    <rPh sb="315" eb="317">
      <t>ゾウカ</t>
    </rPh>
    <rPh sb="328" eb="330">
      <t>ロウスイ</t>
    </rPh>
    <rPh sb="330" eb="332">
      <t>シュウゼン</t>
    </rPh>
    <rPh sb="333" eb="335">
      <t>コウシン</t>
    </rPh>
    <rPh sb="336" eb="339">
      <t>セッキョクテキ</t>
    </rPh>
    <rPh sb="340" eb="341">
      <t>ト</t>
    </rPh>
    <rPh sb="342" eb="343">
      <t>ク</t>
    </rPh>
    <rPh sb="353" eb="356">
      <t>ユウシュウリツ</t>
    </rPh>
    <rPh sb="359" eb="361">
      <t>カイゼン</t>
    </rPh>
    <rPh sb="365" eb="368">
      <t>タンネンド</t>
    </rPh>
    <rPh sb="378" eb="380">
      <t>ケイエイ</t>
    </rPh>
    <rPh sb="381" eb="383">
      <t>アッパク</t>
    </rPh>
    <rPh sb="391" eb="393">
      <t>コンゴ</t>
    </rPh>
    <rPh sb="394" eb="397">
      <t>ユウシュウリツ</t>
    </rPh>
    <rPh sb="398" eb="400">
      <t>カイゼン</t>
    </rPh>
    <rPh sb="401" eb="402">
      <t>スス</t>
    </rPh>
    <rPh sb="405" eb="406">
      <t>ム</t>
    </rPh>
    <rPh sb="406" eb="407">
      <t>シュウ</t>
    </rPh>
    <rPh sb="407" eb="409">
      <t>スイリョウ</t>
    </rPh>
    <rPh sb="413" eb="415">
      <t>ヒヨウ</t>
    </rPh>
    <rPh sb="416" eb="418">
      <t>サクゲン</t>
    </rPh>
    <rPh sb="419" eb="42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</si>
</sst>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1.29</c:v>
                </c:pt>
                <c:pt idx="2">
                  <c:v>0.81</c:v>
                </c:pt>
                <c:pt idx="3">
                  <c:v>1</c:v>
                </c:pt>
                <c:pt idx="4">
                  <c:v>1.3</c:v>
                </c:pt>
              </c:numCache>
            </c:numRef>
          </c:val>
          <c:extLst>
            <c:ext xmlns:c16="http://schemas.microsoft.com/office/drawing/2014/chart" uri="{C3380CC4-5D6E-409C-BE32-E72D297353CC}">
              <c16:uniqueId val="{00000000-E6C1-4834-A2AB-632EBB926C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E6C1-4834-A2AB-632EBB926C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45.58</c:v>
                </c:pt>
                <c:pt idx="1">
                  <c:v>43.35</c:v>
                </c:pt>
                <c:pt idx="2">
                  <c:v>44.61</c:v>
                </c:pt>
                <c:pt idx="3">
                  <c:v>45.8</c:v>
                </c:pt>
                <c:pt idx="4">
                  <c:v>42.22</c:v>
                </c:pt>
              </c:numCache>
            </c:numRef>
          </c:val>
          <c:extLst>
            <c:ext xmlns:c16="http://schemas.microsoft.com/office/drawing/2014/chart" uri="{C3380CC4-5D6E-409C-BE32-E72D297353CC}">
              <c16:uniqueId val="{00000000-EDDC-4016-9C4C-725336C1AE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EDDC-4016-9C4C-725336C1AE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75.02</c:v>
                </c:pt>
                <c:pt idx="1">
                  <c:v>77.45</c:v>
                </c:pt>
                <c:pt idx="2">
                  <c:v>73.27</c:v>
                </c:pt>
                <c:pt idx="3">
                  <c:v>71.16</c:v>
                </c:pt>
                <c:pt idx="4">
                  <c:v>73.81</c:v>
                </c:pt>
              </c:numCache>
            </c:numRef>
          </c:val>
          <c:extLst>
            <c:ext xmlns:c16="http://schemas.microsoft.com/office/drawing/2014/chart" uri="{C3380CC4-5D6E-409C-BE32-E72D297353CC}">
              <c16:uniqueId val="{00000000-6F3A-44E9-8BF9-ED9BF7B5EE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6F3A-44E9-8BF9-ED9BF7B5EE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96.61</c:v>
                </c:pt>
                <c:pt idx="1">
                  <c:v>99.88</c:v>
                </c:pt>
                <c:pt idx="2">
                  <c:v>97.01</c:v>
                </c:pt>
                <c:pt idx="3">
                  <c:v>107.39</c:v>
                </c:pt>
                <c:pt idx="4">
                  <c:v>105.09</c:v>
                </c:pt>
              </c:numCache>
            </c:numRef>
          </c:val>
          <c:extLst>
            <c:ext xmlns:c16="http://schemas.microsoft.com/office/drawing/2014/chart" uri="{C3380CC4-5D6E-409C-BE32-E72D297353CC}">
              <c16:uniqueId val="{00000000-BEA2-476B-A8C0-F91099906C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BEA2-476B-A8C0-F91099906C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43.83</c:v>
                </c:pt>
                <c:pt idx="1">
                  <c:v>43.6</c:v>
                </c:pt>
                <c:pt idx="2">
                  <c:v>43.91</c:v>
                </c:pt>
                <c:pt idx="3">
                  <c:v>45.3</c:v>
                </c:pt>
                <c:pt idx="4">
                  <c:v>46.32</c:v>
                </c:pt>
              </c:numCache>
            </c:numRef>
          </c:val>
          <c:extLst>
            <c:ext xmlns:c16="http://schemas.microsoft.com/office/drawing/2014/chart" uri="{C3380CC4-5D6E-409C-BE32-E72D297353CC}">
              <c16:uniqueId val="{00000000-2677-45AD-8D73-B778C6BDEF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2677-45AD-8D73-B778C6BDEF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16.079999999999998</c:v>
                </c:pt>
                <c:pt idx="1">
                  <c:v>16.13</c:v>
                </c:pt>
                <c:pt idx="2">
                  <c:v>25.33</c:v>
                </c:pt>
                <c:pt idx="3">
                  <c:v>24.56</c:v>
                </c:pt>
                <c:pt idx="4">
                  <c:v>25.35</c:v>
                </c:pt>
              </c:numCache>
            </c:numRef>
          </c:val>
          <c:extLst>
            <c:ext xmlns:c16="http://schemas.microsoft.com/office/drawing/2014/chart" uri="{C3380CC4-5D6E-409C-BE32-E72D297353CC}">
              <c16:uniqueId val="{00000000-94CB-4C8F-B0C3-06B0881D09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94CB-4C8F-B0C3-06B0881D09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11.37</c:v>
                </c:pt>
                <c:pt idx="1">
                  <c:v>17.77</c:v>
                </c:pt>
                <c:pt idx="2">
                  <c:v>19.09</c:v>
                </c:pt>
                <c:pt idx="3" formatCode="#,##0.00;&quot;△&quot;#,##0.00">
                  <c:v>0</c:v>
                </c:pt>
                <c:pt idx="4" formatCode="#,##0.00;&quot;△&quot;#,##0.00">
                  <c:v>0</c:v>
                </c:pt>
              </c:numCache>
            </c:numRef>
          </c:val>
          <c:extLst>
            <c:ext xmlns:c16="http://schemas.microsoft.com/office/drawing/2014/chart" uri="{C3380CC4-5D6E-409C-BE32-E72D297353CC}">
              <c16:uniqueId val="{00000000-3E4D-40C6-99A8-B5AA10AC8A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3E4D-40C6-99A8-B5AA10AC8A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100.91</c:v>
                </c:pt>
                <c:pt idx="1">
                  <c:v>102.27</c:v>
                </c:pt>
                <c:pt idx="2">
                  <c:v>100.34</c:v>
                </c:pt>
                <c:pt idx="3">
                  <c:v>102.23</c:v>
                </c:pt>
                <c:pt idx="4">
                  <c:v>101.96</c:v>
                </c:pt>
              </c:numCache>
            </c:numRef>
          </c:val>
          <c:extLst>
            <c:ext xmlns:c16="http://schemas.microsoft.com/office/drawing/2014/chart" uri="{C3380CC4-5D6E-409C-BE32-E72D297353CC}">
              <c16:uniqueId val="{00000000-0DB1-4B01-B422-15B26880DD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0DB1-4B01-B422-15B26880DD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871.07</c:v>
                </c:pt>
                <c:pt idx="1">
                  <c:v>908.5</c:v>
                </c:pt>
                <c:pt idx="2">
                  <c:v>918.48</c:v>
                </c:pt>
                <c:pt idx="3">
                  <c:v>887.09</c:v>
                </c:pt>
                <c:pt idx="4">
                  <c:v>900.64</c:v>
                </c:pt>
              </c:numCache>
            </c:numRef>
          </c:val>
          <c:extLst>
            <c:ext xmlns:c16="http://schemas.microsoft.com/office/drawing/2014/chart" uri="{C3380CC4-5D6E-409C-BE32-E72D297353CC}">
              <c16:uniqueId val="{00000000-DA61-4D3B-A091-8210FF55FF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DA61-4D3B-A091-8210FF55FF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93.17</c:v>
                </c:pt>
                <c:pt idx="1">
                  <c:v>96.75</c:v>
                </c:pt>
                <c:pt idx="2">
                  <c:v>86.28</c:v>
                </c:pt>
                <c:pt idx="3">
                  <c:v>94.89</c:v>
                </c:pt>
                <c:pt idx="4">
                  <c:v>89.99</c:v>
                </c:pt>
              </c:numCache>
            </c:numRef>
          </c:val>
          <c:extLst>
            <c:ext xmlns:c16="http://schemas.microsoft.com/office/drawing/2014/chart" uri="{C3380CC4-5D6E-409C-BE32-E72D297353CC}">
              <c16:uniqueId val="{00000000-FD20-446B-81B3-11FD569407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FD20-446B-81B3-11FD569407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234.83</c:v>
                </c:pt>
                <c:pt idx="1">
                  <c:v>225.74</c:v>
                </c:pt>
                <c:pt idx="2">
                  <c:v>255.86</c:v>
                </c:pt>
                <c:pt idx="3">
                  <c:v>235.04</c:v>
                </c:pt>
                <c:pt idx="4">
                  <c:v>251.71</c:v>
                </c:pt>
              </c:numCache>
            </c:numRef>
          </c:val>
          <c:extLst>
            <c:ext xmlns:c16="http://schemas.microsoft.com/office/drawing/2014/chart" uri="{C3380CC4-5D6E-409C-BE32-E72D297353CC}">
              <c16:uniqueId val="{00000000-6064-463E-B096-82B78C0919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6064-463E-B096-82B78C0919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
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
データ!H6</f>
        <v>
東京都　八丈町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
1</v>
      </c>
      <c r="C7" s="49"/>
      <c r="D7" s="49"/>
      <c r="E7" s="49"/>
      <c r="F7" s="49"/>
      <c r="G7" s="49"/>
      <c r="H7" s="49"/>
      <c r="I7" s="48" t="s">
        <v>
2</v>
      </c>
      <c r="J7" s="49"/>
      <c r="K7" s="49"/>
      <c r="L7" s="49"/>
      <c r="M7" s="49"/>
      <c r="N7" s="49"/>
      <c r="O7" s="50"/>
      <c r="P7" s="51" t="s">
        <v>
3</v>
      </c>
      <c r="Q7" s="51"/>
      <c r="R7" s="51"/>
      <c r="S7" s="51"/>
      <c r="T7" s="51"/>
      <c r="U7" s="51"/>
      <c r="V7" s="51"/>
      <c r="W7" s="51" t="s">
        <v>
4</v>
      </c>
      <c r="X7" s="51"/>
      <c r="Y7" s="51"/>
      <c r="Z7" s="51"/>
      <c r="AA7" s="51"/>
      <c r="AB7" s="51"/>
      <c r="AC7" s="51"/>
      <c r="AD7" s="51" t="s">
        <v>
5</v>
      </c>
      <c r="AE7" s="51"/>
      <c r="AF7" s="51"/>
      <c r="AG7" s="51"/>
      <c r="AH7" s="51"/>
      <c r="AI7" s="51"/>
      <c r="AJ7" s="51"/>
      <c r="AK7" s="4"/>
      <c r="AL7" s="51" t="s">
        <v>
6</v>
      </c>
      <c r="AM7" s="51"/>
      <c r="AN7" s="51"/>
      <c r="AO7" s="51"/>
      <c r="AP7" s="51"/>
      <c r="AQ7" s="51"/>
      <c r="AR7" s="51"/>
      <c r="AS7" s="51"/>
      <c r="AT7" s="48" t="s">
        <v>
7</v>
      </c>
      <c r="AU7" s="49"/>
      <c r="AV7" s="49"/>
      <c r="AW7" s="49"/>
      <c r="AX7" s="49"/>
      <c r="AY7" s="49"/>
      <c r="AZ7" s="49"/>
      <c r="BA7" s="49"/>
      <c r="BB7" s="51" t="s">
        <v>
8</v>
      </c>
      <c r="BC7" s="51"/>
      <c r="BD7" s="51"/>
      <c r="BE7" s="51"/>
      <c r="BF7" s="51"/>
      <c r="BG7" s="51"/>
      <c r="BH7" s="51"/>
      <c r="BI7" s="51"/>
      <c r="BJ7" s="3"/>
      <c r="BK7" s="3"/>
      <c r="BL7" s="5" t="s">
        <v>
9</v>
      </c>
      <c r="BM7" s="6"/>
      <c r="BN7" s="6"/>
      <c r="BO7" s="6"/>
      <c r="BP7" s="6"/>
      <c r="BQ7" s="6"/>
      <c r="BR7" s="6"/>
      <c r="BS7" s="6"/>
      <c r="BT7" s="6"/>
      <c r="BU7" s="6"/>
      <c r="BV7" s="6"/>
      <c r="BW7" s="6"/>
      <c r="BX7" s="6"/>
      <c r="BY7" s="7"/>
    </row>
    <row r="8" spans="1:78" ht="18.75" customHeight="1" x14ac:dyDescent="0.15">
      <c r="A8" s="2"/>
      <c r="B8" s="57" t="str">
        <f>
データ!$I$6</f>
        <v>
法適用</v>
      </c>
      <c r="C8" s="58"/>
      <c r="D8" s="58"/>
      <c r="E8" s="58"/>
      <c r="F8" s="58"/>
      <c r="G8" s="58"/>
      <c r="H8" s="58"/>
      <c r="I8" s="57" t="str">
        <f>
データ!$J$6</f>
        <v>
水道事業</v>
      </c>
      <c r="J8" s="58"/>
      <c r="K8" s="58"/>
      <c r="L8" s="58"/>
      <c r="M8" s="58"/>
      <c r="N8" s="58"/>
      <c r="O8" s="59"/>
      <c r="P8" s="60" t="str">
        <f>
データ!$K$6</f>
        <v>
末端給水事業</v>
      </c>
      <c r="Q8" s="60"/>
      <c r="R8" s="60"/>
      <c r="S8" s="60"/>
      <c r="T8" s="60"/>
      <c r="U8" s="60"/>
      <c r="V8" s="60"/>
      <c r="W8" s="60" t="str">
        <f>
データ!$L$6</f>
        <v>
A8</v>
      </c>
      <c r="X8" s="60"/>
      <c r="Y8" s="60"/>
      <c r="Z8" s="60"/>
      <c r="AA8" s="60"/>
      <c r="AB8" s="60"/>
      <c r="AC8" s="60"/>
      <c r="AD8" s="60" t="str">
        <f>
データ!$M$6</f>
        <v>
自治体職員</v>
      </c>
      <c r="AE8" s="60"/>
      <c r="AF8" s="60"/>
      <c r="AG8" s="60"/>
      <c r="AH8" s="60"/>
      <c r="AI8" s="60"/>
      <c r="AJ8" s="60"/>
      <c r="AK8" s="4"/>
      <c r="AL8" s="61">
        <f>
データ!$R$6</f>
        <v>
7326</v>
      </c>
      <c r="AM8" s="61"/>
      <c r="AN8" s="61"/>
      <c r="AO8" s="61"/>
      <c r="AP8" s="61"/>
      <c r="AQ8" s="61"/>
      <c r="AR8" s="61"/>
      <c r="AS8" s="61"/>
      <c r="AT8" s="52">
        <f>
データ!$S$6</f>
        <v>
72.23</v>
      </c>
      <c r="AU8" s="53"/>
      <c r="AV8" s="53"/>
      <c r="AW8" s="53"/>
      <c r="AX8" s="53"/>
      <c r="AY8" s="53"/>
      <c r="AZ8" s="53"/>
      <c r="BA8" s="53"/>
      <c r="BB8" s="54">
        <f>
データ!$T$6</f>
        <v>
101.43</v>
      </c>
      <c r="BC8" s="54"/>
      <c r="BD8" s="54"/>
      <c r="BE8" s="54"/>
      <c r="BF8" s="54"/>
      <c r="BG8" s="54"/>
      <c r="BH8" s="54"/>
      <c r="BI8" s="54"/>
      <c r="BJ8" s="3"/>
      <c r="BK8" s="3"/>
      <c r="BL8" s="55" t="s">
        <v>
10</v>
      </c>
      <c r="BM8" s="56"/>
      <c r="BN8" s="8" t="s">
        <v>
11</v>
      </c>
      <c r="BO8" s="9"/>
      <c r="BP8" s="9"/>
      <c r="BQ8" s="9"/>
      <c r="BR8" s="9"/>
      <c r="BS8" s="9"/>
      <c r="BT8" s="9"/>
      <c r="BU8" s="9"/>
      <c r="BV8" s="9"/>
      <c r="BW8" s="9"/>
      <c r="BX8" s="9"/>
      <c r="BY8" s="10"/>
    </row>
    <row r="9" spans="1:78" ht="18.75" customHeight="1" x14ac:dyDescent="0.15">
      <c r="A9" s="2"/>
      <c r="B9" s="48" t="s">
        <v>
12</v>
      </c>
      <c r="C9" s="49"/>
      <c r="D9" s="49"/>
      <c r="E9" s="49"/>
      <c r="F9" s="49"/>
      <c r="G9" s="49"/>
      <c r="H9" s="49"/>
      <c r="I9" s="48" t="s">
        <v>
13</v>
      </c>
      <c r="J9" s="49"/>
      <c r="K9" s="49"/>
      <c r="L9" s="49"/>
      <c r="M9" s="49"/>
      <c r="N9" s="49"/>
      <c r="O9" s="50"/>
      <c r="P9" s="51" t="s">
        <v>
14</v>
      </c>
      <c r="Q9" s="51"/>
      <c r="R9" s="51"/>
      <c r="S9" s="51"/>
      <c r="T9" s="51"/>
      <c r="U9" s="51"/>
      <c r="V9" s="51"/>
      <c r="W9" s="51" t="s">
        <v>
15</v>
      </c>
      <c r="X9" s="51"/>
      <c r="Y9" s="51"/>
      <c r="Z9" s="51"/>
      <c r="AA9" s="51"/>
      <c r="AB9" s="51"/>
      <c r="AC9" s="51"/>
      <c r="AD9" s="2"/>
      <c r="AE9" s="2"/>
      <c r="AF9" s="2"/>
      <c r="AG9" s="2"/>
      <c r="AH9" s="4"/>
      <c r="AI9" s="4"/>
      <c r="AJ9" s="4"/>
      <c r="AK9" s="4"/>
      <c r="AL9" s="51" t="s">
        <v>
16</v>
      </c>
      <c r="AM9" s="51"/>
      <c r="AN9" s="51"/>
      <c r="AO9" s="51"/>
      <c r="AP9" s="51"/>
      <c r="AQ9" s="51"/>
      <c r="AR9" s="51"/>
      <c r="AS9" s="51"/>
      <c r="AT9" s="48" t="s">
        <v>
17</v>
      </c>
      <c r="AU9" s="49"/>
      <c r="AV9" s="49"/>
      <c r="AW9" s="49"/>
      <c r="AX9" s="49"/>
      <c r="AY9" s="49"/>
      <c r="AZ9" s="49"/>
      <c r="BA9" s="49"/>
      <c r="BB9" s="51" t="s">
        <v>
18</v>
      </c>
      <c r="BC9" s="51"/>
      <c r="BD9" s="51"/>
      <c r="BE9" s="51"/>
      <c r="BF9" s="51"/>
      <c r="BG9" s="51"/>
      <c r="BH9" s="51"/>
      <c r="BI9" s="51"/>
      <c r="BJ9" s="3"/>
      <c r="BK9" s="3"/>
      <c r="BL9" s="62" t="s">
        <v>
19</v>
      </c>
      <c r="BM9" s="63"/>
      <c r="BN9" s="11" t="s">
        <v>
20</v>
      </c>
      <c r="BO9" s="12"/>
      <c r="BP9" s="12"/>
      <c r="BQ9" s="12"/>
      <c r="BR9" s="12"/>
      <c r="BS9" s="12"/>
      <c r="BT9" s="12"/>
      <c r="BU9" s="12"/>
      <c r="BV9" s="12"/>
      <c r="BW9" s="12"/>
      <c r="BX9" s="12"/>
      <c r="BY9" s="13"/>
    </row>
    <row r="10" spans="1:78" ht="18.75" customHeight="1" x14ac:dyDescent="0.15">
      <c r="A10" s="2"/>
      <c r="B10" s="52" t="str">
        <f>
データ!$N$6</f>
        <v>
-</v>
      </c>
      <c r="C10" s="53"/>
      <c r="D10" s="53"/>
      <c r="E10" s="53"/>
      <c r="F10" s="53"/>
      <c r="G10" s="53"/>
      <c r="H10" s="53"/>
      <c r="I10" s="52">
        <f>
データ!$O$6</f>
        <v>
58.03</v>
      </c>
      <c r="J10" s="53"/>
      <c r="K10" s="53"/>
      <c r="L10" s="53"/>
      <c r="M10" s="53"/>
      <c r="N10" s="53"/>
      <c r="O10" s="64"/>
      <c r="P10" s="54">
        <f>
データ!$P$6</f>
        <v>
99.62</v>
      </c>
      <c r="Q10" s="54"/>
      <c r="R10" s="54"/>
      <c r="S10" s="54"/>
      <c r="T10" s="54"/>
      <c r="U10" s="54"/>
      <c r="V10" s="54"/>
      <c r="W10" s="61">
        <f>
データ!$Q$6</f>
        <v>
3223</v>
      </c>
      <c r="X10" s="61"/>
      <c r="Y10" s="61"/>
      <c r="Z10" s="61"/>
      <c r="AA10" s="61"/>
      <c r="AB10" s="61"/>
      <c r="AC10" s="61"/>
      <c r="AD10" s="2"/>
      <c r="AE10" s="2"/>
      <c r="AF10" s="2"/>
      <c r="AG10" s="2"/>
      <c r="AH10" s="4"/>
      <c r="AI10" s="4"/>
      <c r="AJ10" s="4"/>
      <c r="AK10" s="4"/>
      <c r="AL10" s="61">
        <f>
データ!$U$6</f>
        <v>
7149</v>
      </c>
      <c r="AM10" s="61"/>
      <c r="AN10" s="61"/>
      <c r="AO10" s="61"/>
      <c r="AP10" s="61"/>
      <c r="AQ10" s="61"/>
      <c r="AR10" s="61"/>
      <c r="AS10" s="61"/>
      <c r="AT10" s="52">
        <f>
データ!$V$6</f>
        <v>
21.05</v>
      </c>
      <c r="AU10" s="53"/>
      <c r="AV10" s="53"/>
      <c r="AW10" s="53"/>
      <c r="AX10" s="53"/>
      <c r="AY10" s="53"/>
      <c r="AZ10" s="53"/>
      <c r="BA10" s="53"/>
      <c r="BB10" s="54">
        <f>
データ!$W$6</f>
        <v>
339.62</v>
      </c>
      <c r="BC10" s="54"/>
      <c r="BD10" s="54"/>
      <c r="BE10" s="54"/>
      <c r="BF10" s="54"/>
      <c r="BG10" s="54"/>
      <c r="BH10" s="54"/>
      <c r="BI10" s="54"/>
      <c r="BJ10" s="2"/>
      <c r="BK10" s="2"/>
      <c r="BL10" s="65" t="s">
        <v>
21</v>
      </c>
      <c r="BM10" s="66"/>
      <c r="BN10" s="14" t="s">
        <v>
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
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
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
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
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
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
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
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
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
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【112.01】</v>
      </c>
      <c r="F85" s="27" t="str">
        <f>
データ!AS6</f>
        <v>
【1.08】</v>
      </c>
      <c r="G85" s="27" t="str">
        <f>
データ!BD6</f>
        <v>
【264.97】</v>
      </c>
      <c r="H85" s="27" t="str">
        <f>
データ!BO6</f>
        <v>
【266.61】</v>
      </c>
      <c r="I85" s="27" t="str">
        <f>
データ!BZ6</f>
        <v>
【103.24】</v>
      </c>
      <c r="J85" s="27" t="str">
        <f>
データ!CK6</f>
        <v>
【168.38】</v>
      </c>
      <c r="K85" s="27" t="str">
        <f>
データ!CV6</f>
        <v>
【60.00】</v>
      </c>
      <c r="L85" s="27" t="str">
        <f>
データ!DG6</f>
        <v>
【89.80】</v>
      </c>
      <c r="M85" s="27" t="str">
        <f>
データ!DR6</f>
        <v>
【49.59】</v>
      </c>
      <c r="N85" s="27" t="str">
        <f>
データ!EC6</f>
        <v>
【19.44】</v>
      </c>
      <c r="O85" s="27" t="str">
        <f>
データ!EN6</f>
        <v>
【0.68】</v>
      </c>
    </row>
  </sheetData>
  <sheetProtection algorithmName="SHA-512" hashValue="4aVJR9nDK948tHdZ10f1Nn3It+S1AbykmB1vI+UAmhnzGBTc2OTRQR9HrV8OWK3jMMivBgTmuHkyqkHwiP2t7Q==" saltValue="Q3f3mkddS+awn5KjhNaT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134015</v>
      </c>
      <c r="D6" s="34">
        <f t="shared" si="3"/>
        <v>46</v>
      </c>
      <c r="E6" s="34">
        <f t="shared" si="3"/>
        <v>1</v>
      </c>
      <c r="F6" s="34">
        <f t="shared" si="3"/>
        <v>0</v>
      </c>
      <c r="G6" s="34">
        <f t="shared" si="3"/>
        <v>1</v>
      </c>
      <c r="H6" s="34" t="str">
        <f t="shared" si="3"/>
        <v>東京都　八丈町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58.03</v>
      </c>
      <c r="P6" s="35">
        <f t="shared" si="3"/>
        <v>99.62</v>
      </c>
      <c r="Q6" s="35">
        <f t="shared" si="3"/>
        <v>3223</v>
      </c>
      <c r="R6" s="35">
        <f t="shared" si="3"/>
        <v>7326</v>
      </c>
      <c r="S6" s="35">
        <f t="shared" si="3"/>
        <v>72.23</v>
      </c>
      <c r="T6" s="35">
        <f t="shared" si="3"/>
        <v>101.43</v>
      </c>
      <c r="U6" s="35">
        <f t="shared" si="3"/>
        <v>7149</v>
      </c>
      <c r="V6" s="35">
        <f t="shared" si="3"/>
        <v>21.05</v>
      </c>
      <c r="W6" s="35">
        <f t="shared" si="3"/>
        <v>339.62</v>
      </c>
      <c r="X6" s="36">
        <f>IF(X7="",NA(),X7)</f>
        <v>96.61</v>
      </c>
      <c r="Y6" s="36">
        <f t="shared" ref="Y6:AG6" si="4">IF(Y7="",NA(),Y7)</f>
        <v>99.88</v>
      </c>
      <c r="Z6" s="36">
        <f t="shared" si="4"/>
        <v>97.01</v>
      </c>
      <c r="AA6" s="36">
        <f t="shared" si="4"/>
        <v>107.39</v>
      </c>
      <c r="AB6" s="36">
        <f t="shared" si="4"/>
        <v>105.09</v>
      </c>
      <c r="AC6" s="36">
        <f t="shared" si="4"/>
        <v>106.62</v>
      </c>
      <c r="AD6" s="36">
        <f t="shared" si="4"/>
        <v>107.95</v>
      </c>
      <c r="AE6" s="36">
        <f t="shared" si="4"/>
        <v>104.47</v>
      </c>
      <c r="AF6" s="36">
        <f t="shared" si="4"/>
        <v>103.81</v>
      </c>
      <c r="AG6" s="36">
        <f t="shared" si="4"/>
        <v>104.35</v>
      </c>
      <c r="AH6" s="35" t="str">
        <f>IF(AH7="","",IF(AH7="-","【-】","【"&amp;SUBSTITUTE(TEXT(AH7,"#,##0.00"),"-","△")&amp;"】"))</f>
        <v>【112.01】</v>
      </c>
      <c r="AI6" s="36">
        <f>IF(AI7="",NA(),AI7)</f>
        <v>11.37</v>
      </c>
      <c r="AJ6" s="36">
        <f t="shared" ref="AJ6:AR6" si="5">IF(AJ7="",NA(),AJ7)</f>
        <v>17.77</v>
      </c>
      <c r="AK6" s="36">
        <f t="shared" si="5"/>
        <v>19.09</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100.91</v>
      </c>
      <c r="AU6" s="36">
        <f t="shared" ref="AU6:BC6" si="6">IF(AU7="",NA(),AU7)</f>
        <v>102.27</v>
      </c>
      <c r="AV6" s="36">
        <f t="shared" si="6"/>
        <v>100.34</v>
      </c>
      <c r="AW6" s="36">
        <f t="shared" si="6"/>
        <v>102.23</v>
      </c>
      <c r="AX6" s="36">
        <f t="shared" si="6"/>
        <v>101.96</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871.07</v>
      </c>
      <c r="BF6" s="36">
        <f t="shared" ref="BF6:BN6" si="7">IF(BF7="",NA(),BF7)</f>
        <v>908.5</v>
      </c>
      <c r="BG6" s="36">
        <f t="shared" si="7"/>
        <v>918.48</v>
      </c>
      <c r="BH6" s="36">
        <f t="shared" si="7"/>
        <v>887.09</v>
      </c>
      <c r="BI6" s="36">
        <f t="shared" si="7"/>
        <v>900.64</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93.17</v>
      </c>
      <c r="BQ6" s="36">
        <f t="shared" ref="BQ6:BY6" si="8">IF(BQ7="",NA(),BQ7)</f>
        <v>96.75</v>
      </c>
      <c r="BR6" s="36">
        <f t="shared" si="8"/>
        <v>86.28</v>
      </c>
      <c r="BS6" s="36">
        <f t="shared" si="8"/>
        <v>94.89</v>
      </c>
      <c r="BT6" s="36">
        <f t="shared" si="8"/>
        <v>89.99</v>
      </c>
      <c r="BU6" s="36">
        <f t="shared" si="8"/>
        <v>92.76</v>
      </c>
      <c r="BV6" s="36">
        <f t="shared" si="8"/>
        <v>93.28</v>
      </c>
      <c r="BW6" s="36">
        <f t="shared" si="8"/>
        <v>87.51</v>
      </c>
      <c r="BX6" s="36">
        <f t="shared" si="8"/>
        <v>84.77</v>
      </c>
      <c r="BY6" s="36">
        <f t="shared" si="8"/>
        <v>87.11</v>
      </c>
      <c r="BZ6" s="35" t="str">
        <f>IF(BZ7="","",IF(BZ7="-","【-】","【"&amp;SUBSTITUTE(TEXT(BZ7,"#,##0.00"),"-","△")&amp;"】"))</f>
        <v>【103.24】</v>
      </c>
      <c r="CA6" s="36">
        <f>IF(CA7="",NA(),CA7)</f>
        <v>234.83</v>
      </c>
      <c r="CB6" s="36">
        <f t="shared" ref="CB6:CJ6" si="9">IF(CB7="",NA(),CB7)</f>
        <v>225.74</v>
      </c>
      <c r="CC6" s="36">
        <f t="shared" si="9"/>
        <v>255.86</v>
      </c>
      <c r="CD6" s="36">
        <f t="shared" si="9"/>
        <v>235.04</v>
      </c>
      <c r="CE6" s="36">
        <f t="shared" si="9"/>
        <v>251.71</v>
      </c>
      <c r="CF6" s="36">
        <f t="shared" si="9"/>
        <v>208.67</v>
      </c>
      <c r="CG6" s="36">
        <f t="shared" si="9"/>
        <v>208.29</v>
      </c>
      <c r="CH6" s="36">
        <f t="shared" si="9"/>
        <v>218.42</v>
      </c>
      <c r="CI6" s="36">
        <f t="shared" si="9"/>
        <v>227.27</v>
      </c>
      <c r="CJ6" s="36">
        <f t="shared" si="9"/>
        <v>223.98</v>
      </c>
      <c r="CK6" s="35" t="str">
        <f>IF(CK7="","",IF(CK7="-","【-】","【"&amp;SUBSTITUTE(TEXT(CK7,"#,##0.00"),"-","△")&amp;"】"))</f>
        <v>【168.38】</v>
      </c>
      <c r="CL6" s="36">
        <f>IF(CL7="",NA(),CL7)</f>
        <v>45.58</v>
      </c>
      <c r="CM6" s="36">
        <f t="shared" ref="CM6:CU6" si="10">IF(CM7="",NA(),CM7)</f>
        <v>43.35</v>
      </c>
      <c r="CN6" s="36">
        <f t="shared" si="10"/>
        <v>44.61</v>
      </c>
      <c r="CO6" s="36">
        <f t="shared" si="10"/>
        <v>45.8</v>
      </c>
      <c r="CP6" s="36">
        <f t="shared" si="10"/>
        <v>42.22</v>
      </c>
      <c r="CQ6" s="36">
        <f t="shared" si="10"/>
        <v>49.08</v>
      </c>
      <c r="CR6" s="36">
        <f t="shared" si="10"/>
        <v>49.32</v>
      </c>
      <c r="CS6" s="36">
        <f t="shared" si="10"/>
        <v>50.24</v>
      </c>
      <c r="CT6" s="36">
        <f t="shared" si="10"/>
        <v>50.29</v>
      </c>
      <c r="CU6" s="36">
        <f t="shared" si="10"/>
        <v>49.64</v>
      </c>
      <c r="CV6" s="35" t="str">
        <f>IF(CV7="","",IF(CV7="-","【-】","【"&amp;SUBSTITUTE(TEXT(CV7,"#,##0.00"),"-","△")&amp;"】"))</f>
        <v>【60.00】</v>
      </c>
      <c r="CW6" s="36">
        <f>IF(CW7="",NA(),CW7)</f>
        <v>75.02</v>
      </c>
      <c r="CX6" s="36">
        <f t="shared" ref="CX6:DF6" si="11">IF(CX7="",NA(),CX7)</f>
        <v>77.45</v>
      </c>
      <c r="CY6" s="36">
        <f t="shared" si="11"/>
        <v>73.27</v>
      </c>
      <c r="CZ6" s="36">
        <f t="shared" si="11"/>
        <v>71.16</v>
      </c>
      <c r="DA6" s="36">
        <f t="shared" si="11"/>
        <v>73.81</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43.83</v>
      </c>
      <c r="DI6" s="36">
        <f t="shared" ref="DI6:DQ6" si="12">IF(DI7="",NA(),DI7)</f>
        <v>43.6</v>
      </c>
      <c r="DJ6" s="36">
        <f t="shared" si="12"/>
        <v>43.91</v>
      </c>
      <c r="DK6" s="36">
        <f t="shared" si="12"/>
        <v>45.3</v>
      </c>
      <c r="DL6" s="36">
        <f t="shared" si="12"/>
        <v>46.32</v>
      </c>
      <c r="DM6" s="36">
        <f t="shared" si="12"/>
        <v>47.44</v>
      </c>
      <c r="DN6" s="36">
        <f t="shared" si="12"/>
        <v>48.3</v>
      </c>
      <c r="DO6" s="36">
        <f t="shared" si="12"/>
        <v>45.14</v>
      </c>
      <c r="DP6" s="36">
        <f t="shared" si="12"/>
        <v>45.85</v>
      </c>
      <c r="DQ6" s="36">
        <f t="shared" si="12"/>
        <v>47.31</v>
      </c>
      <c r="DR6" s="35" t="str">
        <f>IF(DR7="","",IF(DR7="-","【-】","【"&amp;SUBSTITUTE(TEXT(DR7,"#,##0.00"),"-","△")&amp;"】"))</f>
        <v>【49.59】</v>
      </c>
      <c r="DS6" s="36">
        <f>IF(DS7="",NA(),DS7)</f>
        <v>16.079999999999998</v>
      </c>
      <c r="DT6" s="36">
        <f t="shared" ref="DT6:EB6" si="13">IF(DT7="",NA(),DT7)</f>
        <v>16.13</v>
      </c>
      <c r="DU6" s="36">
        <f t="shared" si="13"/>
        <v>25.33</v>
      </c>
      <c r="DV6" s="36">
        <f t="shared" si="13"/>
        <v>24.56</v>
      </c>
      <c r="DW6" s="36">
        <f t="shared" si="13"/>
        <v>25.35</v>
      </c>
      <c r="DX6" s="36">
        <f t="shared" si="13"/>
        <v>11.16</v>
      </c>
      <c r="DY6" s="36">
        <f t="shared" si="13"/>
        <v>12.43</v>
      </c>
      <c r="DZ6" s="36">
        <f t="shared" si="13"/>
        <v>13.58</v>
      </c>
      <c r="EA6" s="36">
        <f t="shared" si="13"/>
        <v>14.13</v>
      </c>
      <c r="EB6" s="36">
        <f t="shared" si="13"/>
        <v>16.77</v>
      </c>
      <c r="EC6" s="35" t="str">
        <f>IF(EC7="","",IF(EC7="-","【-】","【"&amp;SUBSTITUTE(TEXT(EC7,"#,##0.00"),"-","△")&amp;"】"))</f>
        <v>【19.44】</v>
      </c>
      <c r="ED6" s="36">
        <f>IF(ED7="",NA(),ED7)</f>
        <v>0.2</v>
      </c>
      <c r="EE6" s="36">
        <f t="shared" ref="EE6:EM6" si="14">IF(EE7="",NA(),EE7)</f>
        <v>1.29</v>
      </c>
      <c r="EF6" s="36">
        <f t="shared" si="14"/>
        <v>0.81</v>
      </c>
      <c r="EG6" s="36">
        <f t="shared" si="14"/>
        <v>1</v>
      </c>
      <c r="EH6" s="36">
        <f t="shared" si="14"/>
        <v>1.3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134015</v>
      </c>
      <c r="D7" s="38">
        <v>46</v>
      </c>
      <c r="E7" s="38">
        <v>1</v>
      </c>
      <c r="F7" s="38">
        <v>0</v>
      </c>
      <c r="G7" s="38">
        <v>1</v>
      </c>
      <c r="H7" s="38" t="s">
        <v>93</v>
      </c>
      <c r="I7" s="38" t="s">
        <v>94</v>
      </c>
      <c r="J7" s="38" t="s">
        <v>95</v>
      </c>
      <c r="K7" s="38" t="s">
        <v>96</v>
      </c>
      <c r="L7" s="38" t="s">
        <v>97</v>
      </c>
      <c r="M7" s="38" t="s">
        <v>98</v>
      </c>
      <c r="N7" s="39" t="s">
        <v>99</v>
      </c>
      <c r="O7" s="39">
        <v>58.03</v>
      </c>
      <c r="P7" s="39">
        <v>99.62</v>
      </c>
      <c r="Q7" s="39">
        <v>3223</v>
      </c>
      <c r="R7" s="39">
        <v>7326</v>
      </c>
      <c r="S7" s="39">
        <v>72.23</v>
      </c>
      <c r="T7" s="39">
        <v>101.43</v>
      </c>
      <c r="U7" s="39">
        <v>7149</v>
      </c>
      <c r="V7" s="39">
        <v>21.05</v>
      </c>
      <c r="W7" s="39">
        <v>339.62</v>
      </c>
      <c r="X7" s="39">
        <v>96.61</v>
      </c>
      <c r="Y7" s="39">
        <v>99.88</v>
      </c>
      <c r="Z7" s="39">
        <v>97.01</v>
      </c>
      <c r="AA7" s="39">
        <v>107.39</v>
      </c>
      <c r="AB7" s="39">
        <v>105.09</v>
      </c>
      <c r="AC7" s="39">
        <v>106.62</v>
      </c>
      <c r="AD7" s="39">
        <v>107.95</v>
      </c>
      <c r="AE7" s="39">
        <v>104.47</v>
      </c>
      <c r="AF7" s="39">
        <v>103.81</v>
      </c>
      <c r="AG7" s="39">
        <v>104.35</v>
      </c>
      <c r="AH7" s="39">
        <v>112.01</v>
      </c>
      <c r="AI7" s="39">
        <v>11.37</v>
      </c>
      <c r="AJ7" s="39">
        <v>17.77</v>
      </c>
      <c r="AK7" s="39">
        <v>19.09</v>
      </c>
      <c r="AL7" s="39">
        <v>0</v>
      </c>
      <c r="AM7" s="39">
        <v>0</v>
      </c>
      <c r="AN7" s="39">
        <v>12.59</v>
      </c>
      <c r="AO7" s="39">
        <v>12.44</v>
      </c>
      <c r="AP7" s="39">
        <v>16.399999999999999</v>
      </c>
      <c r="AQ7" s="39">
        <v>25.66</v>
      </c>
      <c r="AR7" s="39">
        <v>21.69</v>
      </c>
      <c r="AS7" s="39">
        <v>1.08</v>
      </c>
      <c r="AT7" s="39">
        <v>100.91</v>
      </c>
      <c r="AU7" s="39">
        <v>102.27</v>
      </c>
      <c r="AV7" s="39">
        <v>100.34</v>
      </c>
      <c r="AW7" s="39">
        <v>102.23</v>
      </c>
      <c r="AX7" s="39">
        <v>101.96</v>
      </c>
      <c r="AY7" s="39">
        <v>416.14</v>
      </c>
      <c r="AZ7" s="39">
        <v>371.89</v>
      </c>
      <c r="BA7" s="39">
        <v>293.23</v>
      </c>
      <c r="BB7" s="39">
        <v>300.14</v>
      </c>
      <c r="BC7" s="39">
        <v>301.04000000000002</v>
      </c>
      <c r="BD7" s="39">
        <v>264.97000000000003</v>
      </c>
      <c r="BE7" s="39">
        <v>871.07</v>
      </c>
      <c r="BF7" s="39">
        <v>908.5</v>
      </c>
      <c r="BG7" s="39">
        <v>918.48</v>
      </c>
      <c r="BH7" s="39">
        <v>887.09</v>
      </c>
      <c r="BI7" s="39">
        <v>900.64</v>
      </c>
      <c r="BJ7" s="39">
        <v>487.22</v>
      </c>
      <c r="BK7" s="39">
        <v>483.11</v>
      </c>
      <c r="BL7" s="39">
        <v>542.29999999999995</v>
      </c>
      <c r="BM7" s="39">
        <v>566.65</v>
      </c>
      <c r="BN7" s="39">
        <v>551.62</v>
      </c>
      <c r="BO7" s="39">
        <v>266.61</v>
      </c>
      <c r="BP7" s="39">
        <v>93.17</v>
      </c>
      <c r="BQ7" s="39">
        <v>96.75</v>
      </c>
      <c r="BR7" s="39">
        <v>86.28</v>
      </c>
      <c r="BS7" s="39">
        <v>94.89</v>
      </c>
      <c r="BT7" s="39">
        <v>89.99</v>
      </c>
      <c r="BU7" s="39">
        <v>92.76</v>
      </c>
      <c r="BV7" s="39">
        <v>93.28</v>
      </c>
      <c r="BW7" s="39">
        <v>87.51</v>
      </c>
      <c r="BX7" s="39">
        <v>84.77</v>
      </c>
      <c r="BY7" s="39">
        <v>87.11</v>
      </c>
      <c r="BZ7" s="39">
        <v>103.24</v>
      </c>
      <c r="CA7" s="39">
        <v>234.83</v>
      </c>
      <c r="CB7" s="39">
        <v>225.74</v>
      </c>
      <c r="CC7" s="39">
        <v>255.86</v>
      </c>
      <c r="CD7" s="39">
        <v>235.04</v>
      </c>
      <c r="CE7" s="39">
        <v>251.71</v>
      </c>
      <c r="CF7" s="39">
        <v>208.67</v>
      </c>
      <c r="CG7" s="39">
        <v>208.29</v>
      </c>
      <c r="CH7" s="39">
        <v>218.42</v>
      </c>
      <c r="CI7" s="39">
        <v>227.27</v>
      </c>
      <c r="CJ7" s="39">
        <v>223.98</v>
      </c>
      <c r="CK7" s="39">
        <v>168.38</v>
      </c>
      <c r="CL7" s="39">
        <v>45.58</v>
      </c>
      <c r="CM7" s="39">
        <v>43.35</v>
      </c>
      <c r="CN7" s="39">
        <v>44.61</v>
      </c>
      <c r="CO7" s="39">
        <v>45.8</v>
      </c>
      <c r="CP7" s="39">
        <v>42.22</v>
      </c>
      <c r="CQ7" s="39">
        <v>49.08</v>
      </c>
      <c r="CR7" s="39">
        <v>49.32</v>
      </c>
      <c r="CS7" s="39">
        <v>50.24</v>
      </c>
      <c r="CT7" s="39">
        <v>50.29</v>
      </c>
      <c r="CU7" s="39">
        <v>49.64</v>
      </c>
      <c r="CV7" s="39">
        <v>60</v>
      </c>
      <c r="CW7" s="39">
        <v>75.02</v>
      </c>
      <c r="CX7" s="39">
        <v>77.45</v>
      </c>
      <c r="CY7" s="39">
        <v>73.27</v>
      </c>
      <c r="CZ7" s="39">
        <v>71.16</v>
      </c>
      <c r="DA7" s="39">
        <v>73.81</v>
      </c>
      <c r="DB7" s="39">
        <v>79.3</v>
      </c>
      <c r="DC7" s="39">
        <v>79.34</v>
      </c>
      <c r="DD7" s="39">
        <v>78.650000000000006</v>
      </c>
      <c r="DE7" s="39">
        <v>77.73</v>
      </c>
      <c r="DF7" s="39">
        <v>78.09</v>
      </c>
      <c r="DG7" s="39">
        <v>89.8</v>
      </c>
      <c r="DH7" s="39">
        <v>43.83</v>
      </c>
      <c r="DI7" s="39">
        <v>43.6</v>
      </c>
      <c r="DJ7" s="39">
        <v>43.91</v>
      </c>
      <c r="DK7" s="39">
        <v>45.3</v>
      </c>
      <c r="DL7" s="39">
        <v>46.32</v>
      </c>
      <c r="DM7" s="39">
        <v>47.44</v>
      </c>
      <c r="DN7" s="39">
        <v>48.3</v>
      </c>
      <c r="DO7" s="39">
        <v>45.14</v>
      </c>
      <c r="DP7" s="39">
        <v>45.85</v>
      </c>
      <c r="DQ7" s="39">
        <v>47.31</v>
      </c>
      <c r="DR7" s="39">
        <v>49.59</v>
      </c>
      <c r="DS7" s="39">
        <v>16.079999999999998</v>
      </c>
      <c r="DT7" s="39">
        <v>16.13</v>
      </c>
      <c r="DU7" s="39">
        <v>25.33</v>
      </c>
      <c r="DV7" s="39">
        <v>24.56</v>
      </c>
      <c r="DW7" s="39">
        <v>25.35</v>
      </c>
      <c r="DX7" s="39">
        <v>11.16</v>
      </c>
      <c r="DY7" s="39">
        <v>12.43</v>
      </c>
      <c r="DZ7" s="39">
        <v>13.58</v>
      </c>
      <c r="EA7" s="39">
        <v>14.13</v>
      </c>
      <c r="EB7" s="39">
        <v>16.77</v>
      </c>
      <c r="EC7" s="39">
        <v>19.440000000000001</v>
      </c>
      <c r="ED7" s="39">
        <v>0.2</v>
      </c>
      <c r="EE7" s="39">
        <v>1.29</v>
      </c>
      <c r="EF7" s="39">
        <v>0.81</v>
      </c>
      <c r="EG7" s="39">
        <v>1</v>
      </c>
      <c r="EH7" s="39">
        <v>1.3</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2021-01-25T04:52:23Z</cp:lastPrinted>
  <dcterms:created xsi:type="dcterms:W3CDTF">2020-12-04T02:06:52Z</dcterms:created>
  <dcterms:modified xsi:type="dcterms:W3CDTF">2021-01-25T04:53:25Z</dcterms:modified>
  <cp:category/>
</cp:coreProperties>
</file>