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水道事業\"/>
    </mc:Choice>
  </mc:AlternateContent>
  <workbookProtection workbookAlgorithmName="SHA-512" workbookHashValue="F0txCycpuLGEJgVCmnpH4sJrNSZbKUxMhO7SFOI3q9Q+YSETl2k1Yx899skSk909fWFMOT7jMtX6ZAcE3B9kkQ==" workbookSaltValue="JKGbfFTlMoHDRCwuxPMHIQ==" workbookSpinCount="100000" lockStructure="1"/>
  <bookViews>
    <workbookView xWindow="0" yWindow="0" windowWidth="20496" windowHeight="7056"/>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<sst xmlns="http://schemas.openxmlformats.org/spreadsheetml/2006/main" count="228" uniqueCount="113">
  <si>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</si>
  <si>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</si>
  <si>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</si>
  <si>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</si>
  <si>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</si>
  <si>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</si>
  <si>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</si>
  <si>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</si>
  <si>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</si>
  <si>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</si>
  <si>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</si>
  <si>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</si>
  <si>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</si>
  <si>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</si>
  <si>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</si>
  <si>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</si>
  <si>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</si>
  <si>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</si>
  <si>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</si>
  <si>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</si>
  <si>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</si>
  <si>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</si>
  <si>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</si>
  <si>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</si>
  <si>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</si>
  <si>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</si>
  <si>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</si>
  <si>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</si>
  <si>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</si>
  <si>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</si>
  <si>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</si>
  <si>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</si>
  <si>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</si>
  <si>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</si>
  <si>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</si>
  <si>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</si>
  <si>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</si>
  <si>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</si>
  <si>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</si>
  <si>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</si>
  <si>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</si>
  <si>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</si>
  <si>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</si>
  <si>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</si>
  <si>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</si>
  <si>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</si>
  <si>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</si>
  <si>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</si>
  <si>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</si>
  <si>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</si>
  <si>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</si>
  <si>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</si>
  <si>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</si>
  <si>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</si>
  <si>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</si>
  <si>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</si>
  <si>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</si>
  <si>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</si>
  <si>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</si>
  <si>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</si>
  <si>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</si>
  <si>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</si>
  <si>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</si>
  <si>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</si>
  <si>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</si>
  <si>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</si>
  <si>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</si>
  <si>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</si>
  <si>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</si>
  <si>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</si>
  <si>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</si>
  <si>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</si>
  <si>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</si>
  <si>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</si>
  <si>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</si>
  <si>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</si>
  <si>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</si>
  <si>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</si>
  <si>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</si>
  <si>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</si>
  <si>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</si>
  <si>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</si>
  <si>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</si>
  <si>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</si>
  <si>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</si>
  <si>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</si>
  <si>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</si>
  <si>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</si>
  <si>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</si>
  <si>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</si>
  <si>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</si>
  <si>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</si>
  <si>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</si>
  <si>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八丈町</t>
  </si>
  <si>
    <t>法適用</t>
  </si>
  <si>
    <t>水道事業</t>
  </si>
  <si>
    <t>末端給水事業</t>
  </si>
  <si>
    <t>A8</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</si>
  <si>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</si>
  <si>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</si>
  <si>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</si>
  <si>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</si>
  <si>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</si>
  <si>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</si>
  <si>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</si>
  <si>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</si>
  <si>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</si>
  <si>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</si>
  <si>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</si>
  <si>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</si>
  <si>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③管路更新率は平均より高く、積極的に管路更新をすすめているが、管路延長が大きいため、更新が追いついておらず、②管路経年化率は平均より高い値となっている。今後も国・都の補助事業を活用し、老朽管更新を進める。</t>
    <phoneticPr fontId="4"/>
  </si>
  <si>
    <t>　老朽化した管路・機器等の更新により投資規模が高くなりつつある中、人口減少等により給水収益は減少している。今後は、投資規模を見直し経費削減に努めるとともに、料金改定を進める。</t>
    <rPh sb="80" eb="82">
      <t>カイテイ</t>
    </rPh>
    <rPh sb="83" eb="84">
      <t>スス</t>
    </rPh>
    <phoneticPr fontId="4"/>
  </si>
  <si>
    <t xml:space="preserve">  令和2年度及び令和3年度は新型コロナウイルス感染症による影響から住民の経済支援として水道料金を無料とした期間があったため、給水収益が大きく減少した。これにより④企業債残高対給水収益比率、⑤料金回収率は令和元年度以前から大きく変動している。しかし、無料とした額と同額を一般会計から補助を受けているため、実際の経営上は大きな変化は起きておらず、①経常収支比率は大きく変化はしていない。
  老朽管の漏水修繕や更新に積極的に取り組んでいるが、老朽管が多く更新が追いついておらず、⑧有収率は低い値となっている。
　⑧有収率向上のため、計画的に管路の更新を進めながらも、今後さらに維持管理費削減に努める必要がある。また、⑦施設利用率は低い値となっており、観光客の来島などにより夏場に増加する水需要を想定したうえで、適切な施設規模への統廃合を検討する必要がある。</t>
    <rPh sb="2" eb="4">
      <t>レイワ</t>
    </rPh>
    <rPh sb="9" eb="11">
      <t>レイワ</t>
    </rPh>
    <rPh sb="34" eb="36">
      <t>ジュウミン</t>
    </rPh>
    <rPh sb="102" eb="104">
      <t>レイワ</t>
    </rPh>
    <rPh sb="104" eb="106">
      <t>ガンネン</t>
    </rPh>
    <rPh sb="106" eb="107">
      <t>ド</t>
    </rPh>
    <rPh sb="107" eb="109">
      <t>イゼン</t>
    </rPh>
    <rPh sb="314" eb="315">
      <t>ヒク</t>
    </rPh>
    <rPh sb="316" eb="317">
      <t>アタイ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</si>
</sst>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0.81</c:v>
                </c:pt>
                <c:pt idx="1">
                  <c:v>1</c:v>
                </c:pt>
                <c:pt idx="2">
                  <c:v>1.3</c:v>
                </c:pt>
                <c:pt idx="3">
                  <c:v>1.1000000000000001</c:v>
                </c:pt>
                <c:pt idx="4">
                  <c:v>0.6</c:v>
                </c:pt>
              </c:numCache>
            </c:numRef>
          </c:val>
          <c:extLst>
            <c:ext xmlns:c16="http://schemas.microsoft.com/office/drawing/2014/chart" uri="{C3380CC4-5D6E-409C-BE32-E72D297353CC}">
              <c16:uniqueId val="{00000000-DAB9-4016-9AF2-61E56B3AE73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0.44</c:v>
                </c:pt>
                <c:pt idx="1">
                  <c:v>0.52</c:v>
                </c:pt>
                <c:pt idx="2">
                  <c:v>0.47</c:v>
                </c:pt>
                <c:pt idx="3">
                  <c:v>0.4</c:v>
                </c:pt>
                <c:pt idx="4">
                  <c:v>0.36</c:v>
                </c:pt>
              </c:numCache>
            </c:numRef>
          </c:val>
          <c:smooth val="0"/>
          <c:extLst>
            <c:ext xmlns:c16="http://schemas.microsoft.com/office/drawing/2014/chart" uri="{C3380CC4-5D6E-409C-BE32-E72D297353CC}">
              <c16:uniqueId val="{00000001-DAB9-4016-9AF2-61E56B3AE73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44.61</c:v>
                </c:pt>
                <c:pt idx="1">
                  <c:v>45.8</c:v>
                </c:pt>
                <c:pt idx="2">
                  <c:v>42.22</c:v>
                </c:pt>
                <c:pt idx="3">
                  <c:v>42.68</c:v>
                </c:pt>
                <c:pt idx="4">
                  <c:v>42.83</c:v>
                </c:pt>
              </c:numCache>
            </c:numRef>
          </c:val>
          <c:extLst>
            <c:ext xmlns:c16="http://schemas.microsoft.com/office/drawing/2014/chart" uri="{C3380CC4-5D6E-409C-BE32-E72D297353CC}">
              <c16:uniqueId val="{00000000-57CD-4EDE-AA7D-6D122F06B6C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50.24</c:v>
                </c:pt>
                <c:pt idx="1">
                  <c:v>50.29</c:v>
                </c:pt>
                <c:pt idx="2">
                  <c:v>49.64</c:v>
                </c:pt>
                <c:pt idx="3">
                  <c:v>49.38</c:v>
                </c:pt>
                <c:pt idx="4">
                  <c:v>50.09</c:v>
                </c:pt>
              </c:numCache>
            </c:numRef>
          </c:val>
          <c:smooth val="0"/>
          <c:extLst>
            <c:ext xmlns:c16="http://schemas.microsoft.com/office/drawing/2014/chart" uri="{C3380CC4-5D6E-409C-BE32-E72D297353CC}">
              <c16:uniqueId val="{00000001-57CD-4EDE-AA7D-6D122F06B6C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73.27</c:v>
                </c:pt>
                <c:pt idx="1">
                  <c:v>71.16</c:v>
                </c:pt>
                <c:pt idx="2">
                  <c:v>73.81</c:v>
                </c:pt>
                <c:pt idx="3">
                  <c:v>73.209999999999994</c:v>
                </c:pt>
                <c:pt idx="4">
                  <c:v>72.19</c:v>
                </c:pt>
              </c:numCache>
            </c:numRef>
          </c:val>
          <c:extLst>
            <c:ext xmlns:c16="http://schemas.microsoft.com/office/drawing/2014/chart" uri="{C3380CC4-5D6E-409C-BE32-E72D297353CC}">
              <c16:uniqueId val="{00000000-292D-4622-83A1-6E5D44038EF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78.650000000000006</c:v>
                </c:pt>
                <c:pt idx="1">
                  <c:v>77.73</c:v>
                </c:pt>
                <c:pt idx="2">
                  <c:v>78.09</c:v>
                </c:pt>
                <c:pt idx="3">
                  <c:v>78.010000000000005</c:v>
                </c:pt>
                <c:pt idx="4">
                  <c:v>77.599999999999994</c:v>
                </c:pt>
              </c:numCache>
            </c:numRef>
          </c:val>
          <c:smooth val="0"/>
          <c:extLst>
            <c:ext xmlns:c16="http://schemas.microsoft.com/office/drawing/2014/chart" uri="{C3380CC4-5D6E-409C-BE32-E72D297353CC}">
              <c16:uniqueId val="{00000001-292D-4622-83A1-6E5D44038EF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97.01</c:v>
                </c:pt>
                <c:pt idx="1">
                  <c:v>107.39</c:v>
                </c:pt>
                <c:pt idx="2">
                  <c:v>105.09</c:v>
                </c:pt>
                <c:pt idx="3">
                  <c:v>107.06</c:v>
                </c:pt>
                <c:pt idx="4">
                  <c:v>106.67</c:v>
                </c:pt>
              </c:numCache>
            </c:numRef>
          </c:val>
          <c:extLst>
            <c:ext xmlns:c16="http://schemas.microsoft.com/office/drawing/2014/chart" uri="{C3380CC4-5D6E-409C-BE32-E72D297353CC}">
              <c16:uniqueId val="{00000000-2BFB-4761-9BCD-BAA27601E96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104.47</c:v>
                </c:pt>
                <c:pt idx="1">
                  <c:v>103.81</c:v>
                </c:pt>
                <c:pt idx="2">
                  <c:v>104.35</c:v>
                </c:pt>
                <c:pt idx="3">
                  <c:v>105.34</c:v>
                </c:pt>
                <c:pt idx="4">
                  <c:v>105.77</c:v>
                </c:pt>
              </c:numCache>
            </c:numRef>
          </c:val>
          <c:smooth val="0"/>
          <c:extLst>
            <c:ext xmlns:c16="http://schemas.microsoft.com/office/drawing/2014/chart" uri="{C3380CC4-5D6E-409C-BE32-E72D297353CC}">
              <c16:uniqueId val="{00000001-2BFB-4761-9BCD-BAA27601E96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43.91</c:v>
                </c:pt>
                <c:pt idx="1">
                  <c:v>45.3</c:v>
                </c:pt>
                <c:pt idx="2">
                  <c:v>46.32</c:v>
                </c:pt>
                <c:pt idx="3">
                  <c:v>47.32</c:v>
                </c:pt>
                <c:pt idx="4">
                  <c:v>48.94</c:v>
                </c:pt>
              </c:numCache>
            </c:numRef>
          </c:val>
          <c:extLst>
            <c:ext xmlns:c16="http://schemas.microsoft.com/office/drawing/2014/chart" uri="{C3380CC4-5D6E-409C-BE32-E72D297353CC}">
              <c16:uniqueId val="{00000000-8590-4493-BD0F-4B36E25963F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45.14</c:v>
                </c:pt>
                <c:pt idx="1">
                  <c:v>45.85</c:v>
                </c:pt>
                <c:pt idx="2">
                  <c:v>47.31</c:v>
                </c:pt>
                <c:pt idx="3">
                  <c:v>47.5</c:v>
                </c:pt>
                <c:pt idx="4">
                  <c:v>48.41</c:v>
                </c:pt>
              </c:numCache>
            </c:numRef>
          </c:val>
          <c:smooth val="0"/>
          <c:extLst>
            <c:ext xmlns:c16="http://schemas.microsoft.com/office/drawing/2014/chart" uri="{C3380CC4-5D6E-409C-BE32-E72D297353CC}">
              <c16:uniqueId val="{00000001-8590-4493-BD0F-4B36E25963F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25.33</c:v>
                </c:pt>
                <c:pt idx="1">
                  <c:v>24.56</c:v>
                </c:pt>
                <c:pt idx="2">
                  <c:v>25.35</c:v>
                </c:pt>
                <c:pt idx="3">
                  <c:v>24.28</c:v>
                </c:pt>
                <c:pt idx="4">
                  <c:v>28.85</c:v>
                </c:pt>
              </c:numCache>
            </c:numRef>
          </c:val>
          <c:extLst>
            <c:ext xmlns:c16="http://schemas.microsoft.com/office/drawing/2014/chart" uri="{C3380CC4-5D6E-409C-BE32-E72D297353CC}">
              <c16:uniqueId val="{00000000-2811-442F-B33C-E5875C26832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13.58</c:v>
                </c:pt>
                <c:pt idx="1">
                  <c:v>14.13</c:v>
                </c:pt>
                <c:pt idx="2">
                  <c:v>16.77</c:v>
                </c:pt>
                <c:pt idx="3">
                  <c:v>17.399999999999999</c:v>
                </c:pt>
                <c:pt idx="4">
                  <c:v>18.64</c:v>
                </c:pt>
              </c:numCache>
            </c:numRef>
          </c:val>
          <c:smooth val="0"/>
          <c:extLst>
            <c:ext xmlns:c16="http://schemas.microsoft.com/office/drawing/2014/chart" uri="{C3380CC4-5D6E-409C-BE32-E72D297353CC}">
              <c16:uniqueId val="{00000001-2811-442F-B33C-E5875C26832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formatCode="#,##0.00;&quot;△&quot;#,##0.00;&quot;-&quot;">
                  <c:v>19.09</c:v>
                </c:pt>
                <c:pt idx="1">
                  <c:v>0</c:v>
                </c:pt>
                <c:pt idx="2">
                  <c:v>0</c:v>
                </c:pt>
                <c:pt idx="3">
                  <c:v>0</c:v>
                </c:pt>
                <c:pt idx="4">
                  <c:v>0</c:v>
                </c:pt>
              </c:numCache>
            </c:numRef>
          </c:val>
          <c:extLst>
            <c:ext xmlns:c16="http://schemas.microsoft.com/office/drawing/2014/chart" uri="{C3380CC4-5D6E-409C-BE32-E72D297353CC}">
              <c16:uniqueId val="{00000000-73E0-4DDE-875B-45D846E9540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16.399999999999999</c:v>
                </c:pt>
                <c:pt idx="1">
                  <c:v>25.66</c:v>
                </c:pt>
                <c:pt idx="2">
                  <c:v>21.69</c:v>
                </c:pt>
                <c:pt idx="3">
                  <c:v>24.04</c:v>
                </c:pt>
                <c:pt idx="4">
                  <c:v>28.03</c:v>
                </c:pt>
              </c:numCache>
            </c:numRef>
          </c:val>
          <c:smooth val="0"/>
          <c:extLst>
            <c:ext xmlns:c16="http://schemas.microsoft.com/office/drawing/2014/chart" uri="{C3380CC4-5D6E-409C-BE32-E72D297353CC}">
              <c16:uniqueId val="{00000001-73E0-4DDE-875B-45D846E9540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100.34</c:v>
                </c:pt>
                <c:pt idx="1">
                  <c:v>102.23</c:v>
                </c:pt>
                <c:pt idx="2">
                  <c:v>101.96</c:v>
                </c:pt>
                <c:pt idx="3">
                  <c:v>101.99</c:v>
                </c:pt>
                <c:pt idx="4">
                  <c:v>112.11</c:v>
                </c:pt>
              </c:numCache>
            </c:numRef>
          </c:val>
          <c:extLst>
            <c:ext xmlns:c16="http://schemas.microsoft.com/office/drawing/2014/chart" uri="{C3380CC4-5D6E-409C-BE32-E72D297353CC}">
              <c16:uniqueId val="{00000000-4E2F-4651-98D9-71B222DE7C0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293.23</c:v>
                </c:pt>
                <c:pt idx="1">
                  <c:v>300.14</c:v>
                </c:pt>
                <c:pt idx="2">
                  <c:v>301.04000000000002</c:v>
                </c:pt>
                <c:pt idx="3">
                  <c:v>305.08</c:v>
                </c:pt>
                <c:pt idx="4">
                  <c:v>305.33999999999997</c:v>
                </c:pt>
              </c:numCache>
            </c:numRef>
          </c:val>
          <c:smooth val="0"/>
          <c:extLst>
            <c:ext xmlns:c16="http://schemas.microsoft.com/office/drawing/2014/chart" uri="{C3380CC4-5D6E-409C-BE32-E72D297353CC}">
              <c16:uniqueId val="{00000001-4E2F-4651-98D9-71B222DE7C0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918.48</c:v>
                </c:pt>
                <c:pt idx="1">
                  <c:v>887.09</c:v>
                </c:pt>
                <c:pt idx="2">
                  <c:v>900.64</c:v>
                </c:pt>
                <c:pt idx="3">
                  <c:v>3437.33</c:v>
                </c:pt>
                <c:pt idx="4">
                  <c:v>3538.58</c:v>
                </c:pt>
              </c:numCache>
            </c:numRef>
          </c:val>
          <c:extLst>
            <c:ext xmlns:c16="http://schemas.microsoft.com/office/drawing/2014/chart" uri="{C3380CC4-5D6E-409C-BE32-E72D297353CC}">
              <c16:uniqueId val="{00000000-8B2E-4578-B391-C6385D79CE6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542.29999999999995</c:v>
                </c:pt>
                <c:pt idx="1">
                  <c:v>566.65</c:v>
                </c:pt>
                <c:pt idx="2">
                  <c:v>551.62</c:v>
                </c:pt>
                <c:pt idx="3">
                  <c:v>585.59</c:v>
                </c:pt>
                <c:pt idx="4">
                  <c:v>561.34</c:v>
                </c:pt>
              </c:numCache>
            </c:numRef>
          </c:val>
          <c:smooth val="0"/>
          <c:extLst>
            <c:ext xmlns:c16="http://schemas.microsoft.com/office/drawing/2014/chart" uri="{C3380CC4-5D6E-409C-BE32-E72D297353CC}">
              <c16:uniqueId val="{00000001-8B2E-4578-B391-C6385D79CE6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86.28</c:v>
                </c:pt>
                <c:pt idx="1">
                  <c:v>94.89</c:v>
                </c:pt>
                <c:pt idx="2">
                  <c:v>89.99</c:v>
                </c:pt>
                <c:pt idx="3">
                  <c:v>22.65</c:v>
                </c:pt>
                <c:pt idx="4">
                  <c:v>24.75</c:v>
                </c:pt>
              </c:numCache>
            </c:numRef>
          </c:val>
          <c:extLst>
            <c:ext xmlns:c16="http://schemas.microsoft.com/office/drawing/2014/chart" uri="{C3380CC4-5D6E-409C-BE32-E72D297353CC}">
              <c16:uniqueId val="{00000000-4046-4AE8-9A04-04E4157ABF9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87.51</c:v>
                </c:pt>
                <c:pt idx="1">
                  <c:v>84.77</c:v>
                </c:pt>
                <c:pt idx="2">
                  <c:v>87.11</c:v>
                </c:pt>
                <c:pt idx="3">
                  <c:v>82.78</c:v>
                </c:pt>
                <c:pt idx="4">
                  <c:v>84.82</c:v>
                </c:pt>
              </c:numCache>
            </c:numRef>
          </c:val>
          <c:smooth val="0"/>
          <c:extLst>
            <c:ext xmlns:c16="http://schemas.microsoft.com/office/drawing/2014/chart" uri="{C3380CC4-5D6E-409C-BE32-E72D297353CC}">
              <c16:uniqueId val="{00000001-4046-4AE8-9A04-04E4157ABF9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255.86</c:v>
                </c:pt>
                <c:pt idx="1">
                  <c:v>235.04</c:v>
                </c:pt>
                <c:pt idx="2">
                  <c:v>251.71</c:v>
                </c:pt>
                <c:pt idx="3">
                  <c:v>262.11</c:v>
                </c:pt>
                <c:pt idx="4">
                  <c:v>232.71</c:v>
                </c:pt>
              </c:numCache>
            </c:numRef>
          </c:val>
          <c:extLst>
            <c:ext xmlns:c16="http://schemas.microsoft.com/office/drawing/2014/chart" uri="{C3380CC4-5D6E-409C-BE32-E72D297353CC}">
              <c16:uniqueId val="{00000000-136B-4688-B7D8-3B6C507F8FF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218.42</c:v>
                </c:pt>
                <c:pt idx="1">
                  <c:v>227.27</c:v>
                </c:pt>
                <c:pt idx="2">
                  <c:v>223.98</c:v>
                </c:pt>
                <c:pt idx="3">
                  <c:v>225.09</c:v>
                </c:pt>
                <c:pt idx="4">
                  <c:v>224.82</c:v>
                </c:pt>
              </c:numCache>
            </c:numRef>
          </c:val>
          <c:smooth val="0"/>
          <c:extLst>
            <c:ext xmlns:c16="http://schemas.microsoft.com/office/drawing/2014/chart" uri="{C3380CC4-5D6E-409C-BE32-E72D297353CC}">
              <c16:uniqueId val="{00000001-136B-4688-B7D8-3B6C507F8FF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1" t="s">
        <v>
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2">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2">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2" t="str">
        <f>
データ!H6</f>
        <v>
東京都　八丈町</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4" t="s">
        <v>
1</v>
      </c>
      <c r="C7" s="35"/>
      <c r="D7" s="35"/>
      <c r="E7" s="35"/>
      <c r="F7" s="35"/>
      <c r="G7" s="35"/>
      <c r="H7" s="35"/>
      <c r="I7" s="34" t="s">
        <v>
2</v>
      </c>
      <c r="J7" s="35"/>
      <c r="K7" s="35"/>
      <c r="L7" s="35"/>
      <c r="M7" s="35"/>
      <c r="N7" s="35"/>
      <c r="O7" s="36"/>
      <c r="P7" s="37" t="s">
        <v>
3</v>
      </c>
      <c r="Q7" s="37"/>
      <c r="R7" s="37"/>
      <c r="S7" s="37"/>
      <c r="T7" s="37"/>
      <c r="U7" s="37"/>
      <c r="V7" s="37"/>
      <c r="W7" s="37" t="s">
        <v>
4</v>
      </c>
      <c r="X7" s="37"/>
      <c r="Y7" s="37"/>
      <c r="Z7" s="37"/>
      <c r="AA7" s="37"/>
      <c r="AB7" s="37"/>
      <c r="AC7" s="37"/>
      <c r="AD7" s="37" t="s">
        <v>
5</v>
      </c>
      <c r="AE7" s="37"/>
      <c r="AF7" s="37"/>
      <c r="AG7" s="37"/>
      <c r="AH7" s="37"/>
      <c r="AI7" s="37"/>
      <c r="AJ7" s="37"/>
      <c r="AK7" s="2"/>
      <c r="AL7" s="37" t="s">
        <v>
6</v>
      </c>
      <c r="AM7" s="37"/>
      <c r="AN7" s="37"/>
      <c r="AO7" s="37"/>
      <c r="AP7" s="37"/>
      <c r="AQ7" s="37"/>
      <c r="AR7" s="37"/>
      <c r="AS7" s="37"/>
      <c r="AT7" s="34" t="s">
        <v>
7</v>
      </c>
      <c r="AU7" s="35"/>
      <c r="AV7" s="35"/>
      <c r="AW7" s="35"/>
      <c r="AX7" s="35"/>
      <c r="AY7" s="35"/>
      <c r="AZ7" s="35"/>
      <c r="BA7" s="35"/>
      <c r="BB7" s="37" t="s">
        <v>
8</v>
      </c>
      <c r="BC7" s="37"/>
      <c r="BD7" s="37"/>
      <c r="BE7" s="37"/>
      <c r="BF7" s="37"/>
      <c r="BG7" s="37"/>
      <c r="BH7" s="37"/>
      <c r="BI7" s="37"/>
      <c r="BJ7" s="3"/>
      <c r="BK7" s="3"/>
      <c r="BL7" s="38" t="s">
        <v>
9</v>
      </c>
      <c r="BM7" s="39"/>
      <c r="BN7" s="39"/>
      <c r="BO7" s="39"/>
      <c r="BP7" s="39"/>
      <c r="BQ7" s="39"/>
      <c r="BR7" s="39"/>
      <c r="BS7" s="39"/>
      <c r="BT7" s="39"/>
      <c r="BU7" s="39"/>
      <c r="BV7" s="39"/>
      <c r="BW7" s="39"/>
      <c r="BX7" s="39"/>
      <c r="BY7" s="40"/>
    </row>
    <row r="8" spans="1:78" ht="18.75" customHeight="1" x14ac:dyDescent="0.2">
      <c r="A8" s="2"/>
      <c r="B8" s="41" t="str">
        <f>
データ!$I$6</f>
        <v>
法適用</v>
      </c>
      <c r="C8" s="42"/>
      <c r="D8" s="42"/>
      <c r="E8" s="42"/>
      <c r="F8" s="42"/>
      <c r="G8" s="42"/>
      <c r="H8" s="42"/>
      <c r="I8" s="41" t="str">
        <f>
データ!$J$6</f>
        <v>
水道事業</v>
      </c>
      <c r="J8" s="42"/>
      <c r="K8" s="42"/>
      <c r="L8" s="42"/>
      <c r="M8" s="42"/>
      <c r="N8" s="42"/>
      <c r="O8" s="43"/>
      <c r="P8" s="44" t="str">
        <f>
データ!$K$6</f>
        <v>
末端給水事業</v>
      </c>
      <c r="Q8" s="44"/>
      <c r="R8" s="44"/>
      <c r="S8" s="44"/>
      <c r="T8" s="44"/>
      <c r="U8" s="44"/>
      <c r="V8" s="44"/>
      <c r="W8" s="44" t="str">
        <f>
データ!$L$6</f>
        <v>
A8</v>
      </c>
      <c r="X8" s="44"/>
      <c r="Y8" s="44"/>
      <c r="Z8" s="44"/>
      <c r="AA8" s="44"/>
      <c r="AB8" s="44"/>
      <c r="AC8" s="44"/>
      <c r="AD8" s="44" t="str">
        <f>
データ!$M$6</f>
        <v>
自治体職員</v>
      </c>
      <c r="AE8" s="44"/>
      <c r="AF8" s="44"/>
      <c r="AG8" s="44"/>
      <c r="AH8" s="44"/>
      <c r="AI8" s="44"/>
      <c r="AJ8" s="44"/>
      <c r="AK8" s="2"/>
      <c r="AL8" s="45">
        <f>
データ!$R$6</f>
        <v>
7128</v>
      </c>
      <c r="AM8" s="45"/>
      <c r="AN8" s="45"/>
      <c r="AO8" s="45"/>
      <c r="AP8" s="45"/>
      <c r="AQ8" s="45"/>
      <c r="AR8" s="45"/>
      <c r="AS8" s="45"/>
      <c r="AT8" s="46">
        <f>
データ!$S$6</f>
        <v>
72.239999999999995</v>
      </c>
      <c r="AU8" s="47"/>
      <c r="AV8" s="47"/>
      <c r="AW8" s="47"/>
      <c r="AX8" s="47"/>
      <c r="AY8" s="47"/>
      <c r="AZ8" s="47"/>
      <c r="BA8" s="47"/>
      <c r="BB8" s="48">
        <f>
データ!$T$6</f>
        <v>
98.67</v>
      </c>
      <c r="BC8" s="48"/>
      <c r="BD8" s="48"/>
      <c r="BE8" s="48"/>
      <c r="BF8" s="48"/>
      <c r="BG8" s="48"/>
      <c r="BH8" s="48"/>
      <c r="BI8" s="48"/>
      <c r="BJ8" s="3"/>
      <c r="BK8" s="3"/>
      <c r="BL8" s="49" t="s">
        <v>
10</v>
      </c>
      <c r="BM8" s="50"/>
      <c r="BN8" s="51" t="s">
        <v>
11</v>
      </c>
      <c r="BO8" s="51"/>
      <c r="BP8" s="51"/>
      <c r="BQ8" s="51"/>
      <c r="BR8" s="51"/>
      <c r="BS8" s="51"/>
      <c r="BT8" s="51"/>
      <c r="BU8" s="51"/>
      <c r="BV8" s="51"/>
      <c r="BW8" s="51"/>
      <c r="BX8" s="51"/>
      <c r="BY8" s="52"/>
    </row>
    <row r="9" spans="1:78" ht="18.75" customHeight="1" x14ac:dyDescent="0.2">
      <c r="A9" s="2"/>
      <c r="B9" s="34" t="s">
        <v>
12</v>
      </c>
      <c r="C9" s="35"/>
      <c r="D9" s="35"/>
      <c r="E9" s="35"/>
      <c r="F9" s="35"/>
      <c r="G9" s="35"/>
      <c r="H9" s="35"/>
      <c r="I9" s="34" t="s">
        <v>
13</v>
      </c>
      <c r="J9" s="35"/>
      <c r="K9" s="35"/>
      <c r="L9" s="35"/>
      <c r="M9" s="35"/>
      <c r="N9" s="35"/>
      <c r="O9" s="36"/>
      <c r="P9" s="37" t="s">
        <v>
14</v>
      </c>
      <c r="Q9" s="37"/>
      <c r="R9" s="37"/>
      <c r="S9" s="37"/>
      <c r="T9" s="37"/>
      <c r="U9" s="37"/>
      <c r="V9" s="37"/>
      <c r="W9" s="37" t="s">
        <v>
15</v>
      </c>
      <c r="X9" s="37"/>
      <c r="Y9" s="37"/>
      <c r="Z9" s="37"/>
      <c r="AA9" s="37"/>
      <c r="AB9" s="37"/>
      <c r="AC9" s="37"/>
      <c r="AD9" s="2"/>
      <c r="AE9" s="2"/>
      <c r="AF9" s="2"/>
      <c r="AG9" s="2"/>
      <c r="AH9" s="2"/>
      <c r="AI9" s="2"/>
      <c r="AJ9" s="2"/>
      <c r="AK9" s="2"/>
      <c r="AL9" s="37" t="s">
        <v>
16</v>
      </c>
      <c r="AM9" s="37"/>
      <c r="AN9" s="37"/>
      <c r="AO9" s="37"/>
      <c r="AP9" s="37"/>
      <c r="AQ9" s="37"/>
      <c r="AR9" s="37"/>
      <c r="AS9" s="37"/>
      <c r="AT9" s="34" t="s">
        <v>
17</v>
      </c>
      <c r="AU9" s="35"/>
      <c r="AV9" s="35"/>
      <c r="AW9" s="35"/>
      <c r="AX9" s="35"/>
      <c r="AY9" s="35"/>
      <c r="AZ9" s="35"/>
      <c r="BA9" s="35"/>
      <c r="BB9" s="37" t="s">
        <v>
18</v>
      </c>
      <c r="BC9" s="37"/>
      <c r="BD9" s="37"/>
      <c r="BE9" s="37"/>
      <c r="BF9" s="37"/>
      <c r="BG9" s="37"/>
      <c r="BH9" s="37"/>
      <c r="BI9" s="37"/>
      <c r="BJ9" s="3"/>
      <c r="BK9" s="3"/>
      <c r="BL9" s="53" t="s">
        <v>
19</v>
      </c>
      <c r="BM9" s="54"/>
      <c r="BN9" s="55" t="s">
        <v>
20</v>
      </c>
      <c r="BO9" s="55"/>
      <c r="BP9" s="55"/>
      <c r="BQ9" s="55"/>
      <c r="BR9" s="55"/>
      <c r="BS9" s="55"/>
      <c r="BT9" s="55"/>
      <c r="BU9" s="55"/>
      <c r="BV9" s="55"/>
      <c r="BW9" s="55"/>
      <c r="BX9" s="55"/>
      <c r="BY9" s="56"/>
    </row>
    <row r="10" spans="1:78" ht="18.75" customHeight="1" x14ac:dyDescent="0.2">
      <c r="A10" s="2"/>
      <c r="B10" s="46" t="str">
        <f>
データ!$N$6</f>
        <v>
-</v>
      </c>
      <c r="C10" s="47"/>
      <c r="D10" s="47"/>
      <c r="E10" s="47"/>
      <c r="F10" s="47"/>
      <c r="G10" s="47"/>
      <c r="H10" s="47"/>
      <c r="I10" s="46">
        <f>
データ!$O$6</f>
        <v>
58.62</v>
      </c>
      <c r="J10" s="47"/>
      <c r="K10" s="47"/>
      <c r="L10" s="47"/>
      <c r="M10" s="47"/>
      <c r="N10" s="47"/>
      <c r="O10" s="81"/>
      <c r="P10" s="48">
        <f>
データ!$P$6</f>
        <v>
99.68</v>
      </c>
      <c r="Q10" s="48"/>
      <c r="R10" s="48"/>
      <c r="S10" s="48"/>
      <c r="T10" s="48"/>
      <c r="U10" s="48"/>
      <c r="V10" s="48"/>
      <c r="W10" s="45">
        <f>
データ!$Q$6</f>
        <v>
3223</v>
      </c>
      <c r="X10" s="45"/>
      <c r="Y10" s="45"/>
      <c r="Z10" s="45"/>
      <c r="AA10" s="45"/>
      <c r="AB10" s="45"/>
      <c r="AC10" s="45"/>
      <c r="AD10" s="2"/>
      <c r="AE10" s="2"/>
      <c r="AF10" s="2"/>
      <c r="AG10" s="2"/>
      <c r="AH10" s="2"/>
      <c r="AI10" s="2"/>
      <c r="AJ10" s="2"/>
      <c r="AK10" s="2"/>
      <c r="AL10" s="45">
        <f>
データ!$U$6</f>
        <v>
6954</v>
      </c>
      <c r="AM10" s="45"/>
      <c r="AN10" s="45"/>
      <c r="AO10" s="45"/>
      <c r="AP10" s="45"/>
      <c r="AQ10" s="45"/>
      <c r="AR10" s="45"/>
      <c r="AS10" s="45"/>
      <c r="AT10" s="46">
        <f>
データ!$V$6</f>
        <v>
21.05</v>
      </c>
      <c r="AU10" s="47"/>
      <c r="AV10" s="47"/>
      <c r="AW10" s="47"/>
      <c r="AX10" s="47"/>
      <c r="AY10" s="47"/>
      <c r="AZ10" s="47"/>
      <c r="BA10" s="47"/>
      <c r="BB10" s="48">
        <f>
データ!$W$6</f>
        <v>
330.36</v>
      </c>
      <c r="BC10" s="48"/>
      <c r="BD10" s="48"/>
      <c r="BE10" s="48"/>
      <c r="BF10" s="48"/>
      <c r="BG10" s="48"/>
      <c r="BH10" s="48"/>
      <c r="BI10" s="48"/>
      <c r="BJ10" s="2"/>
      <c r="BK10" s="2"/>
      <c r="BL10" s="63" t="s">
        <v>
21</v>
      </c>
      <c r="BM10" s="64"/>
      <c r="BN10" s="65" t="s">
        <v>
22</v>
      </c>
      <c r="BO10" s="65"/>
      <c r="BP10" s="65"/>
      <c r="BQ10" s="65"/>
      <c r="BR10" s="65"/>
      <c r="BS10" s="65"/>
      <c r="BT10" s="65"/>
      <c r="BU10" s="65"/>
      <c r="BV10" s="65"/>
      <c r="BW10" s="65"/>
      <c r="BX10" s="65"/>
      <c r="BY10" s="6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
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
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
25</v>
      </c>
      <c r="BM14" s="76"/>
      <c r="BN14" s="76"/>
      <c r="BO14" s="76"/>
      <c r="BP14" s="76"/>
      <c r="BQ14" s="76"/>
      <c r="BR14" s="76"/>
      <c r="BS14" s="76"/>
      <c r="BT14" s="76"/>
      <c r="BU14" s="76"/>
      <c r="BV14" s="76"/>
      <c r="BW14" s="76"/>
      <c r="BX14" s="76"/>
      <c r="BY14" s="76"/>
      <c r="BZ14" s="7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
112</v>
      </c>
      <c r="BM16" s="58"/>
      <c r="BN16" s="58"/>
      <c r="BO16" s="58"/>
      <c r="BP16" s="58"/>
      <c r="BQ16" s="58"/>
      <c r="BR16" s="58"/>
      <c r="BS16" s="58"/>
      <c r="BT16" s="58"/>
      <c r="BU16" s="58"/>
      <c r="BV16" s="58"/>
      <c r="BW16" s="58"/>
      <c r="BX16" s="58"/>
      <c r="BY16" s="58"/>
      <c r="BZ16" s="5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
26</v>
      </c>
      <c r="BM45" s="76"/>
      <c r="BN45" s="76"/>
      <c r="BO45" s="76"/>
      <c r="BP45" s="76"/>
      <c r="BQ45" s="76"/>
      <c r="BR45" s="76"/>
      <c r="BS45" s="76"/>
      <c r="BT45" s="76"/>
      <c r="BU45" s="76"/>
      <c r="BV45" s="76"/>
      <c r="BW45" s="76"/>
      <c r="BX45" s="76"/>
      <c r="BY45" s="76"/>
      <c r="BZ45" s="7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
110</v>
      </c>
      <c r="BM47" s="58"/>
      <c r="BN47" s="58"/>
      <c r="BO47" s="58"/>
      <c r="BP47" s="58"/>
      <c r="BQ47" s="58"/>
      <c r="BR47" s="58"/>
      <c r="BS47" s="58"/>
      <c r="BT47" s="58"/>
      <c r="BU47" s="58"/>
      <c r="BV47" s="58"/>
      <c r="BW47" s="58"/>
      <c r="BX47" s="58"/>
      <c r="BY47" s="58"/>
      <c r="BZ47" s="5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2">
      <c r="A60" s="2"/>
      <c r="B60" s="72" t="s">
        <v>
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
28</v>
      </c>
      <c r="BM64" s="76"/>
      <c r="BN64" s="76"/>
      <c r="BO64" s="76"/>
      <c r="BP64" s="76"/>
      <c r="BQ64" s="76"/>
      <c r="BR64" s="76"/>
      <c r="BS64" s="76"/>
      <c r="BT64" s="76"/>
      <c r="BU64" s="76"/>
      <c r="BV64" s="76"/>
      <c r="BW64" s="76"/>
      <c r="BX64" s="76"/>
      <c r="BY64" s="76"/>
      <c r="BZ64" s="7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
111</v>
      </c>
      <c r="BM66" s="58"/>
      <c r="BN66" s="58"/>
      <c r="BO66" s="58"/>
      <c r="BP66" s="58"/>
      <c r="BQ66" s="58"/>
      <c r="BR66" s="58"/>
      <c r="BS66" s="58"/>
      <c r="BT66" s="58"/>
      <c r="BU66" s="58"/>
      <c r="BV66" s="58"/>
      <c r="BW66" s="58"/>
      <c r="BX66" s="58"/>
      <c r="BY66" s="58"/>
      <c r="BZ66" s="5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2">
      <c r="C83" s="12"/>
    </row>
    <row r="84" spans="1:78" hidden="1" x14ac:dyDescent="0.2">
      <c r="B84" s="13" t="s">
        <v>
29</v>
      </c>
      <c r="C84" s="13"/>
      <c r="D84" s="13"/>
      <c r="E84" s="13" t="s">
        <v>
30</v>
      </c>
      <c r="F84" s="13" t="s">
        <v>
31</v>
      </c>
      <c r="G84" s="13" t="s">
        <v>
32</v>
      </c>
      <c r="H84" s="13" t="s">
        <v>
33</v>
      </c>
      <c r="I84" s="13" t="s">
        <v>
34</v>
      </c>
      <c r="J84" s="13" t="s">
        <v>
35</v>
      </c>
      <c r="K84" s="13" t="s">
        <v>
36</v>
      </c>
      <c r="L84" s="13" t="s">
        <v>
37</v>
      </c>
      <c r="M84" s="13" t="s">
        <v>
38</v>
      </c>
      <c r="N84" s="13" t="s">
        <v>
39</v>
      </c>
      <c r="O84" s="13" t="s">
        <v>
40</v>
      </c>
    </row>
    <row r="85" spans="1:78" hidden="1" x14ac:dyDescent="0.2">
      <c r="B85" s="13"/>
      <c r="C85" s="13"/>
      <c r="D85" s="13"/>
      <c r="E85" s="13" t="str">
        <f>
データ!AH6</f>
        <v>
【111.39】</v>
      </c>
      <c r="F85" s="13" t="str">
        <f>
データ!AS6</f>
        <v>
【1.30】</v>
      </c>
      <c r="G85" s="13" t="str">
        <f>
データ!BD6</f>
        <v>
【261.51】</v>
      </c>
      <c r="H85" s="13" t="str">
        <f>
データ!BO6</f>
        <v>
【265.16】</v>
      </c>
      <c r="I85" s="13" t="str">
        <f>
データ!BZ6</f>
        <v>
【102.35】</v>
      </c>
      <c r="J85" s="13" t="str">
        <f>
データ!CK6</f>
        <v>
【167.74】</v>
      </c>
      <c r="K85" s="13" t="str">
        <f>
データ!CV6</f>
        <v>
【60.29】</v>
      </c>
      <c r="L85" s="13" t="str">
        <f>
データ!DG6</f>
        <v>
【90.12】</v>
      </c>
      <c r="M85" s="13" t="str">
        <f>
データ!DR6</f>
        <v>
【50.88】</v>
      </c>
      <c r="N85" s="13" t="str">
        <f>
データ!EC6</f>
        <v>
【22.30】</v>
      </c>
      <c r="O85" s="13" t="str">
        <f>
データ!EN6</f>
        <v>
【0.66】</v>
      </c>
    </row>
  </sheetData>
  <sheetProtection algorithmName="SHA-512" hashValue="Fe5+pyWbjmVfEgf+6L4pi5xPSNrajFLscuYAogMfOL1DfbAW2P8tKSsrF8REuJzM3ek/0M0/VdZ9Yi8UD5updg==" saltValue="cQ1W4rzNy7ImjSoRUeR1d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2021</v>
      </c>
      <c r="C6" s="20">
        <f t="shared" ref="C6:W6" si="3">C7</f>
        <v>134015</v>
      </c>
      <c r="D6" s="20">
        <f t="shared" si="3"/>
        <v>46</v>
      </c>
      <c r="E6" s="20">
        <f t="shared" si="3"/>
        <v>1</v>
      </c>
      <c r="F6" s="20">
        <f t="shared" si="3"/>
        <v>0</v>
      </c>
      <c r="G6" s="20">
        <f t="shared" si="3"/>
        <v>1</v>
      </c>
      <c r="H6" s="20" t="str">
        <f t="shared" si="3"/>
        <v>東京都　八丈町</v>
      </c>
      <c r="I6" s="20" t="str">
        <f t="shared" si="3"/>
        <v>法適用</v>
      </c>
      <c r="J6" s="20" t="str">
        <f t="shared" si="3"/>
        <v>水道事業</v>
      </c>
      <c r="K6" s="20" t="str">
        <f t="shared" si="3"/>
        <v>末端給水事業</v>
      </c>
      <c r="L6" s="20" t="str">
        <f t="shared" si="3"/>
        <v>A8</v>
      </c>
      <c r="M6" s="20" t="str">
        <f t="shared" si="3"/>
        <v>自治体職員</v>
      </c>
      <c r="N6" s="21" t="str">
        <f t="shared" si="3"/>
        <v>-</v>
      </c>
      <c r="O6" s="21">
        <f t="shared" si="3"/>
        <v>58.62</v>
      </c>
      <c r="P6" s="21">
        <f t="shared" si="3"/>
        <v>99.68</v>
      </c>
      <c r="Q6" s="21">
        <f t="shared" si="3"/>
        <v>3223</v>
      </c>
      <c r="R6" s="21">
        <f t="shared" si="3"/>
        <v>7128</v>
      </c>
      <c r="S6" s="21">
        <f t="shared" si="3"/>
        <v>72.239999999999995</v>
      </c>
      <c r="T6" s="21">
        <f t="shared" si="3"/>
        <v>98.67</v>
      </c>
      <c r="U6" s="21">
        <f t="shared" si="3"/>
        <v>6954</v>
      </c>
      <c r="V6" s="21">
        <f t="shared" si="3"/>
        <v>21.05</v>
      </c>
      <c r="W6" s="21">
        <f t="shared" si="3"/>
        <v>330.36</v>
      </c>
      <c r="X6" s="22">
        <f>IF(X7="",NA(),X7)</f>
        <v>97.01</v>
      </c>
      <c r="Y6" s="22">
        <f t="shared" ref="Y6:AG6" si="4">IF(Y7="",NA(),Y7)</f>
        <v>107.39</v>
      </c>
      <c r="Z6" s="22">
        <f t="shared" si="4"/>
        <v>105.09</v>
      </c>
      <c r="AA6" s="22">
        <f t="shared" si="4"/>
        <v>107.06</v>
      </c>
      <c r="AB6" s="22">
        <f t="shared" si="4"/>
        <v>106.67</v>
      </c>
      <c r="AC6" s="22">
        <f t="shared" si="4"/>
        <v>104.47</v>
      </c>
      <c r="AD6" s="22">
        <f t="shared" si="4"/>
        <v>103.81</v>
      </c>
      <c r="AE6" s="22">
        <f t="shared" si="4"/>
        <v>104.35</v>
      </c>
      <c r="AF6" s="22">
        <f t="shared" si="4"/>
        <v>105.34</v>
      </c>
      <c r="AG6" s="22">
        <f t="shared" si="4"/>
        <v>105.77</v>
      </c>
      <c r="AH6" s="21" t="str">
        <f>IF(AH7="","",IF(AH7="-","【-】","【"&amp;SUBSTITUTE(TEXT(AH7,"#,##0.00"),"-","△")&amp;"】"))</f>
        <v>【111.39】</v>
      </c>
      <c r="AI6" s="22">
        <f>IF(AI7="",NA(),AI7)</f>
        <v>19.09</v>
      </c>
      <c r="AJ6" s="21">
        <f t="shared" ref="AJ6:AR6" si="5">IF(AJ7="",NA(),AJ7)</f>
        <v>0</v>
      </c>
      <c r="AK6" s="21">
        <f t="shared" si="5"/>
        <v>0</v>
      </c>
      <c r="AL6" s="21">
        <f t="shared" si="5"/>
        <v>0</v>
      </c>
      <c r="AM6" s="21">
        <f t="shared" si="5"/>
        <v>0</v>
      </c>
      <c r="AN6" s="22">
        <f t="shared" si="5"/>
        <v>16.399999999999999</v>
      </c>
      <c r="AO6" s="22">
        <f t="shared" si="5"/>
        <v>25.66</v>
      </c>
      <c r="AP6" s="22">
        <f t="shared" si="5"/>
        <v>21.69</v>
      </c>
      <c r="AQ6" s="22">
        <f t="shared" si="5"/>
        <v>24.04</v>
      </c>
      <c r="AR6" s="22">
        <f t="shared" si="5"/>
        <v>28.03</v>
      </c>
      <c r="AS6" s="21" t="str">
        <f>IF(AS7="","",IF(AS7="-","【-】","【"&amp;SUBSTITUTE(TEXT(AS7,"#,##0.00"),"-","△")&amp;"】"))</f>
        <v>【1.30】</v>
      </c>
      <c r="AT6" s="22">
        <f>IF(AT7="",NA(),AT7)</f>
        <v>100.34</v>
      </c>
      <c r="AU6" s="22">
        <f t="shared" ref="AU6:BC6" si="6">IF(AU7="",NA(),AU7)</f>
        <v>102.23</v>
      </c>
      <c r="AV6" s="22">
        <f t="shared" si="6"/>
        <v>101.96</v>
      </c>
      <c r="AW6" s="22">
        <f t="shared" si="6"/>
        <v>101.99</v>
      </c>
      <c r="AX6" s="22">
        <f t="shared" si="6"/>
        <v>112.11</v>
      </c>
      <c r="AY6" s="22">
        <f t="shared" si="6"/>
        <v>293.23</v>
      </c>
      <c r="AZ6" s="22">
        <f t="shared" si="6"/>
        <v>300.14</v>
      </c>
      <c r="BA6" s="22">
        <f t="shared" si="6"/>
        <v>301.04000000000002</v>
      </c>
      <c r="BB6" s="22">
        <f t="shared" si="6"/>
        <v>305.08</v>
      </c>
      <c r="BC6" s="22">
        <f t="shared" si="6"/>
        <v>305.33999999999997</v>
      </c>
      <c r="BD6" s="21" t="str">
        <f>IF(BD7="","",IF(BD7="-","【-】","【"&amp;SUBSTITUTE(TEXT(BD7,"#,##0.00"),"-","△")&amp;"】"))</f>
        <v>【261.51】</v>
      </c>
      <c r="BE6" s="22">
        <f>IF(BE7="",NA(),BE7)</f>
        <v>918.48</v>
      </c>
      <c r="BF6" s="22">
        <f t="shared" ref="BF6:BN6" si="7">IF(BF7="",NA(),BF7)</f>
        <v>887.09</v>
      </c>
      <c r="BG6" s="22">
        <f t="shared" si="7"/>
        <v>900.64</v>
      </c>
      <c r="BH6" s="22">
        <f t="shared" si="7"/>
        <v>3437.33</v>
      </c>
      <c r="BI6" s="22">
        <f t="shared" si="7"/>
        <v>3538.58</v>
      </c>
      <c r="BJ6" s="22">
        <f t="shared" si="7"/>
        <v>542.29999999999995</v>
      </c>
      <c r="BK6" s="22">
        <f t="shared" si="7"/>
        <v>566.65</v>
      </c>
      <c r="BL6" s="22">
        <f t="shared" si="7"/>
        <v>551.62</v>
      </c>
      <c r="BM6" s="22">
        <f t="shared" si="7"/>
        <v>585.59</v>
      </c>
      <c r="BN6" s="22">
        <f t="shared" si="7"/>
        <v>561.34</v>
      </c>
      <c r="BO6" s="21" t="str">
        <f>IF(BO7="","",IF(BO7="-","【-】","【"&amp;SUBSTITUTE(TEXT(BO7,"#,##0.00"),"-","△")&amp;"】"))</f>
        <v>【265.16】</v>
      </c>
      <c r="BP6" s="22">
        <f>IF(BP7="",NA(),BP7)</f>
        <v>86.28</v>
      </c>
      <c r="BQ6" s="22">
        <f t="shared" ref="BQ6:BY6" si="8">IF(BQ7="",NA(),BQ7)</f>
        <v>94.89</v>
      </c>
      <c r="BR6" s="22">
        <f t="shared" si="8"/>
        <v>89.99</v>
      </c>
      <c r="BS6" s="22">
        <f t="shared" si="8"/>
        <v>22.65</v>
      </c>
      <c r="BT6" s="22">
        <f t="shared" si="8"/>
        <v>24.75</v>
      </c>
      <c r="BU6" s="22">
        <f t="shared" si="8"/>
        <v>87.51</v>
      </c>
      <c r="BV6" s="22">
        <f t="shared" si="8"/>
        <v>84.77</v>
      </c>
      <c r="BW6" s="22">
        <f t="shared" si="8"/>
        <v>87.11</v>
      </c>
      <c r="BX6" s="22">
        <f t="shared" si="8"/>
        <v>82.78</v>
      </c>
      <c r="BY6" s="22">
        <f t="shared" si="8"/>
        <v>84.82</v>
      </c>
      <c r="BZ6" s="21" t="str">
        <f>IF(BZ7="","",IF(BZ7="-","【-】","【"&amp;SUBSTITUTE(TEXT(BZ7,"#,##0.00"),"-","△")&amp;"】"))</f>
        <v>【102.35】</v>
      </c>
      <c r="CA6" s="22">
        <f>IF(CA7="",NA(),CA7)</f>
        <v>255.86</v>
      </c>
      <c r="CB6" s="22">
        <f t="shared" ref="CB6:CJ6" si="9">IF(CB7="",NA(),CB7)</f>
        <v>235.04</v>
      </c>
      <c r="CC6" s="22">
        <f t="shared" si="9"/>
        <v>251.71</v>
      </c>
      <c r="CD6" s="22">
        <f t="shared" si="9"/>
        <v>262.11</v>
      </c>
      <c r="CE6" s="22">
        <f t="shared" si="9"/>
        <v>232.71</v>
      </c>
      <c r="CF6" s="22">
        <f t="shared" si="9"/>
        <v>218.42</v>
      </c>
      <c r="CG6" s="22">
        <f t="shared" si="9"/>
        <v>227.27</v>
      </c>
      <c r="CH6" s="22">
        <f t="shared" si="9"/>
        <v>223.98</v>
      </c>
      <c r="CI6" s="22">
        <f t="shared" si="9"/>
        <v>225.09</v>
      </c>
      <c r="CJ6" s="22">
        <f t="shared" si="9"/>
        <v>224.82</v>
      </c>
      <c r="CK6" s="21" t="str">
        <f>IF(CK7="","",IF(CK7="-","【-】","【"&amp;SUBSTITUTE(TEXT(CK7,"#,##0.00"),"-","△")&amp;"】"))</f>
        <v>【167.74】</v>
      </c>
      <c r="CL6" s="22">
        <f>IF(CL7="",NA(),CL7)</f>
        <v>44.61</v>
      </c>
      <c r="CM6" s="22">
        <f t="shared" ref="CM6:CU6" si="10">IF(CM7="",NA(),CM7)</f>
        <v>45.8</v>
      </c>
      <c r="CN6" s="22">
        <f t="shared" si="10"/>
        <v>42.22</v>
      </c>
      <c r="CO6" s="22">
        <f t="shared" si="10"/>
        <v>42.68</v>
      </c>
      <c r="CP6" s="22">
        <f t="shared" si="10"/>
        <v>42.83</v>
      </c>
      <c r="CQ6" s="22">
        <f t="shared" si="10"/>
        <v>50.24</v>
      </c>
      <c r="CR6" s="22">
        <f t="shared" si="10"/>
        <v>50.29</v>
      </c>
      <c r="CS6" s="22">
        <f t="shared" si="10"/>
        <v>49.64</v>
      </c>
      <c r="CT6" s="22">
        <f t="shared" si="10"/>
        <v>49.38</v>
      </c>
      <c r="CU6" s="22">
        <f t="shared" si="10"/>
        <v>50.09</v>
      </c>
      <c r="CV6" s="21" t="str">
        <f>IF(CV7="","",IF(CV7="-","【-】","【"&amp;SUBSTITUTE(TEXT(CV7,"#,##0.00"),"-","△")&amp;"】"))</f>
        <v>【60.29】</v>
      </c>
      <c r="CW6" s="22">
        <f>IF(CW7="",NA(),CW7)</f>
        <v>73.27</v>
      </c>
      <c r="CX6" s="22">
        <f t="shared" ref="CX6:DF6" si="11">IF(CX7="",NA(),CX7)</f>
        <v>71.16</v>
      </c>
      <c r="CY6" s="22">
        <f t="shared" si="11"/>
        <v>73.81</v>
      </c>
      <c r="CZ6" s="22">
        <f t="shared" si="11"/>
        <v>73.209999999999994</v>
      </c>
      <c r="DA6" s="22">
        <f t="shared" si="11"/>
        <v>72.19</v>
      </c>
      <c r="DB6" s="22">
        <f t="shared" si="11"/>
        <v>78.650000000000006</v>
      </c>
      <c r="DC6" s="22">
        <f t="shared" si="11"/>
        <v>77.73</v>
      </c>
      <c r="DD6" s="22">
        <f t="shared" si="11"/>
        <v>78.09</v>
      </c>
      <c r="DE6" s="22">
        <f t="shared" si="11"/>
        <v>78.010000000000005</v>
      </c>
      <c r="DF6" s="22">
        <f t="shared" si="11"/>
        <v>77.599999999999994</v>
      </c>
      <c r="DG6" s="21" t="str">
        <f>IF(DG7="","",IF(DG7="-","【-】","【"&amp;SUBSTITUTE(TEXT(DG7,"#,##0.00"),"-","△")&amp;"】"))</f>
        <v>【90.12】</v>
      </c>
      <c r="DH6" s="22">
        <f>IF(DH7="",NA(),DH7)</f>
        <v>43.91</v>
      </c>
      <c r="DI6" s="22">
        <f t="shared" ref="DI6:DQ6" si="12">IF(DI7="",NA(),DI7)</f>
        <v>45.3</v>
      </c>
      <c r="DJ6" s="22">
        <f t="shared" si="12"/>
        <v>46.32</v>
      </c>
      <c r="DK6" s="22">
        <f t="shared" si="12"/>
        <v>47.32</v>
      </c>
      <c r="DL6" s="22">
        <f t="shared" si="12"/>
        <v>48.94</v>
      </c>
      <c r="DM6" s="22">
        <f t="shared" si="12"/>
        <v>45.14</v>
      </c>
      <c r="DN6" s="22">
        <f t="shared" si="12"/>
        <v>45.85</v>
      </c>
      <c r="DO6" s="22">
        <f t="shared" si="12"/>
        <v>47.31</v>
      </c>
      <c r="DP6" s="22">
        <f t="shared" si="12"/>
        <v>47.5</v>
      </c>
      <c r="DQ6" s="22">
        <f t="shared" si="12"/>
        <v>48.41</v>
      </c>
      <c r="DR6" s="21" t="str">
        <f>IF(DR7="","",IF(DR7="-","【-】","【"&amp;SUBSTITUTE(TEXT(DR7,"#,##0.00"),"-","△")&amp;"】"))</f>
        <v>【50.88】</v>
      </c>
      <c r="DS6" s="22">
        <f>IF(DS7="",NA(),DS7)</f>
        <v>25.33</v>
      </c>
      <c r="DT6" s="22">
        <f t="shared" ref="DT6:EB6" si="13">IF(DT7="",NA(),DT7)</f>
        <v>24.56</v>
      </c>
      <c r="DU6" s="22">
        <f t="shared" si="13"/>
        <v>25.35</v>
      </c>
      <c r="DV6" s="22">
        <f t="shared" si="13"/>
        <v>24.28</v>
      </c>
      <c r="DW6" s="22">
        <f t="shared" si="13"/>
        <v>28.85</v>
      </c>
      <c r="DX6" s="22">
        <f t="shared" si="13"/>
        <v>13.58</v>
      </c>
      <c r="DY6" s="22">
        <f t="shared" si="13"/>
        <v>14.13</v>
      </c>
      <c r="DZ6" s="22">
        <f t="shared" si="13"/>
        <v>16.77</v>
      </c>
      <c r="EA6" s="22">
        <f t="shared" si="13"/>
        <v>17.399999999999999</v>
      </c>
      <c r="EB6" s="22">
        <f t="shared" si="13"/>
        <v>18.64</v>
      </c>
      <c r="EC6" s="21" t="str">
        <f>IF(EC7="","",IF(EC7="-","【-】","【"&amp;SUBSTITUTE(TEXT(EC7,"#,##0.00"),"-","△")&amp;"】"))</f>
        <v>【22.30】</v>
      </c>
      <c r="ED6" s="22">
        <f>IF(ED7="",NA(),ED7)</f>
        <v>0.81</v>
      </c>
      <c r="EE6" s="22">
        <f t="shared" ref="EE6:EM6" si="14">IF(EE7="",NA(),EE7)</f>
        <v>1</v>
      </c>
      <c r="EF6" s="22">
        <f t="shared" si="14"/>
        <v>1.3</v>
      </c>
      <c r="EG6" s="22">
        <f t="shared" si="14"/>
        <v>1.1000000000000001</v>
      </c>
      <c r="EH6" s="22">
        <f t="shared" si="14"/>
        <v>0.6</v>
      </c>
      <c r="EI6" s="22">
        <f t="shared" si="14"/>
        <v>0.44</v>
      </c>
      <c r="EJ6" s="22">
        <f t="shared" si="14"/>
        <v>0.52</v>
      </c>
      <c r="EK6" s="22">
        <f t="shared" si="14"/>
        <v>0.47</v>
      </c>
      <c r="EL6" s="22">
        <f t="shared" si="14"/>
        <v>0.4</v>
      </c>
      <c r="EM6" s="22">
        <f t="shared" si="14"/>
        <v>0.36</v>
      </c>
      <c r="EN6" s="21" t="str">
        <f>IF(EN7="","",IF(EN7="-","【-】","【"&amp;SUBSTITUTE(TEXT(EN7,"#,##0.00"),"-","△")&amp;"】"))</f>
        <v>【0.66】</v>
      </c>
    </row>
    <row r="7" spans="1:144" s="23" customFormat="1" x14ac:dyDescent="0.2">
      <c r="A7" s="15"/>
      <c r="B7" s="24">
        <v>2021</v>
      </c>
      <c r="C7" s="24">
        <v>134015</v>
      </c>
      <c r="D7" s="24">
        <v>46</v>
      </c>
      <c r="E7" s="24">
        <v>1</v>
      </c>
      <c r="F7" s="24">
        <v>0</v>
      </c>
      <c r="G7" s="24">
        <v>1</v>
      </c>
      <c r="H7" s="24" t="s">
        <v>93</v>
      </c>
      <c r="I7" s="24" t="s">
        <v>94</v>
      </c>
      <c r="J7" s="24" t="s">
        <v>95</v>
      </c>
      <c r="K7" s="24" t="s">
        <v>96</v>
      </c>
      <c r="L7" s="24" t="s">
        <v>97</v>
      </c>
      <c r="M7" s="24" t="s">
        <v>98</v>
      </c>
      <c r="N7" s="25" t="s">
        <v>99</v>
      </c>
      <c r="O7" s="25">
        <v>58.62</v>
      </c>
      <c r="P7" s="25">
        <v>99.68</v>
      </c>
      <c r="Q7" s="25">
        <v>3223</v>
      </c>
      <c r="R7" s="25">
        <v>7128</v>
      </c>
      <c r="S7" s="25">
        <v>72.239999999999995</v>
      </c>
      <c r="T7" s="25">
        <v>98.67</v>
      </c>
      <c r="U7" s="25">
        <v>6954</v>
      </c>
      <c r="V7" s="25">
        <v>21.05</v>
      </c>
      <c r="W7" s="25">
        <v>330.36</v>
      </c>
      <c r="X7" s="25">
        <v>97.01</v>
      </c>
      <c r="Y7" s="25">
        <v>107.39</v>
      </c>
      <c r="Z7" s="25">
        <v>105.09</v>
      </c>
      <c r="AA7" s="25">
        <v>107.06</v>
      </c>
      <c r="AB7" s="25">
        <v>106.67</v>
      </c>
      <c r="AC7" s="25">
        <v>104.47</v>
      </c>
      <c r="AD7" s="25">
        <v>103.81</v>
      </c>
      <c r="AE7" s="25">
        <v>104.35</v>
      </c>
      <c r="AF7" s="25">
        <v>105.34</v>
      </c>
      <c r="AG7" s="25">
        <v>105.77</v>
      </c>
      <c r="AH7" s="25">
        <v>111.39</v>
      </c>
      <c r="AI7" s="25">
        <v>19.09</v>
      </c>
      <c r="AJ7" s="25">
        <v>0</v>
      </c>
      <c r="AK7" s="25">
        <v>0</v>
      </c>
      <c r="AL7" s="25">
        <v>0</v>
      </c>
      <c r="AM7" s="25">
        <v>0</v>
      </c>
      <c r="AN7" s="25">
        <v>16.399999999999999</v>
      </c>
      <c r="AO7" s="25">
        <v>25.66</v>
      </c>
      <c r="AP7" s="25">
        <v>21.69</v>
      </c>
      <c r="AQ7" s="25">
        <v>24.04</v>
      </c>
      <c r="AR7" s="25">
        <v>28.03</v>
      </c>
      <c r="AS7" s="25">
        <v>1.3</v>
      </c>
      <c r="AT7" s="25">
        <v>100.34</v>
      </c>
      <c r="AU7" s="25">
        <v>102.23</v>
      </c>
      <c r="AV7" s="25">
        <v>101.96</v>
      </c>
      <c r="AW7" s="25">
        <v>101.99</v>
      </c>
      <c r="AX7" s="25">
        <v>112.11</v>
      </c>
      <c r="AY7" s="25">
        <v>293.23</v>
      </c>
      <c r="AZ7" s="25">
        <v>300.14</v>
      </c>
      <c r="BA7" s="25">
        <v>301.04000000000002</v>
      </c>
      <c r="BB7" s="25">
        <v>305.08</v>
      </c>
      <c r="BC7" s="25">
        <v>305.33999999999997</v>
      </c>
      <c r="BD7" s="25">
        <v>261.51</v>
      </c>
      <c r="BE7" s="25">
        <v>918.48</v>
      </c>
      <c r="BF7" s="25">
        <v>887.09</v>
      </c>
      <c r="BG7" s="25">
        <v>900.64</v>
      </c>
      <c r="BH7" s="25">
        <v>3437.33</v>
      </c>
      <c r="BI7" s="25">
        <v>3538.58</v>
      </c>
      <c r="BJ7" s="25">
        <v>542.29999999999995</v>
      </c>
      <c r="BK7" s="25">
        <v>566.65</v>
      </c>
      <c r="BL7" s="25">
        <v>551.62</v>
      </c>
      <c r="BM7" s="25">
        <v>585.59</v>
      </c>
      <c r="BN7" s="25">
        <v>561.34</v>
      </c>
      <c r="BO7" s="25">
        <v>265.16000000000003</v>
      </c>
      <c r="BP7" s="25">
        <v>86.28</v>
      </c>
      <c r="BQ7" s="25">
        <v>94.89</v>
      </c>
      <c r="BR7" s="25">
        <v>89.99</v>
      </c>
      <c r="BS7" s="25">
        <v>22.65</v>
      </c>
      <c r="BT7" s="25">
        <v>24.75</v>
      </c>
      <c r="BU7" s="25">
        <v>87.51</v>
      </c>
      <c r="BV7" s="25">
        <v>84.77</v>
      </c>
      <c r="BW7" s="25">
        <v>87.11</v>
      </c>
      <c r="BX7" s="25">
        <v>82.78</v>
      </c>
      <c r="BY7" s="25">
        <v>84.82</v>
      </c>
      <c r="BZ7" s="25">
        <v>102.35</v>
      </c>
      <c r="CA7" s="25">
        <v>255.86</v>
      </c>
      <c r="CB7" s="25">
        <v>235.04</v>
      </c>
      <c r="CC7" s="25">
        <v>251.71</v>
      </c>
      <c r="CD7" s="25">
        <v>262.11</v>
      </c>
      <c r="CE7" s="25">
        <v>232.71</v>
      </c>
      <c r="CF7" s="25">
        <v>218.42</v>
      </c>
      <c r="CG7" s="25">
        <v>227.27</v>
      </c>
      <c r="CH7" s="25">
        <v>223.98</v>
      </c>
      <c r="CI7" s="25">
        <v>225.09</v>
      </c>
      <c r="CJ7" s="25">
        <v>224.82</v>
      </c>
      <c r="CK7" s="25">
        <v>167.74</v>
      </c>
      <c r="CL7" s="25">
        <v>44.61</v>
      </c>
      <c r="CM7" s="25">
        <v>45.8</v>
      </c>
      <c r="CN7" s="25">
        <v>42.22</v>
      </c>
      <c r="CO7" s="25">
        <v>42.68</v>
      </c>
      <c r="CP7" s="25">
        <v>42.83</v>
      </c>
      <c r="CQ7" s="25">
        <v>50.24</v>
      </c>
      <c r="CR7" s="25">
        <v>50.29</v>
      </c>
      <c r="CS7" s="25">
        <v>49.64</v>
      </c>
      <c r="CT7" s="25">
        <v>49.38</v>
      </c>
      <c r="CU7" s="25">
        <v>50.09</v>
      </c>
      <c r="CV7" s="25">
        <v>60.29</v>
      </c>
      <c r="CW7" s="25">
        <v>73.27</v>
      </c>
      <c r="CX7" s="25">
        <v>71.16</v>
      </c>
      <c r="CY7" s="25">
        <v>73.81</v>
      </c>
      <c r="CZ7" s="25">
        <v>73.209999999999994</v>
      </c>
      <c r="DA7" s="25">
        <v>72.19</v>
      </c>
      <c r="DB7" s="25">
        <v>78.650000000000006</v>
      </c>
      <c r="DC7" s="25">
        <v>77.73</v>
      </c>
      <c r="DD7" s="25">
        <v>78.09</v>
      </c>
      <c r="DE7" s="25">
        <v>78.010000000000005</v>
      </c>
      <c r="DF7" s="25">
        <v>77.599999999999994</v>
      </c>
      <c r="DG7" s="25">
        <v>90.12</v>
      </c>
      <c r="DH7" s="25">
        <v>43.91</v>
      </c>
      <c r="DI7" s="25">
        <v>45.3</v>
      </c>
      <c r="DJ7" s="25">
        <v>46.32</v>
      </c>
      <c r="DK7" s="25">
        <v>47.32</v>
      </c>
      <c r="DL7" s="25">
        <v>48.94</v>
      </c>
      <c r="DM7" s="25">
        <v>45.14</v>
      </c>
      <c r="DN7" s="25">
        <v>45.85</v>
      </c>
      <c r="DO7" s="25">
        <v>47.31</v>
      </c>
      <c r="DP7" s="25">
        <v>47.5</v>
      </c>
      <c r="DQ7" s="25">
        <v>48.41</v>
      </c>
      <c r="DR7" s="25">
        <v>50.88</v>
      </c>
      <c r="DS7" s="25">
        <v>25.33</v>
      </c>
      <c r="DT7" s="25">
        <v>24.56</v>
      </c>
      <c r="DU7" s="25">
        <v>25.35</v>
      </c>
      <c r="DV7" s="25">
        <v>24.28</v>
      </c>
      <c r="DW7" s="25">
        <v>28.85</v>
      </c>
      <c r="DX7" s="25">
        <v>13.58</v>
      </c>
      <c r="DY7" s="25">
        <v>14.13</v>
      </c>
      <c r="DZ7" s="25">
        <v>16.77</v>
      </c>
      <c r="EA7" s="25">
        <v>17.399999999999999</v>
      </c>
      <c r="EB7" s="25">
        <v>18.64</v>
      </c>
      <c r="EC7" s="25">
        <v>22.3</v>
      </c>
      <c r="ED7" s="25">
        <v>0.81</v>
      </c>
      <c r="EE7" s="25">
        <v>1</v>
      </c>
      <c r="EF7" s="25">
        <v>1.3</v>
      </c>
      <c r="EG7" s="25">
        <v>1.1000000000000001</v>
      </c>
      <c r="EH7" s="25">
        <v>0.6</v>
      </c>
      <c r="EI7" s="25">
        <v>0.44</v>
      </c>
      <c r="EJ7" s="25">
        <v>0.52</v>
      </c>
      <c r="EK7" s="25">
        <v>0.47</v>
      </c>
      <c r="EL7" s="25">
        <v>0.4</v>
      </c>
      <c r="EM7" s="25">
        <v>0.36</v>
      </c>
      <c r="EN7" s="25">
        <v>0.66</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2">
      <c r="B11">
        <v>4</v>
      </c>
      <c r="C11">
        <v>3</v>
      </c>
      <c r="D11">
        <v>2</v>
      </c>
      <c r="E11">
        <v>1</v>
      </c>
      <c r="F11">
        <v>0</v>
      </c>
      <c r="G11" t="s">
        <v>105</v>
      </c>
    </row>
    <row r="12" spans="1:144" x14ac:dyDescent="0.2">
      <c r="B12">
        <v>1</v>
      </c>
      <c r="C12">
        <v>1</v>
      </c>
      <c r="D12">
        <v>1</v>
      </c>
      <c r="E12">
        <v>2</v>
      </c>
      <c r="F12">
        <v>3</v>
      </c>
      <c r="G12" t="s">
        <v>106</v>
      </c>
    </row>
    <row r="13" spans="1:144" x14ac:dyDescent="0.2">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2023-01-19T03:54:07Z</cp:lastPrinted>
  <dcterms:created xsi:type="dcterms:W3CDTF">2022-12-01T00:56:43Z</dcterms:created>
  <dcterms:modified xsi:type="dcterms:W3CDTF">2023-02-13T09:02:25Z</dcterms:modified>
  <cp:category/>
</cp:coreProperties>
</file>