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10.226.61.9\zaisei\☆03-　決算統計担当\01-決算統計\R1年度\36_財政状況資料集の作成\08_作成依頼（2回目）\03_市町村から提出\37 八丈町●\"/>
    </mc:Choice>
  </mc:AlternateContent>
  <bookViews>
    <workbookView xWindow="0" yWindow="0" windowWidth="20496" windowHeight="7536"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6"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<sst xmlns="http://schemas.openxmlformats.org/spreadsheetml/2006/main" count="1102" uniqueCount="613">
  <si>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</si>
  <si>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</si>
  <si>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</si>
  <si>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</si>
  <si>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</si>
  <si>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</si>
  <si>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</si>
  <si>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</si>
  <si>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</si>
  <si>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</si>
  <si>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</si>
  <si>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</si>
  <si>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</si>
  <si>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</si>
  <si>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</si>
  <si>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</si>
  <si>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</si>
  <si>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</si>
  <si>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</si>
  <si>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</si>
  <si>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</si>
  <si>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</si>
  <si>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</si>
  <si>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</si>
  <si>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</si>
  <si>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</si>
  <si>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</si>
  <si>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</si>
  <si>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</si>
  <si>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</si>
  <si>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</si>
  <si>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</si>
  <si>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</si>
  <si>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</si>
  <si>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</si>
  <si>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</si>
  <si>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</si>
  <si>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</si>
  <si>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</si>
  <si>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</si>
  <si>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</si>
  <si>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</si>
  <si>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</si>
  <si>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</si>
  <si>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</si>
  <si>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</si>
  <si>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</si>
  <si>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</si>
  <si>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</si>
  <si>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</si>
  <si>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</si>
  <si>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</si>
  <si>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</si>
  <si>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</si>
  <si>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</si>
  <si>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</si>
  <si>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</si>
  <si>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</si>
  <si>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</si>
  <si>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</si>
  <si>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</si>
  <si>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</si>
  <si>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</si>
  <si>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</si>
  <si>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</si>
  <si>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</si>
  <si>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</si>
  <si>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</si>
  <si>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</si>
  <si>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</si>
  <si>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</si>
  <si>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</si>
  <si>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</si>
  <si>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</si>
  <si>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</si>
  <si>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</si>
  <si>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</si>
  <si>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</si>
  <si>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</si>
  <si>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</si>
  <si>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</si>
  <si>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</si>
  <si>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</si>
  <si>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東京都</t>
    <phoneticPr fontId="5"/>
  </si>
  <si>
    <t>市町村類型</t>
    <phoneticPr fontId="5"/>
  </si>
  <si>
    <t>Ⅱ－２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</si>
  <si>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</si>
  <si>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</si>
  <si>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</si>
  <si>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</si>
  <si>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</si>
  <si>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</si>
  <si>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</si>
  <si>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</si>
  <si>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</si>
  <si>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</si>
  <si>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</si>
  <si>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</si>
  <si>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八丈町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</si>
  <si>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</si>
  <si>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</si>
  <si>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</si>
  <si>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</si>
  <si>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</si>
  <si>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</si>
  <si>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</si>
  <si>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</si>
  <si>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</si>
  <si>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</si>
  <si>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</si>
  <si>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</si>
  <si>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</si>
  <si>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</si>
  <si>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</si>
  <si>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</si>
  <si>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</si>
  <si>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</si>
  <si>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</si>
  <si>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</si>
  <si>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</si>
  <si>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</si>
  <si>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</si>
  <si>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</si>
  <si>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-7.5</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</si>
  <si>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</si>
  <si>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</si>
  <si>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</si>
  <si>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</si>
  <si>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</si>
  <si>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</si>
  <si>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</si>
  <si>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</si>
  <si>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</si>
  <si>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</si>
  <si>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</si>
  <si>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</si>
  <si>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</si>
  <si>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</si>
  <si>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</si>
  <si>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</si>
  <si>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</si>
  <si>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</si>
  <si>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</si>
  <si>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</si>
  <si>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</si>
  <si>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</si>
  <si>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</si>
  <si>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</si>
  <si>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</si>
  <si>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</si>
  <si>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</si>
  <si>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</si>
  <si>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-1.9</t>
    <phoneticPr fontId="5"/>
  </si>
  <si>
    <t>基準財政需要額</t>
    <phoneticPr fontId="25"/>
  </si>
  <si>
    <t>うち日本人(％)</t>
    <phoneticPr fontId="5"/>
  </si>
  <si>
    <t>-1.8</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</si>
  <si>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</si>
  <si>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</si>
  <si>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</si>
  <si>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</si>
  <si>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</si>
  <si>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</si>
  <si>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</si>
  <si>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</si>
  <si>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</si>
  <si>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</si>
  <si>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</si>
  <si>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</si>
  <si>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</si>
  <si>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</si>
  <si>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</si>
  <si>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</si>
  <si>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</si>
  <si>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</si>
  <si>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</si>
  <si>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</si>
  <si>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</si>
  <si>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</si>
  <si>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</si>
  <si>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</si>
  <si>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</si>
  <si>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</si>
  <si>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</si>
  <si>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</si>
  <si>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</si>
  <si>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</si>
  <si>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</si>
  <si>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</si>
  <si>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</si>
  <si>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</si>
  <si>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</si>
  <si>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</si>
  <si>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</si>
  <si>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</si>
  <si>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</si>
  <si>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</si>
  <si>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</si>
  <si>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</si>
  <si>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</si>
  <si>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</si>
  <si>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</si>
  <si>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</si>
  <si>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</si>
  <si>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</si>
  <si>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</si>
  <si>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</si>
  <si>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</si>
  <si>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</si>
  <si>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</si>
  <si>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</si>
  <si>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</si>
  <si>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</si>
  <si>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</si>
  <si>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</si>
  <si>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東京都八丈町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</si>
  <si>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</si>
  <si>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</si>
  <si>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</si>
  <si>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</si>
  <si>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</si>
  <si>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</si>
  <si>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</si>
  <si>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</si>
  <si>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</si>
  <si>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</si>
  <si>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</si>
  <si>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</si>
  <si>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</si>
  <si>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</si>
  <si>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</si>
  <si>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</si>
  <si>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</si>
  <si>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</si>
  <si>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</si>
  <si>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</si>
  <si>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</si>
  <si>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</si>
  <si>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</si>
  <si>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</si>
  <si>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</si>
  <si>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</si>
  <si>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</si>
  <si>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</si>
  <si>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</si>
  <si>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</si>
  <si>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</si>
  <si>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</si>
  <si>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</si>
  <si>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</si>
  <si>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</si>
  <si>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</si>
  <si>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</si>
  <si>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</si>
  <si>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</si>
  <si>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</si>
  <si>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</si>
  <si>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</si>
  <si>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</si>
  <si>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</si>
  <si>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</si>
  <si>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</si>
  <si>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</si>
  <si>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</si>
  <si>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</si>
  <si>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</si>
  <si>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</si>
  <si>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</si>
  <si>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</si>
  <si>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</si>
  <si>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</si>
  <si>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</si>
  <si>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</si>
  <si>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</si>
  <si>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</si>
  <si>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</si>
  <si>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</si>
  <si>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</si>
  <si>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</si>
  <si>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</si>
  <si>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</si>
  <si>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</si>
  <si>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</si>
  <si>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</si>
  <si>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</si>
  <si>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</si>
  <si>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</si>
  <si>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</si>
  <si>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</si>
  <si>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</si>
  <si>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</si>
  <si>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</si>
  <si>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</si>
  <si>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</si>
  <si>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</si>
  <si>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</si>
  <si>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</si>
  <si>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</si>
  <si>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</si>
  <si>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</si>
  <si>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</si>
  <si>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</si>
  <si>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</si>
  <si>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</si>
  <si>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</si>
  <si>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</si>
  <si>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</si>
  <si>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</si>
  <si>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</si>
  <si>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</si>
  <si>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</si>
  <si>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</si>
  <si>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</si>
  <si>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</si>
  <si>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</si>
  <si>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</si>
  <si>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</si>
  <si>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</si>
  <si>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</si>
  <si>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</si>
  <si>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</si>
  <si>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</si>
  <si>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</si>
  <si>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</si>
  <si>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</si>
  <si>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</si>
  <si>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</si>
  <si>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</si>
  <si>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</si>
  <si>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</si>
  <si>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</si>
  <si>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</si>
  <si>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</si>
  <si>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</si>
  <si>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</si>
  <si>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</si>
  <si>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交通</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</si>
  <si>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</si>
  <si>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</si>
  <si>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</si>
  <si>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</si>
  <si>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</si>
  <si>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</si>
  <si>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</si>
  <si>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下水道</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</si>
  <si>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</si>
  <si>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</si>
  <si>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</si>
  <si>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</si>
  <si>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</si>
  <si>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</si>
  <si>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</si>
  <si>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</si>
  <si>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</si>
  <si>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</si>
  <si>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</si>
  <si>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</si>
  <si>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</si>
  <si>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</si>
  <si>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</si>
  <si>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</si>
  <si>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</si>
  <si>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</si>
  <si>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</si>
  <si>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</si>
  <si>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</si>
  <si>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</si>
  <si>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</si>
  <si>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東京都八丈町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</si>
  <si>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</si>
  <si>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</si>
  <si>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</si>
  <si>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</si>
  <si>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</si>
  <si>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</si>
  <si>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</si>
  <si>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</si>
  <si>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</si>
  <si>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</si>
  <si>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</si>
  <si>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</si>
  <si>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</si>
  <si>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</si>
  <si>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</si>
  <si>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</si>
  <si>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</si>
  <si>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</si>
  <si>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</si>
  <si>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</si>
  <si>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</si>
  <si>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</si>
  <si>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</si>
  <si>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</si>
  <si>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</si>
  <si>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</si>
  <si>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</si>
  <si>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</si>
  <si>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</si>
  <si>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</si>
  <si>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</si>
  <si>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</si>
  <si>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</si>
  <si>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</si>
  <si>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</si>
  <si>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</si>
  <si>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</si>
  <si>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</si>
  <si>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</si>
  <si>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一般旅客自動車運送事業会計</t>
    <phoneticPr fontId="5"/>
  </si>
  <si>
    <t>病院事業会計</t>
    <phoneticPr fontId="5"/>
  </si>
  <si>
    <t>浄化槽設置管理事業特別会計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</si>
  <si>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</si>
  <si>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</si>
  <si>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</si>
  <si>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</si>
  <si>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</si>
  <si>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</si>
  <si>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</si>
  <si>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</si>
  <si>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</si>
  <si>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</si>
  <si>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</si>
  <si>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</si>
  <si>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</si>
  <si>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</si>
  <si>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</si>
  <si>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</si>
  <si>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</si>
  <si>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</si>
  <si>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</si>
  <si>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</si>
  <si>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</si>
  <si>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</si>
  <si>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</si>
  <si>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</si>
  <si>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</si>
  <si>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</si>
  <si>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</si>
  <si>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</si>
  <si>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</si>
  <si>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</si>
  <si>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</si>
  <si>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</si>
  <si>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</si>
  <si>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t>
    <phoneticPr fontId="5"/>
  </si>
  <si>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</si>
  <si>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</si>
  <si>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</si>
  <si>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</si>
  <si>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</si>
  <si>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</si>
  <si>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</si>
  <si>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</si>
  <si>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</si>
  <si>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</si>
  <si>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</si>
  <si>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</si>
  <si>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</si>
  <si>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</si>
  <si>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</si>
  <si>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</si>
  <si>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</si>
  <si>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</si>
  <si>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</si>
  <si>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</si>
  <si>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</si>
  <si>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</si>
  <si>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</si>
  <si>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</si>
  <si>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</si>
  <si>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</si>
  <si>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</si>
  <si>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</si>
  <si>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</si>
  <si>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</si>
  <si>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</si>
  <si>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</si>
  <si>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病院事業会計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</si>
  <si>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</si>
  <si>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</si>
  <si>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</si>
  <si>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</si>
  <si>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浄化槽設置管理事業特別会計</t>
    <phoneticPr fontId="5"/>
  </si>
  <si>
    <t>(Ｆ)</t>
    <phoneticPr fontId="5"/>
  </si>
  <si>
    <t>一般旅客自動車運送事業会計</t>
    <phoneticPr fontId="5"/>
  </si>
  <si>
    <t>将来負担比率（(Ｅ)－(Ｆ)）／（(Ｃ)－(Ｄ)）×１００</t>
    <rPh sb="0" eb="2">
      <t>ショウライ</t>
    </rPh>
    <rPh sb="2" eb="4">
      <t>フタン</t>
    </rPh>
    <rPh sb="4" eb="6">
      <t>ヒリツ</t>
    </rPh>
    <phoneticPr fontId="5"/>
  </si>
  <si>
    <t>その他の会計</t>
    <phoneticPr fontId="5"/>
  </si>
  <si>
    <t>-</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</si>
  <si>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</si>
  <si>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</si>
  <si>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</si>
  <si>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</si>
  <si>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</si>
  <si>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</si>
  <si>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</si>
  <si>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</si>
  <si>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</si>
  <si>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</si>
  <si>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</si>
  <si>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</si>
  <si>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</si>
  <si>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</si>
  <si>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</si>
  <si>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</si>
  <si>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</si>
  <si>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</si>
  <si>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</si>
  <si>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</si>
  <si>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</si>
  <si>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</si>
  <si>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</si>
  <si>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</si>
  <si>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</si>
  <si>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</si>
  <si>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</si>
  <si>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</si>
  <si>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</si>
  <si>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</si>
  <si>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</si>
  <si>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</si>
  <si>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</si>
  <si>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</si>
  <si>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</si>
  <si>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</si>
  <si>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</si>
  <si>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</si>
  <si>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</si>
  <si>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</si>
  <si>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</si>
  <si>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</si>
  <si>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</si>
  <si>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</si>
  <si>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</si>
  <si>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</si>
  <si>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</si>
  <si>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</si>
  <si>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</si>
  <si>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</si>
  <si>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</si>
  <si>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</si>
  <si>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</si>
  <si>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</si>
  <si>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</si>
  <si>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</si>
  <si>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</si>
  <si>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</si>
  <si>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</si>
  <si>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</si>
  <si>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</si>
  <si>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</si>
  <si>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</si>
  <si>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</si>
  <si>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</si>
  <si>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</si>
  <si>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</si>
  <si>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</si>
  <si>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</si>
  <si>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</si>
  <si>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</si>
  <si>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</si>
  <si>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</si>
  <si>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</si>
  <si>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</si>
  <si>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</si>
  <si>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</si>
  <si>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</si>
  <si>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</si>
  <si>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</si>
  <si>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</si>
  <si>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</si>
  <si>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0.73</t>
  </si>
  <si>
    <t>病院事業会計</t>
  </si>
  <si>
    <t>水道事業会計</t>
  </si>
  <si>
    <t>一般会計</t>
  </si>
  <si>
    <t>浄化槽設置管理事業特別会計</t>
  </si>
  <si>
    <t>一般旅客自動車運送事業会計</t>
  </si>
  <si>
    <t>国民健康保険特別会計</t>
  </si>
  <si>
    <t>▲ 4.15</t>
  </si>
  <si>
    <t>▲ 0.37</t>
  </si>
  <si>
    <t>介護保険特別会計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</si>
  <si>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</si>
  <si>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</si>
  <si>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</si>
  <si>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</si>
  <si>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</si>
  <si>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</si>
  <si>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</si>
  <si>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</si>
  <si>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</si>
  <si>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東京都議会議員公務災害補償等組合</t>
  </si>
  <si>
    <t>東京都市町村職員退職手当組合</t>
  </si>
  <si>
    <t>東京都島嶼町村一部事務組合</t>
  </si>
  <si>
    <t>東京市町村総合事務組合（一般会計）</t>
    <rPh sb="12" eb="14">
      <t>イッパン</t>
    </rPh>
    <rPh sb="14" eb="15">
      <t>カイ</t>
    </rPh>
    <rPh sb="15" eb="16">
      <t>ケイ</t>
    </rPh>
    <phoneticPr fontId="5"/>
  </si>
  <si>
    <t>東京市町村総合事務組合（交通災害共済事業特別会計）</t>
  </si>
  <si>
    <t>東京都後期高齢者医療広域連合（一般会計）</t>
    <rPh sb="0" eb="2">
      <t>トウキョウ</t>
    </rPh>
    <rPh sb="2" eb="3">
      <t>ト</t>
    </rPh>
    <rPh sb="3" eb="5">
      <t>コウキ</t>
    </rPh>
    <rPh sb="5" eb="7">
      <t>コウレイ</t>
    </rPh>
    <rPh sb="7" eb="8">
      <t>シャ</t>
    </rPh>
    <rPh sb="8" eb="10">
      <t>イリョウ</t>
    </rPh>
    <rPh sb="10" eb="12">
      <t>コウイキ</t>
    </rPh>
    <rPh sb="12" eb="14">
      <t>レンゴウ</t>
    </rPh>
    <rPh sb="15" eb="17">
      <t>イッパン</t>
    </rPh>
    <rPh sb="17" eb="19">
      <t>カイケイ</t>
    </rPh>
    <phoneticPr fontId="6"/>
  </si>
  <si>
    <t>東京都後期高齢者医療広域連合
（後期高齢者医療特別会計）</t>
    <rPh sb="0" eb="2">
      <t>トウキョウ</t>
    </rPh>
    <rPh sb="2" eb="3">
      <t>ト</t>
    </rPh>
    <rPh sb="3" eb="5">
      <t>コウキ</t>
    </rPh>
    <rPh sb="5" eb="7">
      <t>コウレイ</t>
    </rPh>
    <rPh sb="7" eb="8">
      <t>シャ</t>
    </rPh>
    <rPh sb="8" eb="10">
      <t>イリョウ</t>
    </rPh>
    <rPh sb="10" eb="12">
      <t>コウイキ</t>
    </rPh>
    <rPh sb="12" eb="14">
      <t>レンゴウ</t>
    </rPh>
    <rPh sb="16" eb="18">
      <t>コウキ</t>
    </rPh>
    <rPh sb="18" eb="21">
      <t>コウレイシャ</t>
    </rPh>
    <rPh sb="21" eb="23">
      <t>イリョウ</t>
    </rPh>
    <rPh sb="23" eb="25">
      <t>トクベツ</t>
    </rPh>
    <rPh sb="25" eb="27">
      <t>カイケイ</t>
    </rPh>
    <phoneticPr fontId="5"/>
  </si>
  <si>
    <t>公共施設整備基金</t>
    <phoneticPr fontId="5"/>
  </si>
  <si>
    <t>ふるさと創生基金</t>
    <phoneticPr fontId="5"/>
  </si>
  <si>
    <t>産業振興基金</t>
    <phoneticPr fontId="5"/>
  </si>
  <si>
    <t>社会福祉推進基金</t>
    <phoneticPr fontId="5"/>
  </si>
  <si>
    <t>人材育成基金</t>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</si>
  <si>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</si>
  <si>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</si>
  <si>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</si>
  <si>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</si>
  <si>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</si>
  <si>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</si>
  <si>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</si>
  <si>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</si>
  <si>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</si>
  <si>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</si>
  <si>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</si>
  <si>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将来負担比率においては、新規発行債の抑制、基金の積立により平成29年度より28.2ポイント改善したものの、将来負担比率は類似団体より高い比率となっている。一方、有形固定資産減価償却率については、類似団体より低い比率となっているが、老朽化している施設を多く抱えているため、施設改修等の費用は増加傾向にあるため公共施設等管理計画に基づき計画的な改修、更新を行い健全な財政運営を図る。</t>
    <rPh sb="13" eb="15">
      <t>シンキ</t>
    </rPh>
    <rPh sb="15" eb="17">
      <t>ハッコウ</t>
    </rPh>
    <rPh sb="17" eb="18">
      <t>サイ</t>
    </rPh>
    <rPh sb="19" eb="21">
      <t>ヨクセイ</t>
    </rPh>
    <rPh sb="22" eb="24">
      <t>キキン</t>
    </rPh>
    <rPh sb="25" eb="27">
      <t>ツミタテ</t>
    </rPh>
    <rPh sb="61" eb="63">
      <t>ルイジ</t>
    </rPh>
    <rPh sb="63" eb="65">
      <t>ダンタイ</t>
    </rPh>
    <rPh sb="67" eb="68">
      <t>タカ</t>
    </rPh>
    <rPh sb="69" eb="71">
      <t>ヒリツ</t>
    </rPh>
    <rPh sb="78" eb="80">
      <t>イッポウ</t>
    </rPh>
    <rPh sb="98" eb="100">
      <t>ルイジ</t>
    </rPh>
    <rPh sb="100" eb="102">
      <t>ダンタイ</t>
    </rPh>
    <rPh sb="104" eb="105">
      <t>ヒク</t>
    </rPh>
    <rPh sb="106" eb="108">
      <t>ヒリツ</t>
    </rPh>
    <phoneticPr fontId="5"/>
  </si>
  <si>
    <t xml:space="preserve">　将来負担比率は平成２７年度と比較し、地方債現在高△１２．５％（△９億２，３００万円減）、公営企業債等繰入見込額△２２．５％（△３億４，０００万円）減少し、分母となる充当可能基金が４５．８％（１２億７００万円）増加したことで大きく改善したが、実質公債比率においては新庁舎建設事業債、汚泥再生処理センター建設事業債などの償還が始まったこともあり、平成３０年度までは増加傾向となっていた。新規発行債を抑制したことで、実質公債費比率は少しずつ低下する見込み。
　　今後、ごみ焼却施設の建て替えや防災行政無線のデジタル化などの大規模事業が計画されているため、基金の取り崩しや新規発行債が見込まれ、再び上昇していくことが考えられるが、最小限に抑制することで財政の健全化に努める。
</t>
    <rPh sb="172" eb="174">
      <t>ヘイセイ</t>
    </rPh>
    <rPh sb="176" eb="178">
      <t>ネンド</t>
    </rPh>
    <rPh sb="181" eb="183">
      <t>ゾウカ</t>
    </rPh>
    <rPh sb="183" eb="185">
      <t>ケイコウ</t>
    </rPh>
    <rPh sb="192" eb="194">
      <t>シンキ</t>
    </rPh>
    <rPh sb="194" eb="196">
      <t>ハッコウ</t>
    </rPh>
    <rPh sb="196" eb="197">
      <t>サイ</t>
    </rPh>
    <rPh sb="198" eb="200">
      <t>ヨクセイ</t>
    </rPh>
    <rPh sb="206" eb="208">
      <t>ジッシツ</t>
    </rPh>
    <rPh sb="208" eb="210">
      <t>コウサイ</t>
    </rPh>
    <rPh sb="210" eb="211">
      <t>ヒ</t>
    </rPh>
    <rPh sb="211" eb="213">
      <t>ヒリツ</t>
    </rPh>
    <rPh sb="214" eb="215">
      <t>スコ</t>
    </rPh>
    <rPh sb="218" eb="220">
      <t>テイカ</t>
    </rPh>
    <rPh sb="222" eb="224">
      <t>ミコ</t>
    </rPh>
    <rPh sb="294" eb="295">
      <t>フタタ</t>
    </rPh>
    <rPh sb="296" eb="298">
      <t>ジョウショウ</t>
    </rPh>
    <rPh sb="305" eb="306">
      <t>カンガ</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</si>
</sst>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87" fontId="1" fillId="6" borderId="188"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109920</c:v>
                </c:pt>
                <c:pt idx="1">
                  <c:v>119882</c:v>
                </c:pt>
                <c:pt idx="2">
                  <c:v>116162</c:v>
                </c:pt>
                <c:pt idx="3">
                  <c:v>121449</c:v>
                </c:pt>
                <c:pt idx="4">
                  <c:v>145139</c:v>
                </c:pt>
              </c:numCache>
            </c:numRef>
          </c:val>
          <c:smooth val="0"/>
          <c:extLst>
            <c:ext xmlns:c16="http://schemas.microsoft.com/office/drawing/2014/chart" uri="{C3380CC4-5D6E-409C-BE32-E72D297353CC}">
              <c16:uniqueId val="{00000000-D5FC-4E84-8A38-122826C73B29}"/>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213986</c:v>
                </c:pt>
                <c:pt idx="1">
                  <c:v>195857</c:v>
                </c:pt>
                <c:pt idx="2">
                  <c:v>276536</c:v>
                </c:pt>
                <c:pt idx="3">
                  <c:v>186312</c:v>
                </c:pt>
                <c:pt idx="4">
                  <c:v>182351</c:v>
                </c:pt>
              </c:numCache>
            </c:numRef>
          </c:val>
          <c:smooth val="0"/>
          <c:extLst>
            <c:ext xmlns:c16="http://schemas.microsoft.com/office/drawing/2014/chart" uri="{C3380CC4-5D6E-409C-BE32-E72D297353CC}">
              <c16:uniqueId val="{00000001-D5FC-4E84-8A38-122826C73B29}"/>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2.2200000000000002</c:v>
                </c:pt>
                <c:pt idx="1">
                  <c:v>2.48</c:v>
                </c:pt>
                <c:pt idx="2">
                  <c:v>3.01</c:v>
                </c:pt>
                <c:pt idx="3">
                  <c:v>2.96</c:v>
                </c:pt>
                <c:pt idx="4">
                  <c:v>2.2799999999999998</c:v>
                </c:pt>
              </c:numCache>
            </c:numRef>
          </c:val>
          <c:extLst>
            <c:ext xmlns:c16="http://schemas.microsoft.com/office/drawing/2014/chart" uri="{C3380CC4-5D6E-409C-BE32-E72D297353CC}">
              <c16:uniqueId val="{00000000-C5BB-4DA1-AA0D-619C3A3F538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25.23</c:v>
                </c:pt>
                <c:pt idx="1">
                  <c:v>27.03</c:v>
                </c:pt>
                <c:pt idx="2">
                  <c:v>33.380000000000003</c:v>
                </c:pt>
                <c:pt idx="3">
                  <c:v>36.67</c:v>
                </c:pt>
                <c:pt idx="4">
                  <c:v>36.75</c:v>
                </c:pt>
              </c:numCache>
            </c:numRef>
          </c:val>
          <c:extLst>
            <c:ext xmlns:c16="http://schemas.microsoft.com/office/drawing/2014/chart" uri="{C3380CC4-5D6E-409C-BE32-E72D297353CC}">
              <c16:uniqueId val="{00000001-C5BB-4DA1-AA0D-619C3A3F538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3.27</c:v>
                </c:pt>
                <c:pt idx="1">
                  <c:v>2.2200000000000002</c:v>
                </c:pt>
                <c:pt idx="2">
                  <c:v>6.93</c:v>
                </c:pt>
                <c:pt idx="3">
                  <c:v>2.84</c:v>
                </c:pt>
                <c:pt idx="4">
                  <c:v>-0.73</c:v>
                </c:pt>
              </c:numCache>
            </c:numRef>
          </c:val>
          <c:smooth val="0"/>
          <c:extLst>
            <c:ext xmlns:c16="http://schemas.microsoft.com/office/drawing/2014/chart" uri="{C3380CC4-5D6E-409C-BE32-E72D297353CC}">
              <c16:uniqueId val="{00000002-C5BB-4DA1-AA0D-619C3A3F538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01D-4F70-8D62-AD8014185B1D}"/>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01D-4F70-8D62-AD8014185B1D}"/>
            </c:ext>
          </c:extLst>
        </c:ser>
        <c:ser>
          <c:idx val="2"/>
          <c:order val="2"/>
          <c:tx>
            <c:strRef>
              <c:f>データシート!$A$29</c:f>
              <c:strCache>
                <c:ptCount val="1"/>
                <c:pt idx="0">
                  <c:v>後期高齢者医療特別会計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#N/A</c:v>
                </c:pt>
                <c:pt idx="1">
                  <c:v>0.04</c:v>
                </c:pt>
                <c:pt idx="2">
                  <c:v>#N/A</c:v>
                </c:pt>
                <c:pt idx="3">
                  <c:v>0</c:v>
                </c:pt>
                <c:pt idx="4">
                  <c:v>#N/A</c:v>
                </c:pt>
                <c:pt idx="5">
                  <c:v>7.0000000000000007E-2</c:v>
                </c:pt>
                <c:pt idx="6">
                  <c:v>#N/A</c:v>
                </c:pt>
                <c:pt idx="7">
                  <c:v>0</c:v>
                </c:pt>
                <c:pt idx="8">
                  <c:v>#N/A</c:v>
                </c:pt>
                <c:pt idx="9">
                  <c:v>0</c:v>
                </c:pt>
              </c:numCache>
            </c:numRef>
          </c:val>
          <c:extLst>
            <c:ext xmlns:c16="http://schemas.microsoft.com/office/drawing/2014/chart" uri="{C3380CC4-5D6E-409C-BE32-E72D297353CC}">
              <c16:uniqueId val="{00000002-F01D-4F70-8D62-AD8014185B1D}"/>
            </c:ext>
          </c:extLst>
        </c:ser>
        <c:ser>
          <c:idx val="3"/>
          <c:order val="3"/>
          <c:tx>
            <c:strRef>
              <c:f>データシート!$A$30</c:f>
              <c:strCache>
                <c:ptCount val="1"/>
                <c:pt idx="0">
                  <c:v>介護保険特別会計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#N/A</c:v>
                </c:pt>
                <c:pt idx="1">
                  <c:v>0.25</c:v>
                </c:pt>
                <c:pt idx="2">
                  <c:v>#N/A</c:v>
                </c:pt>
                <c:pt idx="3">
                  <c:v>0.81</c:v>
                </c:pt>
                <c:pt idx="4">
                  <c:v>#N/A</c:v>
                </c:pt>
                <c:pt idx="5">
                  <c:v>1.08</c:v>
                </c:pt>
                <c:pt idx="6">
                  <c:v>#N/A</c:v>
                </c:pt>
                <c:pt idx="7">
                  <c:v>0.57999999999999996</c:v>
                </c:pt>
                <c:pt idx="8">
                  <c:v>#N/A</c:v>
                </c:pt>
                <c:pt idx="9">
                  <c:v>0.97</c:v>
                </c:pt>
              </c:numCache>
            </c:numRef>
          </c:val>
          <c:extLst>
            <c:ext xmlns:c16="http://schemas.microsoft.com/office/drawing/2014/chart" uri="{C3380CC4-5D6E-409C-BE32-E72D297353CC}">
              <c16:uniqueId val="{00000003-F01D-4F70-8D62-AD8014185B1D}"/>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4.1500000000000004</c:v>
                </c:pt>
                <c:pt idx="1">
                  <c:v>#N/A</c:v>
                </c:pt>
                <c:pt idx="2">
                  <c:v>0.37</c:v>
                </c:pt>
                <c:pt idx="3">
                  <c:v>#N/A</c:v>
                </c:pt>
                <c:pt idx="4">
                  <c:v>#N/A</c:v>
                </c:pt>
                <c:pt idx="5">
                  <c:v>0</c:v>
                </c:pt>
                <c:pt idx="6">
                  <c:v>#N/A</c:v>
                </c:pt>
                <c:pt idx="7">
                  <c:v>1.45</c:v>
                </c:pt>
                <c:pt idx="8">
                  <c:v>#N/A</c:v>
                </c:pt>
                <c:pt idx="9">
                  <c:v>1.06</c:v>
                </c:pt>
              </c:numCache>
            </c:numRef>
          </c:val>
          <c:extLst>
            <c:ext xmlns:c16="http://schemas.microsoft.com/office/drawing/2014/chart" uri="{C3380CC4-5D6E-409C-BE32-E72D297353CC}">
              <c16:uniqueId val="{00000004-F01D-4F70-8D62-AD8014185B1D}"/>
            </c:ext>
          </c:extLst>
        </c:ser>
        <c:ser>
          <c:idx val="5"/>
          <c:order val="5"/>
          <c:tx>
            <c:strRef>
              <c:f>データシート!$A$32</c:f>
              <c:strCache>
                <c:ptCount val="1"/>
                <c:pt idx="0">
                  <c:v>一般旅客自動車運送事業会計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2.38</c:v>
                </c:pt>
                <c:pt idx="2">
                  <c:v>#N/A</c:v>
                </c:pt>
                <c:pt idx="3">
                  <c:v>2.44</c:v>
                </c:pt>
                <c:pt idx="4">
                  <c:v>#N/A</c:v>
                </c:pt>
                <c:pt idx="5">
                  <c:v>1.83</c:v>
                </c:pt>
                <c:pt idx="6">
                  <c:v>#N/A</c:v>
                </c:pt>
                <c:pt idx="7">
                  <c:v>1.1399999999999999</c:v>
                </c:pt>
                <c:pt idx="8">
                  <c:v>#N/A</c:v>
                </c:pt>
                <c:pt idx="9">
                  <c:v>1.22</c:v>
                </c:pt>
              </c:numCache>
            </c:numRef>
          </c:val>
          <c:extLst>
            <c:ext xmlns:c16="http://schemas.microsoft.com/office/drawing/2014/chart" uri="{C3380CC4-5D6E-409C-BE32-E72D297353CC}">
              <c16:uniqueId val="{00000005-F01D-4F70-8D62-AD8014185B1D}"/>
            </c:ext>
          </c:extLst>
        </c:ser>
        <c:ser>
          <c:idx val="6"/>
          <c:order val="6"/>
          <c:tx>
            <c:strRef>
              <c:f>データシート!$A$33</c:f>
              <c:strCache>
                <c:ptCount val="1"/>
                <c:pt idx="0">
                  <c:v>浄化槽設置管理事業特別会計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0.01</c:v>
                </c:pt>
                <c:pt idx="2">
                  <c:v>#N/A</c:v>
                </c:pt>
                <c:pt idx="3">
                  <c:v>0.04</c:v>
                </c:pt>
                <c:pt idx="4">
                  <c:v>#N/A</c:v>
                </c:pt>
                <c:pt idx="5">
                  <c:v>0.06</c:v>
                </c:pt>
                <c:pt idx="6">
                  <c:v>#N/A</c:v>
                </c:pt>
                <c:pt idx="7">
                  <c:v>0.46</c:v>
                </c:pt>
                <c:pt idx="8">
                  <c:v>#N/A</c:v>
                </c:pt>
                <c:pt idx="9">
                  <c:v>1.73</c:v>
                </c:pt>
              </c:numCache>
            </c:numRef>
          </c:val>
          <c:extLst>
            <c:ext xmlns:c16="http://schemas.microsoft.com/office/drawing/2014/chart" uri="{C3380CC4-5D6E-409C-BE32-E72D297353CC}">
              <c16:uniqueId val="{00000006-F01D-4F70-8D62-AD8014185B1D}"/>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2.2200000000000002</c:v>
                </c:pt>
                <c:pt idx="2">
                  <c:v>#N/A</c:v>
                </c:pt>
                <c:pt idx="3">
                  <c:v>2.4700000000000002</c:v>
                </c:pt>
                <c:pt idx="4">
                  <c:v>#N/A</c:v>
                </c:pt>
                <c:pt idx="5">
                  <c:v>3</c:v>
                </c:pt>
                <c:pt idx="6">
                  <c:v>#N/A</c:v>
                </c:pt>
                <c:pt idx="7">
                  <c:v>2.96</c:v>
                </c:pt>
                <c:pt idx="8">
                  <c:v>#N/A</c:v>
                </c:pt>
                <c:pt idx="9">
                  <c:v>2.27</c:v>
                </c:pt>
              </c:numCache>
            </c:numRef>
          </c:val>
          <c:extLst>
            <c:ext xmlns:c16="http://schemas.microsoft.com/office/drawing/2014/chart" uri="{C3380CC4-5D6E-409C-BE32-E72D297353CC}">
              <c16:uniqueId val="{00000007-F01D-4F70-8D62-AD8014185B1D}"/>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3.47</c:v>
                </c:pt>
                <c:pt idx="2">
                  <c:v>#N/A</c:v>
                </c:pt>
                <c:pt idx="3">
                  <c:v>3.64</c:v>
                </c:pt>
                <c:pt idx="4">
                  <c:v>#N/A</c:v>
                </c:pt>
                <c:pt idx="5">
                  <c:v>3.58</c:v>
                </c:pt>
                <c:pt idx="6">
                  <c:v>#N/A</c:v>
                </c:pt>
                <c:pt idx="7">
                  <c:v>3.78</c:v>
                </c:pt>
                <c:pt idx="8">
                  <c:v>#N/A</c:v>
                </c:pt>
                <c:pt idx="9">
                  <c:v>3.88</c:v>
                </c:pt>
              </c:numCache>
            </c:numRef>
          </c:val>
          <c:extLst>
            <c:ext xmlns:c16="http://schemas.microsoft.com/office/drawing/2014/chart" uri="{C3380CC4-5D6E-409C-BE32-E72D297353CC}">
              <c16:uniqueId val="{00000008-F01D-4F70-8D62-AD8014185B1D}"/>
            </c:ext>
          </c:extLst>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22.34</c:v>
                </c:pt>
                <c:pt idx="2">
                  <c:v>#N/A</c:v>
                </c:pt>
                <c:pt idx="3">
                  <c:v>22.16</c:v>
                </c:pt>
                <c:pt idx="4">
                  <c:v>#N/A</c:v>
                </c:pt>
                <c:pt idx="5">
                  <c:v>19.28</c:v>
                </c:pt>
                <c:pt idx="6">
                  <c:v>#N/A</c:v>
                </c:pt>
                <c:pt idx="7">
                  <c:v>14.92</c:v>
                </c:pt>
                <c:pt idx="8">
                  <c:v>#N/A</c:v>
                </c:pt>
                <c:pt idx="9">
                  <c:v>13.3</c:v>
                </c:pt>
              </c:numCache>
            </c:numRef>
          </c:val>
          <c:extLst>
            <c:ext xmlns:c16="http://schemas.microsoft.com/office/drawing/2014/chart" uri="{C3380CC4-5D6E-409C-BE32-E72D297353CC}">
              <c16:uniqueId val="{00000009-F01D-4F70-8D62-AD8014185B1D}"/>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611</c:v>
                </c:pt>
                <c:pt idx="5">
                  <c:v>605</c:v>
                </c:pt>
                <c:pt idx="8">
                  <c:v>590</c:v>
                </c:pt>
                <c:pt idx="11">
                  <c:v>539</c:v>
                </c:pt>
                <c:pt idx="14">
                  <c:v>566</c:v>
                </c:pt>
              </c:numCache>
            </c:numRef>
          </c:val>
          <c:extLst>
            <c:ext xmlns:c16="http://schemas.microsoft.com/office/drawing/2014/chart" uri="{C3380CC4-5D6E-409C-BE32-E72D297353CC}">
              <c16:uniqueId val="{00000000-8B88-4327-B65B-9DD65099052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8B88-4327-B65B-9DD65099052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16</c:v>
                </c:pt>
                <c:pt idx="3">
                  <c:v>16</c:v>
                </c:pt>
                <c:pt idx="6">
                  <c:v>16</c:v>
                </c:pt>
                <c:pt idx="9">
                  <c:v>16</c:v>
                </c:pt>
                <c:pt idx="12">
                  <c:v>16</c:v>
                </c:pt>
              </c:numCache>
            </c:numRef>
          </c:val>
          <c:extLst>
            <c:ext xmlns:c16="http://schemas.microsoft.com/office/drawing/2014/chart" uri="{C3380CC4-5D6E-409C-BE32-E72D297353CC}">
              <c16:uniqueId val="{00000002-8B88-4327-B65B-9DD65099052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48</c:v>
                </c:pt>
                <c:pt idx="3">
                  <c:v>56</c:v>
                </c:pt>
                <c:pt idx="6">
                  <c:v>56</c:v>
                </c:pt>
                <c:pt idx="9">
                  <c:v>56</c:v>
                </c:pt>
                <c:pt idx="12">
                  <c:v>55</c:v>
                </c:pt>
              </c:numCache>
            </c:numRef>
          </c:val>
          <c:extLst>
            <c:ext xmlns:c16="http://schemas.microsoft.com/office/drawing/2014/chart" uri="{C3380CC4-5D6E-409C-BE32-E72D297353CC}">
              <c16:uniqueId val="{00000003-8B88-4327-B65B-9DD65099052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163</c:v>
                </c:pt>
                <c:pt idx="3">
                  <c:v>159</c:v>
                </c:pt>
                <c:pt idx="6">
                  <c:v>148</c:v>
                </c:pt>
                <c:pt idx="9">
                  <c:v>142</c:v>
                </c:pt>
                <c:pt idx="12">
                  <c:v>137</c:v>
                </c:pt>
              </c:numCache>
            </c:numRef>
          </c:val>
          <c:extLst>
            <c:ext xmlns:c16="http://schemas.microsoft.com/office/drawing/2014/chart" uri="{C3380CC4-5D6E-409C-BE32-E72D297353CC}">
              <c16:uniqueId val="{00000004-8B88-4327-B65B-9DD65099052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8B88-4327-B65B-9DD65099052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8B88-4327-B65B-9DD65099052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769</c:v>
                </c:pt>
                <c:pt idx="3">
                  <c:v>770</c:v>
                </c:pt>
                <c:pt idx="6">
                  <c:v>744</c:v>
                </c:pt>
                <c:pt idx="9">
                  <c:v>716</c:v>
                </c:pt>
                <c:pt idx="12">
                  <c:v>736</c:v>
                </c:pt>
              </c:numCache>
            </c:numRef>
          </c:val>
          <c:extLst>
            <c:ext xmlns:c16="http://schemas.microsoft.com/office/drawing/2014/chart" uri="{C3380CC4-5D6E-409C-BE32-E72D297353CC}">
              <c16:uniqueId val="{00000007-8B88-4327-B65B-9DD65099052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385</c:v>
                </c:pt>
                <c:pt idx="2">
                  <c:v>#N/A</c:v>
                </c:pt>
                <c:pt idx="3">
                  <c:v>#N/A</c:v>
                </c:pt>
                <c:pt idx="4">
                  <c:v>396</c:v>
                </c:pt>
                <c:pt idx="5">
                  <c:v>#N/A</c:v>
                </c:pt>
                <c:pt idx="6">
                  <c:v>#N/A</c:v>
                </c:pt>
                <c:pt idx="7">
                  <c:v>374</c:v>
                </c:pt>
                <c:pt idx="8">
                  <c:v>#N/A</c:v>
                </c:pt>
                <c:pt idx="9">
                  <c:v>#N/A</c:v>
                </c:pt>
                <c:pt idx="10">
                  <c:v>391</c:v>
                </c:pt>
                <c:pt idx="11">
                  <c:v>#N/A</c:v>
                </c:pt>
                <c:pt idx="12">
                  <c:v>#N/A</c:v>
                </c:pt>
                <c:pt idx="13">
                  <c:v>378</c:v>
                </c:pt>
                <c:pt idx="14">
                  <c:v>#N/A</c:v>
                </c:pt>
              </c:numCache>
            </c:numRef>
          </c:val>
          <c:smooth val="0"/>
          <c:extLst>
            <c:ext xmlns:c16="http://schemas.microsoft.com/office/drawing/2014/chart" uri="{C3380CC4-5D6E-409C-BE32-E72D297353CC}">
              <c16:uniqueId val="{00000008-8B88-4327-B65B-9DD65099052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4881</c:v>
                </c:pt>
                <c:pt idx="5">
                  <c:v>4735</c:v>
                </c:pt>
                <c:pt idx="8">
                  <c:v>4762</c:v>
                </c:pt>
                <c:pt idx="11">
                  <c:v>4664</c:v>
                </c:pt>
                <c:pt idx="14">
                  <c:v>4490</c:v>
                </c:pt>
              </c:numCache>
            </c:numRef>
          </c:val>
          <c:extLst>
            <c:ext xmlns:c16="http://schemas.microsoft.com/office/drawing/2014/chart" uri="{C3380CC4-5D6E-409C-BE32-E72D297353CC}">
              <c16:uniqueId val="{00000000-5601-4562-91EC-5EF3351EB5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1022</c:v>
                </c:pt>
                <c:pt idx="5">
                  <c:v>828</c:v>
                </c:pt>
                <c:pt idx="8">
                  <c:v>737</c:v>
                </c:pt>
                <c:pt idx="11">
                  <c:v>592</c:v>
                </c:pt>
                <c:pt idx="14">
                  <c:v>570</c:v>
                </c:pt>
              </c:numCache>
            </c:numRef>
          </c:val>
          <c:extLst>
            <c:ext xmlns:c16="http://schemas.microsoft.com/office/drawing/2014/chart" uri="{C3380CC4-5D6E-409C-BE32-E72D297353CC}">
              <c16:uniqueId val="{00000001-5601-4562-91EC-5EF3351EB5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2633</c:v>
                </c:pt>
                <c:pt idx="5">
                  <c:v>2812</c:v>
                </c:pt>
                <c:pt idx="8">
                  <c:v>3270</c:v>
                </c:pt>
                <c:pt idx="11">
                  <c:v>3723</c:v>
                </c:pt>
                <c:pt idx="14">
                  <c:v>3840</c:v>
                </c:pt>
              </c:numCache>
            </c:numRef>
          </c:val>
          <c:extLst>
            <c:ext xmlns:c16="http://schemas.microsoft.com/office/drawing/2014/chart" uri="{C3380CC4-5D6E-409C-BE32-E72D297353CC}">
              <c16:uniqueId val="{00000002-5601-4562-91EC-5EF3351EB5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5601-4562-91EC-5EF3351EB5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5601-4562-91EC-5EF3351EB5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5601-4562-91EC-5EF3351EB5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1204</c:v>
                </c:pt>
                <c:pt idx="3">
                  <c:v>1220</c:v>
                </c:pt>
                <c:pt idx="6">
                  <c:v>1176</c:v>
                </c:pt>
                <c:pt idx="9">
                  <c:v>1155</c:v>
                </c:pt>
                <c:pt idx="12">
                  <c:v>1228</c:v>
                </c:pt>
              </c:numCache>
            </c:numRef>
          </c:val>
          <c:extLst>
            <c:ext xmlns:c16="http://schemas.microsoft.com/office/drawing/2014/chart" uri="{C3380CC4-5D6E-409C-BE32-E72D297353CC}">
              <c16:uniqueId val="{00000006-5601-4562-91EC-5EF3351EB5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449</c:v>
                </c:pt>
                <c:pt idx="3">
                  <c:v>396</c:v>
                </c:pt>
                <c:pt idx="6">
                  <c:v>343</c:v>
                </c:pt>
                <c:pt idx="9">
                  <c:v>289</c:v>
                </c:pt>
                <c:pt idx="12">
                  <c:v>237</c:v>
                </c:pt>
              </c:numCache>
            </c:numRef>
          </c:val>
          <c:extLst>
            <c:ext xmlns:c16="http://schemas.microsoft.com/office/drawing/2014/chart" uri="{C3380CC4-5D6E-409C-BE32-E72D297353CC}">
              <c16:uniqueId val="{00000007-5601-4562-91EC-5EF3351EB5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1511</c:v>
                </c:pt>
                <c:pt idx="3">
                  <c:v>1435</c:v>
                </c:pt>
                <c:pt idx="6">
                  <c:v>1219</c:v>
                </c:pt>
                <c:pt idx="9">
                  <c:v>1221</c:v>
                </c:pt>
                <c:pt idx="12">
                  <c:v>1171</c:v>
                </c:pt>
              </c:numCache>
            </c:numRef>
          </c:val>
          <c:extLst>
            <c:ext xmlns:c16="http://schemas.microsoft.com/office/drawing/2014/chart" uri="{C3380CC4-5D6E-409C-BE32-E72D297353CC}">
              <c16:uniqueId val="{00000008-5601-4562-91EC-5EF3351EB5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80</c:v>
                </c:pt>
                <c:pt idx="3">
                  <c:v>64</c:v>
                </c:pt>
                <c:pt idx="6">
                  <c:v>48</c:v>
                </c:pt>
                <c:pt idx="9">
                  <c:v>32</c:v>
                </c:pt>
                <c:pt idx="12">
                  <c:v>16</c:v>
                </c:pt>
              </c:numCache>
            </c:numRef>
          </c:val>
          <c:extLst>
            <c:ext xmlns:c16="http://schemas.microsoft.com/office/drawing/2014/chart" uri="{C3380CC4-5D6E-409C-BE32-E72D297353CC}">
              <c16:uniqueId val="{00000009-5601-4562-91EC-5EF3351EB5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7376</c:v>
                </c:pt>
                <c:pt idx="3">
                  <c:v>7185</c:v>
                </c:pt>
                <c:pt idx="6">
                  <c:v>7065</c:v>
                </c:pt>
                <c:pt idx="9">
                  <c:v>6822</c:v>
                </c:pt>
                <c:pt idx="12">
                  <c:v>6454</c:v>
                </c:pt>
              </c:numCache>
            </c:numRef>
          </c:val>
          <c:extLst>
            <c:ext xmlns:c16="http://schemas.microsoft.com/office/drawing/2014/chart" uri="{C3380CC4-5D6E-409C-BE32-E72D297353CC}">
              <c16:uniqueId val="{0000000A-5601-4562-91EC-5EF3351EB5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2085</c:v>
                </c:pt>
                <c:pt idx="2">
                  <c:v>#N/A</c:v>
                </c:pt>
                <c:pt idx="3">
                  <c:v>#N/A</c:v>
                </c:pt>
                <c:pt idx="4">
                  <c:v>1924</c:v>
                </c:pt>
                <c:pt idx="5">
                  <c:v>#N/A</c:v>
                </c:pt>
                <c:pt idx="6">
                  <c:v>#N/A</c:v>
                </c:pt>
                <c:pt idx="7">
                  <c:v>1082</c:v>
                </c:pt>
                <c:pt idx="8">
                  <c:v>#N/A</c:v>
                </c:pt>
                <c:pt idx="9">
                  <c:v>#N/A</c:v>
                </c:pt>
                <c:pt idx="10">
                  <c:v>541</c:v>
                </c:pt>
                <c:pt idx="11">
                  <c:v>#N/A</c:v>
                </c:pt>
                <c:pt idx="12">
                  <c:v>#N/A</c:v>
                </c:pt>
                <c:pt idx="13">
                  <c:v>205</c:v>
                </c:pt>
                <c:pt idx="14">
                  <c:v>#N/A</c:v>
                </c:pt>
              </c:numCache>
            </c:numRef>
          </c:val>
          <c:smooth val="0"/>
          <c:extLst>
            <c:ext xmlns:c16="http://schemas.microsoft.com/office/drawing/2014/chart" uri="{C3380CC4-5D6E-409C-BE32-E72D297353CC}">
              <c16:uniqueId val="{0000000B-5601-4562-91EC-5EF3351EB5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1200</c:v>
                </c:pt>
                <c:pt idx="1">
                  <c:v>1304</c:v>
                </c:pt>
                <c:pt idx="2">
                  <c:v>1304</c:v>
                </c:pt>
              </c:numCache>
            </c:numRef>
          </c:val>
          <c:extLst>
            <c:ext xmlns:c16="http://schemas.microsoft.com/office/drawing/2014/chart" uri="{C3380CC4-5D6E-409C-BE32-E72D297353CC}">
              <c16:uniqueId val="{00000000-A7B5-4D42-8AB1-23827C2BF30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212</c:v>
                </c:pt>
                <c:pt idx="1">
                  <c:v>212</c:v>
                </c:pt>
                <c:pt idx="2">
                  <c:v>212</c:v>
                </c:pt>
              </c:numCache>
            </c:numRef>
          </c:val>
          <c:extLst>
            <c:ext xmlns:c16="http://schemas.microsoft.com/office/drawing/2014/chart" uri="{C3380CC4-5D6E-409C-BE32-E72D297353CC}">
              <c16:uniqueId val="{00000001-A7B5-4D42-8AB1-23827C2BF30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1507</c:v>
                </c:pt>
                <c:pt idx="1">
                  <c:v>1857</c:v>
                </c:pt>
                <c:pt idx="2">
                  <c:v>1968</c:v>
                </c:pt>
              </c:numCache>
            </c:numRef>
          </c:val>
          <c:extLst>
            <c:ext xmlns:c16="http://schemas.microsoft.com/office/drawing/2014/chart" uri="{C3380CC4-5D6E-409C-BE32-E72D297353CC}">
              <c16:uniqueId val="{00000002-A7B5-4D42-8AB1-23827C2BF30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{E99C2C8B-0394-4FD5-86B7-CEB755774E44}</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0-936E-4F4A-A2FA-34EDF3128C04}"/>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{899A4AD8-9661-4B78-972D-FF9106C524C7}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36E-4F4A-A2FA-34EDF3128C04}"/>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{520A692F-36E6-481D-ADFB-8806B9DE21B7}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36E-4F4A-A2FA-34EDF3128C04}"/>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{64184CD3-EE9A-4BEE-BB5D-406CEFB594CD}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36E-4F4A-A2FA-34EDF3128C04}"/>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{A315E860-70A8-4F99-A8EE-7C469329F236}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36E-4F4A-A2FA-34EDF3128C0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{5CA06EFC-3E6E-4451-B02B-2F53DF0D8818}</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5-936E-4F4A-A2FA-34EDF3128C04}"/>
                </c:ext>
              </c:extLst>
            </c:dLbl>
            <c:dLbl>
              <c:idx val="16"/>
              <c:layout/>
              <c:tx>
                <c:strRef>
                  <c:f>公会計指標分析・財政指標組合せ分析表!$CF$50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{0A7B927B-7D0A-49F6-89FD-A115AA690B7E}</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06-936E-4F4A-A2FA-34EDF3128C04}"/>
                </c:ext>
              </c:extLst>
            </c:dLbl>
            <c:dLbl>
              <c:idx val="24"/>
              <c:layout/>
              <c:tx>
                <c:strRef>
                  <c:f>公会計指標分析・財政指標組合せ分析表!$CN$50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{5C73CD3C-A1C8-439A-8495-769760F65D50}</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07-936E-4F4A-A2FA-34EDF3128C04}"/>
                </c:ext>
              </c:extLst>
            </c:dLbl>
            <c:dLbl>
              <c:idx val="32"/>
              <c:layout/>
              <c:tx>
                <c:strRef>
                  <c:f>公会計指標分析・財政指標組合せ分析表!$CV$50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layout/>
                  <c15:dlblFieldTable>
                    <c15:dlblFTEntry>
                      <c15:txfldGUID>{2E5AB2A4-FCE9-4AF1-AAA5-74223A47EA13}</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08-936E-4F4A-A2FA-34EDF3128C04}"/>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61.3</c:v>
                </c:pt>
                <c:pt idx="24">
                  <c:v>62.1</c:v>
                </c:pt>
                <c:pt idx="32">
                  <c:v>62.7</c:v>
                </c:pt>
              </c:numCache>
            </c:numRef>
          </c:xVal>
          <c:yVal>
            <c:numRef>
              <c:f>公会計指標分析・財政指標組合せ分析表!$BP$51:$DC$51</c:f>
              <c:numCache>
                <c:formatCode>#,##0.0;"▲ "#,##0.0</c:formatCode>
                <c:ptCount val="40"/>
                <c:pt idx="16">
                  <c:v>34.799999999999997</c:v>
                </c:pt>
                <c:pt idx="24">
                  <c:v>17.5</c:v>
                </c:pt>
                <c:pt idx="32">
                  <c:v>6.6</c:v>
                </c:pt>
              </c:numCache>
            </c:numRef>
          </c:yVal>
          <c:smooth val="0"/>
          <c:extLst>
            <c:ext xmlns:c16="http://schemas.microsoft.com/office/drawing/2014/chart" uri="{C3380CC4-5D6E-409C-BE32-E72D297353CC}">
              <c16:uniqueId val="{00000009-936E-4F4A-A2FA-34EDF3128C04}"/>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{6D60AADB-CA08-403E-826B-F451B56B0C17}</c15:txfldGUID>
                      <c15:f>公会計指標分析・財政指標組合せ分析表!$BP$50</c15:f>
                      <c15:dlblFieldTableCache>
                        <c:ptCount val="1"/>
                        <c:pt idx="0">
                          <c:v>H27</c:v>
                        </c:pt>
                      </c15:dlblFieldTableCache>
                    </c15:dlblFTEntry>
                  </c15:dlblFieldTable>
                  <c15:showDataLabelsRange val="0"/>
                </c:ext>
                <c:ext xmlns:c16="http://schemas.microsoft.com/office/drawing/2014/chart" uri="{C3380CC4-5D6E-409C-BE32-E72D297353CC}">
                  <c16:uniqueId val="{0000000A-936E-4F4A-A2FA-34EDF3128C04}"/>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{B0B98A1C-425B-49D4-9995-9BB83E5EF909}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36E-4F4A-A2FA-34EDF3128C04}"/>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{42CEEF87-4B81-4429-8B27-A6FE411323EE}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36E-4F4A-A2FA-34EDF3128C04}"/>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{B3559D66-03B3-42DB-A249-4B8D3D7C23A5}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36E-4F4A-A2FA-34EDF3128C04}"/>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{8F6C62F4-C4BF-493F-A1AB-626587D8F003}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36E-4F4A-A2FA-34EDF3128C04}"/>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{4E9AB996-F1B1-44BC-A754-C2388C8193A7}</c15:txfldGUID>
                      <c15:f>公会計指標分析・財政指標組合せ分析表!$BX$50</c15:f>
                      <c15:dlblFieldTableCache>
                        <c:ptCount val="1"/>
                        <c:pt idx="0">
                          <c:v>H28</c:v>
                        </c:pt>
                      </c15:dlblFieldTableCache>
                    </c15:dlblFTEntry>
                  </c15:dlblFieldTable>
                  <c15:showDataLabelsRange val="0"/>
                </c:ext>
                <c:ext xmlns:c16="http://schemas.microsoft.com/office/drawing/2014/chart" uri="{C3380CC4-5D6E-409C-BE32-E72D297353CC}">
                  <c16:uniqueId val="{0000000F-936E-4F4A-A2FA-34EDF3128C04}"/>
                </c:ext>
              </c:extLst>
            </c:dLbl>
            <c:dLbl>
              <c:idx val="16"/>
              <c:layout/>
              <c:tx>
                <c:strRef>
                  <c:f>公会計指標分析・財政指標組合せ分析表!$CF$50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{36E6DB60-85E1-4CF4-BA18-43B34C01F687}</c15:txfldGUID>
                      <c15:f>公会計指標分析・財政指標組合せ分析表!$CF$50</c15:f>
                      <c15:dlblFieldTableCache>
                        <c:ptCount val="1"/>
                        <c:pt idx="0">
                          <c:v>H29</c:v>
                        </c:pt>
                      </c15:dlblFieldTableCache>
                    </c15:dlblFTEntry>
                  </c15:dlblFieldTable>
                  <c15:showDataLabelsRange val="0"/>
                </c:ext>
                <c:ext xmlns:c16="http://schemas.microsoft.com/office/drawing/2014/chart" uri="{C3380CC4-5D6E-409C-BE32-E72D297353CC}">
                  <c16:uniqueId val="{00000010-936E-4F4A-A2FA-34EDF3128C04}"/>
                </c:ext>
              </c:extLst>
            </c:dLbl>
            <c:dLbl>
              <c:idx val="24"/>
              <c:layout/>
              <c:tx>
                <c:strRef>
                  <c:f>公会計指標分析・財政指標組合せ分析表!$CN$50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{F330A231-FE43-4FB5-8EF8-07F3D7CC69E2}</c15:txfldGUID>
                      <c15:f>公会計指標分析・財政指標組合せ分析表!$CN$50</c15:f>
                      <c15:dlblFieldTableCache>
                        <c:ptCount val="1"/>
                        <c:pt idx="0">
                          <c:v>H30</c:v>
                        </c:pt>
                      </c15:dlblFieldTableCache>
                    </c15:dlblFTEntry>
                  </c15:dlblFieldTable>
                  <c15:showDataLabelsRange val="0"/>
                </c:ext>
                <c:ext xmlns:c16="http://schemas.microsoft.com/office/drawing/2014/chart" uri="{C3380CC4-5D6E-409C-BE32-E72D297353CC}">
                  <c16:uniqueId val="{00000011-936E-4F4A-A2FA-34EDF3128C04}"/>
                </c:ext>
              </c:extLst>
            </c:dLbl>
            <c:dLbl>
              <c:idx val="32"/>
              <c:layout/>
              <c:tx>
                <c:strRef>
                  <c:f>公会計指標分析・財政指標組合せ分析表!$CV$50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layout/>
                  <c15:dlblFieldTable>
                    <c15:dlblFTEntry>
                      <c15:txfldGUID>{86F265E5-FDD4-4E4E-88F6-175EBFA3F352}</c15:txfldGUID>
                      <c15:f>公会計指標分析・財政指標組合せ分析表!$CV$50</c15:f>
                      <c15:dlblFieldTableCache>
                        <c:ptCount val="1"/>
                        <c:pt idx="0">
                          <c:v>R01</c:v>
                        </c:pt>
                      </c15:dlblFieldTableCache>
                    </c15:dlblFTEntry>
                  </c15:dlblFieldTable>
                  <c15:showDataLabelsRange val="0"/>
                </c:ext>
                <c:ext xmlns:c16="http://schemas.microsoft.com/office/drawing/2014/chart" uri="{C3380CC4-5D6E-409C-BE32-E72D297353CC}">
                  <c16:uniqueId val="{00000012-936E-4F4A-A2FA-34EDF3128C0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59.2</c:v>
                </c:pt>
                <c:pt idx="24">
                  <c:v>63.4</c:v>
                </c:pt>
                <c:pt idx="32">
                  <c:v>63.1</c:v>
                </c:pt>
              </c:numCache>
            </c:numRef>
          </c:xVal>
          <c:yVal>
            <c:numRef>
              <c:f>公会計指標分析・財政指標組合せ分析表!$BP$55:$DC$55</c:f>
              <c:numCache>
                <c:formatCode>#,##0.0;"▲ "#,##0.0</c:formatCode>
                <c:ptCount val="40"/>
                <c:pt idx="16">
                  <c:v>23.4</c:v>
                </c:pt>
                <c:pt idx="24">
                  <c:v>7.7</c:v>
                </c:pt>
                <c:pt idx="32">
                  <c:v>3.2</c:v>
                </c:pt>
              </c:numCache>
            </c:numRef>
          </c:yVal>
          <c:smooth val="0"/>
          <c:extLst>
            <c:ext xmlns:c16="http://schemas.microsoft.com/office/drawing/2014/chart" uri="{C3380CC4-5D6E-409C-BE32-E72D297353CC}">
              <c16:uniqueId val="{00000013-936E-4F4A-A2FA-34EDF3128C04}"/>
            </c:ext>
          </c:extLst>
        </c:ser>
        <c:dLbls>
          <c:showLegendKey val="0"/>
          <c:showVal val="1"/>
          <c:showCatName val="0"/>
          <c:showSerName val="0"/>
          <c:showPercent val="0"/>
          <c:showBubbleSize val="0"/>
        </c:dLbls>
        <c:axId val="46179840"/>
        <c:axId val="46181760"/>
      </c:scatterChart>
      <c:valAx>
        <c:axId val="46179840"/>
        <c:scaling>
          <c:orientation val="minMax"/>
          <c:max val="63.800000000000004"/>
          <c:min val="58.9"/>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inMax"/>
          <c:max val="41"/>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6179840"/>
        <c:crosses val="autoZero"/>
        <c:crossBetween val="midCat"/>
        <c:majorUnit val="5.125"/>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{1827338B-9584-4849-859C-62AAC54B2005}</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0-CBA2-478C-994C-DA4592D76F4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{B65A6D6C-EF18-42EA-8B2B-371FAC2D19F5}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BA2-478C-994C-DA4592D76F4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{2524DCFC-F5AF-4325-8CE0-5FB222BE28E0}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BA2-478C-994C-DA4592D76F4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{E7AA6E4B-6741-418D-BBDE-8271F4700A95}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BA2-478C-994C-DA4592D76F4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{E609EFC8-AA96-48A8-8735-2DCDB469183F}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BA2-478C-994C-DA4592D76F4D}"/>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{E45B3D1D-26F3-47BD-9CDE-D03688908C52}</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5-CBA2-478C-994C-DA4592D76F4D}"/>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{529ACA14-089D-4AB7-A4A5-49555EC1C2D0}</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06-CBA2-478C-994C-DA4592D76F4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{8868FD07-07F2-4195-BB19-E7F62149B8EC}</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07-CBA2-478C-994C-DA4592D76F4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{11898D60-5EF5-45DF-AC76-FFDC9E2B8F10}</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08-CBA2-478C-994C-DA4592D76F4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11.3</c:v>
                </c:pt>
                <c:pt idx="8">
                  <c:v>12.3</c:v>
                </c:pt>
                <c:pt idx="16">
                  <c:v>12.4</c:v>
                </c:pt>
                <c:pt idx="24">
                  <c:v>12.5</c:v>
                </c:pt>
                <c:pt idx="32">
                  <c:v>12.3</c:v>
                </c:pt>
              </c:numCache>
            </c:numRef>
          </c:xVal>
          <c:yVal>
            <c:numRef>
              <c:f>公会計指標分析・財政指標組合せ分析表!$BP$73:$DC$73</c:f>
              <c:numCache>
                <c:formatCode>#,##0.0;"▲ "#,##0.0</c:formatCode>
                <c:ptCount val="40"/>
                <c:pt idx="0">
                  <c:v>68.099999999999994</c:v>
                </c:pt>
                <c:pt idx="8">
                  <c:v>62.3</c:v>
                </c:pt>
                <c:pt idx="16">
                  <c:v>34.799999999999997</c:v>
                </c:pt>
                <c:pt idx="24">
                  <c:v>17.5</c:v>
                </c:pt>
                <c:pt idx="32">
                  <c:v>6.6</c:v>
                </c:pt>
              </c:numCache>
            </c:numRef>
          </c:yVal>
          <c:smooth val="0"/>
          <c:extLst>
            <c:ext xmlns:c16="http://schemas.microsoft.com/office/drawing/2014/chart" uri="{C3380CC4-5D6E-409C-BE32-E72D297353CC}">
              <c16:uniqueId val="{00000009-CBA2-478C-994C-DA4592D76F4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0"/>
                  <c:y val="-1.8317262674951294E-2"/>
                </c:manualLayout>
              </c:layout>
              <c:tx>
                <c:strRef>
                  <c:f>公会計指標分析・財政指標組合せ分析表!$BP$72</c:f>
                  <c:strCache>
                    <c:ptCount val="1"/>
                    <c:pt idx="0">
                      <c:v>H27</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{ACA9D2A8-DCB7-4382-AD51-80A47B83C6E2}</c15:txfldGUID>
                      <c15:f>公会計指標分析・財政指標組合せ分析表!$BP$72</c15:f>
                      <c15:dlblFieldTableCache>
                        <c:ptCount val="1"/>
                        <c:pt idx="0">
                          <c:v>H27</c:v>
                        </c:pt>
                      </c15:dlblFieldTableCache>
                    </c15:dlblFTEntry>
                  </c15:dlblFieldTable>
                  <c15:showDataLabelsRange val="0"/>
                </c:ext>
                <c:ext xmlns:c16="http://schemas.microsoft.com/office/drawing/2014/chart" uri="{C3380CC4-5D6E-409C-BE32-E72D297353CC}">
                  <c16:uniqueId val="{0000000A-CBA2-478C-994C-DA4592D76F4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{64FC1AC6-AE2A-493E-AA49-5508F9D2A2B9}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BA2-478C-994C-DA4592D76F4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{BC7A41AD-12E1-42F1-9C33-84BB013B50E3}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BA2-478C-994C-DA4592D76F4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{1AA93F63-37E8-4533-9714-F380AC8710FF}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BA2-478C-994C-DA4592D76F4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{031F8878-B648-486B-B91F-2F8C5155E06C}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BA2-478C-994C-DA4592D76F4D}"/>
                </c:ext>
              </c:extLst>
            </c:dLbl>
            <c:dLbl>
              <c:idx val="8"/>
              <c:layout>
                <c:manualLayout>
                  <c:x val="0"/>
                  <c:y val="1.0069134540761843E-4"/>
                </c:manualLayout>
              </c:layout>
              <c:tx>
                <c:strRef>
                  <c:f>公会計指標分析・財政指標組合せ分析表!$BX$72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{2977D54A-1D06-498E-8E0C-F9F43D8D9EBF}</c15:txfldGUID>
                      <c15:f>公会計指標分析・財政指標組合せ分析表!$BX$72</c15:f>
                      <c15:dlblFieldTableCache>
                        <c:ptCount val="1"/>
                        <c:pt idx="0">
                          <c:v>H28</c:v>
                        </c:pt>
                      </c15:dlblFieldTableCache>
                    </c15:dlblFTEntry>
                  </c15:dlblFieldTable>
                  <c15:showDataLabelsRange val="0"/>
                </c:ext>
                <c:ext xmlns:c16="http://schemas.microsoft.com/office/drawing/2014/chart" uri="{C3380CC4-5D6E-409C-BE32-E72D297353CC}">
                  <c16:uniqueId val="{0000000F-CBA2-478C-994C-DA4592D76F4D}"/>
                </c:ext>
              </c:extLst>
            </c:dLbl>
            <c:dLbl>
              <c:idx val="16"/>
              <c:layout>
                <c:manualLayout>
                  <c:x val="0"/>
                  <c:y val="1.8217256304682343E-2"/>
                </c:manualLayout>
              </c:layout>
              <c:tx>
                <c:strRef>
                  <c:f>公会計指標分析・財政指標組合せ分析表!$CF$72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{2AF37D62-ADAB-4D05-AA42-E6A09D6F0E5F}</c15:txfldGUID>
                      <c15:f>公会計指標分析・財政指標組合せ分析表!$CF$72</c15:f>
                      <c15:dlblFieldTableCache>
                        <c:ptCount val="1"/>
                        <c:pt idx="0">
                          <c:v>H29</c:v>
                        </c:pt>
                      </c15:dlblFieldTableCache>
                    </c15:dlblFTEntry>
                  </c15:dlblFieldTable>
                  <c15:showDataLabelsRange val="0"/>
                </c:ext>
                <c:ext xmlns:c16="http://schemas.microsoft.com/office/drawing/2014/chart" uri="{C3380CC4-5D6E-409C-BE32-E72D297353CC}">
                  <c16:uniqueId val="{00000010-CBA2-478C-994C-DA4592D76F4D}"/>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{60443028-2C18-44F0-A741-EE697090FC0A}</c15:txfldGUID>
                      <c15:f>公会計指標分析・財政指標組合せ分析表!$CN$72</c15:f>
                      <c15:dlblFieldTableCache>
                        <c:ptCount val="1"/>
                        <c:pt idx="0">
                          <c:v>H30</c:v>
                        </c:pt>
                      </c15:dlblFieldTableCache>
                    </c15:dlblFTEntry>
                  </c15:dlblFieldTable>
                  <c15:showDataLabelsRange val="0"/>
                </c:ext>
                <c:ext xmlns:c16="http://schemas.microsoft.com/office/drawing/2014/chart" uri="{C3380CC4-5D6E-409C-BE32-E72D297353CC}">
                  <c16:uniqueId val="{00000011-CBA2-478C-994C-DA4592D76F4D}"/>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{4D163C3C-A5AE-447A-8DCA-5737207A2BB3}</c15:txfldGUID>
                      <c15:f>公会計指標分析・財政指標組合せ分析表!$CV$72</c15:f>
                      <c15:dlblFieldTableCache>
                        <c:ptCount val="1"/>
                        <c:pt idx="0">
                          <c:v>R01</c:v>
                        </c:pt>
                      </c15:dlblFieldTableCache>
                    </c15:dlblFTEntry>
                  </c15:dlblFieldTable>
                  <c15:showDataLabelsRange val="0"/>
                </c:ext>
                <c:ext xmlns:c16="http://schemas.microsoft.com/office/drawing/2014/chart" uri="{C3380CC4-5D6E-409C-BE32-E72D297353CC}">
                  <c16:uniqueId val="{00000012-CBA2-478C-994C-DA4592D76F4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8.6999999999999993</c:v>
                </c:pt>
                <c:pt idx="8">
                  <c:v>8.6</c:v>
                </c:pt>
                <c:pt idx="16">
                  <c:v>8.5</c:v>
                </c:pt>
                <c:pt idx="24">
                  <c:v>8.6</c:v>
                </c:pt>
                <c:pt idx="32">
                  <c:v>8.8000000000000007</c:v>
                </c:pt>
              </c:numCache>
            </c:numRef>
          </c:xVal>
          <c:yVal>
            <c:numRef>
              <c:f>公会計指標分析・財政指標組合せ分析表!$BP$77:$DC$77</c:f>
              <c:numCache>
                <c:formatCode>#,##0.0;"▲ "#,##0.0</c:formatCode>
                <c:ptCount val="40"/>
                <c:pt idx="0">
                  <c:v>27</c:v>
                </c:pt>
                <c:pt idx="8">
                  <c:v>25.4</c:v>
                </c:pt>
                <c:pt idx="16">
                  <c:v>23.4</c:v>
                </c:pt>
                <c:pt idx="24">
                  <c:v>7.7</c:v>
                </c:pt>
                <c:pt idx="32">
                  <c:v>3.2</c:v>
                </c:pt>
              </c:numCache>
            </c:numRef>
          </c:yVal>
          <c:smooth val="0"/>
          <c:extLst>
            <c:ext xmlns:c16="http://schemas.microsoft.com/office/drawing/2014/chart" uri="{C3380CC4-5D6E-409C-BE32-E72D297353CC}">
              <c16:uniqueId val="{00000013-CBA2-478C-994C-DA4592D76F4D}"/>
            </c:ext>
          </c:extLst>
        </c:ser>
        <c:dLbls>
          <c:showLegendKey val="0"/>
          <c:showVal val="1"/>
          <c:showCatName val="0"/>
          <c:showSerName val="0"/>
          <c:showPercent val="0"/>
          <c:showBubbleSize val="0"/>
        </c:dLbls>
        <c:axId val="84219776"/>
        <c:axId val="84234240"/>
      </c:scatterChart>
      <c:valAx>
        <c:axId val="84219776"/>
        <c:scaling>
          <c:orientation val="minMax"/>
          <c:max val="12.9"/>
          <c:min val="8.1999999999999993"/>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inMax"/>
          <c:max val="79"/>
          <c:min val="0"/>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84219776"/>
        <c:crosses val="autoZero"/>
        <c:crossBetween val="midCat"/>
        <c:majorUnit val="9.875"/>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元利償還金については消防防災無線デジタル化に事業に係る地方債償還が始まったことにより２，０００万円の増額となったが、実質公債比率の分子としては１０，０００万円の減額となった。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地方債残高は一般会計、企業会計ともに減少傾向となっている。　</a:t>
          </a:r>
        </a:p>
        <a:p>
          <a:r>
            <a:rPr kumimoji="1" lang="ja-JP" altLang="en-US" sz="1400">
              <a:latin typeface="ＭＳ ゴシック" pitchFamily="49" charset="-128"/>
              <a:ea typeface="ＭＳ ゴシック" pitchFamily="49" charset="-128"/>
            </a:rPr>
            <a:t>　今後も新規発行債の抑制を図り、健全な財政運営に努める。</a:t>
          </a: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満期一括償還ののための積立はない。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将来負担比率の分子としては、地方債現在高が３億６，８００万円（５．４％）減となり、分子全体としては３億３，６００万円（６２．２％）減となり、将来負担比率は１０．９％改善し６．６％となった。</a:t>
          </a:r>
        </a:p>
        <a:p>
          <a:r>
            <a:rPr kumimoji="1" lang="ja-JP" altLang="en-US" sz="1400">
              <a:latin typeface="ＭＳ ゴシック" pitchFamily="49" charset="-128"/>
              <a:ea typeface="ＭＳ ゴシック" pitchFamily="49" charset="-128"/>
            </a:rPr>
            <a:t>　今後も新規発行債を抑制し、将来を見据えた財政の健全化を図る。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東京都八丈町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ふるさと創生基金を５，０００万円取り崩したが、最終的にふるさと納税により１億円積立てし、公共施設整備基金へ６，１００万円積立てたことにより、全体としては１億１，１００万円の増となった。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次年度より、焼却場建設や防災行政無線のデジタル化と大規模事業に着手するため、今後は公共施設整備基金と財政調整基金を中心に大きく取り崩すことになるが、地方債とのバランスを取りながら取崩しを抑え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公共施設整備基金：公共施設の整備のため。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産業振興基金：産業の振興の経費に充てるため。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ふるさと創生基金：自ら考え、自ら行う地域づくりのため。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人材育成基金：材を育成するための事業に要する経費に充てるため。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社会福祉推進基金：社会福祉の推進の経費に充てるため。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教育振興基金：小中学校の教育環境整備の経費に充てるため。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町立図書館基金：図書館の蔵書整備のため。</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公共施設整備基金：新焼却場建設事業の財源とするため、積立てたことにより増加。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ふるさと創生基金：ふるさと納税による寄付金を積立てたことによる増加。</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公共施設整備基金：令和６年度供用開始予定の新焼却場建設事業のため、急激に減少見込み。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ふるさと創生基金：地域づくり事業の財源とするため、計画的に取り崩していくため減少見込み。</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産業振興基金：農業、漁業、観光業、商工業へ充当予定だが、事業の剰余金等は可能な限り繰り戻し、現水準維持できるよう努める。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今年度においては、取り崩しも積立もなく前年度末と同額の基金残高となった。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大規模事業により、大きく取り崩す見込みだが、近年豪雨や台風による災害が多くなっているため、災害への備え等のためにも、大規模事業終了時に基金残高５億円程度を目途に取り崩していくよう努める。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平成１８年度以降増減なし。</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短期的には取り崩し予定はないが、長期的には取り崩す場面を想定し積立ておくこととしている。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7,326
7,218
72.23
7,553,626
7,377,841
80,850
3,548,440
6,453,534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33" name="テキスト ボックス 32"/>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[ 62.7</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有形固定資産減価償却率は東京都平均より高いが、全国平均に比べると</a:t>
          </a:r>
          <a:r>
            <a:rPr kumimoji="1" lang="en-US" altLang="ja-JP" sz="1100">
              <a:latin typeface="ＭＳ Ｐゴシック" panose="020B0600070205080204" pitchFamily="50" charset="-128"/>
              <a:ea typeface="ＭＳ Ｐゴシック" panose="020B0600070205080204" pitchFamily="50" charset="-128"/>
            </a:rPr>
            <a:t>0.4</a:t>
          </a:r>
          <a:r>
            <a:rPr kumimoji="1" lang="ja-JP" altLang="en-US" sz="1100">
              <a:latin typeface="ＭＳ Ｐゴシック" panose="020B0600070205080204" pitchFamily="50" charset="-128"/>
              <a:ea typeface="ＭＳ Ｐゴシック" panose="020B0600070205080204" pitchFamily="50" charset="-128"/>
            </a:rPr>
            <a:t>ポイント低い比率となっている。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老朽化している施設が多いため、　今後当該比率の増加が見込まれるが、長寿命化計画等に沿って施設を計画的に整備し、資産管理に努める。</a:t>
          </a: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2" name="直線コネクタ 51"/>
        <xdr:cNvCxnSpPr/>
      </xdr:nvCxnSpPr>
      <xdr:spPr>
        <a:xfrm>
          <a:off x="1270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3" name="テキスト ボックス 52"/>
        <xdr:cNvSpPr txBox="1"/>
      </xdr:nvSpPr>
      <xdr:spPr>
        <a:xfrm>
          <a:off x="847106" y="670977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4" name="直線コネクタ 53"/>
        <xdr:cNvCxnSpPr/>
      </xdr:nvCxnSpPr>
      <xdr:spPr>
        <a:xfrm>
          <a:off x="1270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5" name="テキスト ボックス 54"/>
        <xdr:cNvSpPr txBox="1"/>
      </xdr:nvSpPr>
      <xdr:spPr>
        <a:xfrm>
          <a:off x="847106" y="640134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56" name="直線コネクタ 55"/>
        <xdr:cNvCxnSpPr/>
      </xdr:nvCxnSpPr>
      <xdr:spPr>
        <a:xfrm>
          <a:off x="1270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57" name="テキスト ボックス 56"/>
        <xdr:cNvSpPr txBox="1"/>
      </xdr:nvSpPr>
      <xdr:spPr>
        <a:xfrm>
          <a:off x="847106" y="6092913"/>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58" name="直線コネクタ 57"/>
        <xdr:cNvCxnSpPr/>
      </xdr:nvCxnSpPr>
      <xdr:spPr>
        <a:xfrm>
          <a:off x="1270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59" name="テキスト ボックス 58"/>
        <xdr:cNvSpPr txBox="1"/>
      </xdr:nvSpPr>
      <xdr:spPr>
        <a:xfrm>
          <a:off x="847106" y="5784485"/>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0" name="直線コネクタ 59"/>
        <xdr:cNvCxnSpPr/>
      </xdr:nvCxnSpPr>
      <xdr:spPr>
        <a:xfrm>
          <a:off x="1270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1" name="テキスト ボックス 60"/>
        <xdr:cNvSpPr txBox="1"/>
      </xdr:nvSpPr>
      <xdr:spPr>
        <a:xfrm>
          <a:off x="847106" y="547605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2" name="直線コネクタ 61"/>
        <xdr:cNvCxnSpPr/>
      </xdr:nvCxnSpPr>
      <xdr:spPr>
        <a:xfrm>
          <a:off x="1270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3" name="テキスト ボックス 62"/>
        <xdr:cNvSpPr txBox="1"/>
      </xdr:nvSpPr>
      <xdr:spPr>
        <a:xfrm>
          <a:off x="847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4" name="直線コネクタ 63"/>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5" name="テキスト ボックス 64"/>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6"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53794</xdr:rowOff>
    </xdr:from>
    <xdr:to>
      <xdr:col>23</xdr:col>
      <xdr:colOff>85090</xdr:colOff>
      <xdr:row>34</xdr:row>
      <xdr:rowOff>91712</xdr:rowOff>
    </xdr:to>
    <xdr:cxnSp macro="">
      <xdr:nvCxnSpPr>
        <xdr:cNvPr id="67" name="直線コネクタ 66"/>
        <xdr:cNvCxnSpPr/>
      </xdr:nvCxnSpPr>
      <xdr:spPr>
        <a:xfrm flipV="1">
          <a:off x="4760595" y="5283019"/>
          <a:ext cx="1270" cy="1409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95539</xdr:rowOff>
    </xdr:from>
    <xdr:ext cx="405111" cy="259045"/>
    <xdr:sp macro="" textlink="">
      <xdr:nvSpPr>
        <xdr:cNvPr id="68" name="有形固定資産減価償却率最小値テキスト"/>
        <xdr:cNvSpPr txBox="1"/>
      </xdr:nvSpPr>
      <xdr:spPr>
        <a:xfrm>
          <a:off x="4813300" y="66963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91712</xdr:rowOff>
    </xdr:from>
    <xdr:to>
      <xdr:col>23</xdr:col>
      <xdr:colOff>174625</xdr:colOff>
      <xdr:row>34</xdr:row>
      <xdr:rowOff>91712</xdr:rowOff>
    </xdr:to>
    <xdr:cxnSp macro="">
      <xdr:nvCxnSpPr>
        <xdr:cNvPr id="69" name="直線コネクタ 68"/>
        <xdr:cNvCxnSpPr/>
      </xdr:nvCxnSpPr>
      <xdr:spPr>
        <a:xfrm>
          <a:off x="4673600" y="6692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471</xdr:rowOff>
    </xdr:from>
    <xdr:ext cx="405111" cy="259045"/>
    <xdr:sp macro="" textlink="">
      <xdr:nvSpPr>
        <xdr:cNvPr id="70" name="有形固定資産減価償却率最大値テキスト"/>
        <xdr:cNvSpPr txBox="1"/>
      </xdr:nvSpPr>
      <xdr:spPr>
        <a:xfrm>
          <a:off x="4813300" y="5058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53794</xdr:rowOff>
    </xdr:from>
    <xdr:to>
      <xdr:col>23</xdr:col>
      <xdr:colOff>174625</xdr:colOff>
      <xdr:row>26</xdr:row>
      <xdr:rowOff>53794</xdr:rowOff>
    </xdr:to>
    <xdr:cxnSp macro="">
      <xdr:nvCxnSpPr>
        <xdr:cNvPr id="71" name="直線コネクタ 70"/>
        <xdr:cNvCxnSpPr/>
      </xdr:nvCxnSpPr>
      <xdr:spPr>
        <a:xfrm>
          <a:off x="4673600" y="5283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157951</xdr:rowOff>
    </xdr:from>
    <xdr:ext cx="405111" cy="259045"/>
    <xdr:sp macro="" textlink="">
      <xdr:nvSpPr>
        <xdr:cNvPr id="72" name="有形固定資産減価償却率平均値テキスト"/>
        <xdr:cNvSpPr txBox="1"/>
      </xdr:nvSpPr>
      <xdr:spPr>
        <a:xfrm>
          <a:off x="4813300" y="590152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8074</xdr:rowOff>
    </xdr:from>
    <xdr:to>
      <xdr:col>23</xdr:col>
      <xdr:colOff>136525</xdr:colOff>
      <xdr:row>30</xdr:row>
      <xdr:rowOff>109674</xdr:rowOff>
    </xdr:to>
    <xdr:sp macro="" textlink="">
      <xdr:nvSpPr>
        <xdr:cNvPr id="73" name="フローチャート: 判断 72"/>
        <xdr:cNvSpPr/>
      </xdr:nvSpPr>
      <xdr:spPr>
        <a:xfrm>
          <a:off x="4711700" y="5923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17326</xdr:rowOff>
    </xdr:from>
    <xdr:to>
      <xdr:col>19</xdr:col>
      <xdr:colOff>187325</xdr:colOff>
      <xdr:row>30</xdr:row>
      <xdr:rowOff>118926</xdr:rowOff>
    </xdr:to>
    <xdr:sp macro="" textlink="">
      <xdr:nvSpPr>
        <xdr:cNvPr id="74" name="フローチャート: 判断 73"/>
        <xdr:cNvSpPr/>
      </xdr:nvSpPr>
      <xdr:spPr>
        <a:xfrm>
          <a:off x="4000500" y="5932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59236</xdr:rowOff>
    </xdr:from>
    <xdr:to>
      <xdr:col>15</xdr:col>
      <xdr:colOff>187325</xdr:colOff>
      <xdr:row>29</xdr:row>
      <xdr:rowOff>160836</xdr:rowOff>
    </xdr:to>
    <xdr:sp macro="" textlink="">
      <xdr:nvSpPr>
        <xdr:cNvPr id="75" name="フローチャート: 判断 74"/>
        <xdr:cNvSpPr/>
      </xdr:nvSpPr>
      <xdr:spPr>
        <a:xfrm>
          <a:off x="3238500" y="5802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43815</xdr:rowOff>
    </xdr:from>
    <xdr:to>
      <xdr:col>11</xdr:col>
      <xdr:colOff>187325</xdr:colOff>
      <xdr:row>29</xdr:row>
      <xdr:rowOff>145415</xdr:rowOff>
    </xdr:to>
    <xdr:sp macro="" textlink="">
      <xdr:nvSpPr>
        <xdr:cNvPr id="76" name="フローチャート: 判断 75"/>
        <xdr:cNvSpPr/>
      </xdr:nvSpPr>
      <xdr:spPr>
        <a:xfrm>
          <a:off x="2476500" y="5787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28</xdr:row>
      <xdr:rowOff>169001</xdr:rowOff>
    </xdr:from>
    <xdr:to>
      <xdr:col>7</xdr:col>
      <xdr:colOff>187325</xdr:colOff>
      <xdr:row>29</xdr:row>
      <xdr:rowOff>99151</xdr:rowOff>
    </xdr:to>
    <xdr:sp macro="" textlink="">
      <xdr:nvSpPr>
        <xdr:cNvPr id="77" name="フローチャート: 判断 76"/>
        <xdr:cNvSpPr/>
      </xdr:nvSpPr>
      <xdr:spPr>
        <a:xfrm>
          <a:off x="1714500" y="5741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8" name="テキスト ボックス 77"/>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9" name="テキスト ボックス 78"/>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0" name="テキスト ボックス 79"/>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1" name="テキスト ボックス 80"/>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2" name="テキスト ボックス 81"/>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167186</xdr:rowOff>
    </xdr:from>
    <xdr:to>
      <xdr:col>23</xdr:col>
      <xdr:colOff>136525</xdr:colOff>
      <xdr:row>30</xdr:row>
      <xdr:rowOff>97336</xdr:rowOff>
    </xdr:to>
    <xdr:sp macro="" textlink="">
      <xdr:nvSpPr>
        <xdr:cNvPr id="83" name="楕円 82"/>
        <xdr:cNvSpPr/>
      </xdr:nvSpPr>
      <xdr:spPr>
        <a:xfrm>
          <a:off x="4711700" y="591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18613</xdr:rowOff>
    </xdr:from>
    <xdr:ext cx="405111" cy="259045"/>
    <xdr:sp macro="" textlink="">
      <xdr:nvSpPr>
        <xdr:cNvPr id="84" name="有形固定資産減価償却率該当値テキスト"/>
        <xdr:cNvSpPr txBox="1"/>
      </xdr:nvSpPr>
      <xdr:spPr>
        <a:xfrm>
          <a:off x="4813300" y="5762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148681</xdr:rowOff>
    </xdr:from>
    <xdr:to>
      <xdr:col>19</xdr:col>
      <xdr:colOff>187325</xdr:colOff>
      <xdr:row>30</xdr:row>
      <xdr:rowOff>78831</xdr:rowOff>
    </xdr:to>
    <xdr:sp macro="" textlink="">
      <xdr:nvSpPr>
        <xdr:cNvPr id="85" name="楕円 84"/>
        <xdr:cNvSpPr/>
      </xdr:nvSpPr>
      <xdr:spPr>
        <a:xfrm>
          <a:off x="4000500" y="5892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28031</xdr:rowOff>
    </xdr:from>
    <xdr:to>
      <xdr:col>23</xdr:col>
      <xdr:colOff>85725</xdr:colOff>
      <xdr:row>30</xdr:row>
      <xdr:rowOff>46536</xdr:rowOff>
    </xdr:to>
    <xdr:cxnSp macro="">
      <xdr:nvCxnSpPr>
        <xdr:cNvPr id="86" name="直線コネクタ 85"/>
        <xdr:cNvCxnSpPr/>
      </xdr:nvCxnSpPr>
      <xdr:spPr>
        <a:xfrm>
          <a:off x="4051300" y="5943056"/>
          <a:ext cx="711200" cy="18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124006</xdr:rowOff>
    </xdr:from>
    <xdr:to>
      <xdr:col>15</xdr:col>
      <xdr:colOff>187325</xdr:colOff>
      <xdr:row>30</xdr:row>
      <xdr:rowOff>54156</xdr:rowOff>
    </xdr:to>
    <xdr:sp macro="" textlink="">
      <xdr:nvSpPr>
        <xdr:cNvPr id="87" name="楕円 86"/>
        <xdr:cNvSpPr/>
      </xdr:nvSpPr>
      <xdr:spPr>
        <a:xfrm>
          <a:off x="3238500" y="5867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3356</xdr:rowOff>
    </xdr:from>
    <xdr:to>
      <xdr:col>19</xdr:col>
      <xdr:colOff>136525</xdr:colOff>
      <xdr:row>30</xdr:row>
      <xdr:rowOff>28031</xdr:rowOff>
    </xdr:to>
    <xdr:cxnSp macro="">
      <xdr:nvCxnSpPr>
        <xdr:cNvPr id="88" name="直線コネクタ 87"/>
        <xdr:cNvCxnSpPr/>
      </xdr:nvCxnSpPr>
      <xdr:spPr>
        <a:xfrm>
          <a:off x="3289300" y="5918381"/>
          <a:ext cx="762000" cy="24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110053</xdr:rowOff>
    </xdr:from>
    <xdr:ext cx="405111" cy="259045"/>
    <xdr:sp macro="" textlink="">
      <xdr:nvSpPr>
        <xdr:cNvPr id="89" name="n_1aveValue有形固定資産減価償却率"/>
        <xdr:cNvSpPr txBox="1"/>
      </xdr:nvSpPr>
      <xdr:spPr>
        <a:xfrm>
          <a:off x="3836044" y="602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5913</xdr:rowOff>
    </xdr:from>
    <xdr:ext cx="405111" cy="259045"/>
    <xdr:sp macro="" textlink="">
      <xdr:nvSpPr>
        <xdr:cNvPr id="90" name="n_2aveValue有形固定資産減価償却率"/>
        <xdr:cNvSpPr txBox="1"/>
      </xdr:nvSpPr>
      <xdr:spPr>
        <a:xfrm>
          <a:off x="3086744" y="557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27</xdr:row>
      <xdr:rowOff>161942</xdr:rowOff>
    </xdr:from>
    <xdr:ext cx="405111" cy="259045"/>
    <xdr:sp macro="" textlink="">
      <xdr:nvSpPr>
        <xdr:cNvPr id="91" name="n_3aveValue有形固定資産減価償却率"/>
        <xdr:cNvSpPr txBox="1"/>
      </xdr:nvSpPr>
      <xdr:spPr>
        <a:xfrm>
          <a:off x="2324744" y="5562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115678</xdr:rowOff>
    </xdr:from>
    <xdr:ext cx="405111" cy="259045"/>
    <xdr:sp macro="" textlink="">
      <xdr:nvSpPr>
        <xdr:cNvPr id="92" name="n_4aveValue有形固定資産減価償却率"/>
        <xdr:cNvSpPr txBox="1"/>
      </xdr:nvSpPr>
      <xdr:spPr>
        <a:xfrm>
          <a:off x="1562744" y="5516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95358</xdr:rowOff>
    </xdr:from>
    <xdr:ext cx="405111" cy="259045"/>
    <xdr:sp macro="" textlink="">
      <xdr:nvSpPr>
        <xdr:cNvPr id="93" name="n_1mainValue有形固定資産減価償却率"/>
        <xdr:cNvSpPr txBox="1"/>
      </xdr:nvSpPr>
      <xdr:spPr>
        <a:xfrm>
          <a:off x="3836044" y="56674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45283</xdr:rowOff>
    </xdr:from>
    <xdr:ext cx="405111" cy="259045"/>
    <xdr:sp macro="" textlink="">
      <xdr:nvSpPr>
        <xdr:cNvPr id="94" name="n_2mainValue有形固定資産減価償却率"/>
        <xdr:cNvSpPr txBox="1"/>
      </xdr:nvSpPr>
      <xdr:spPr>
        <a:xfrm>
          <a:off x="3086744" y="59603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[ 402.1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これまで新規発行債を抑制し、基金を積立てたため、全国平均と比較し低い比率を保っているが、今後は大規模事業が控えているため、基金の取り崩しや新規発行債により上がると見込んでいる。</a:t>
          </a:r>
        </a:p>
        <a:p>
          <a:r>
            <a:rPr kumimoji="1" lang="ja-JP" altLang="en-US" sz="1100">
              <a:latin typeface="ＭＳ Ｐゴシック" panose="020B0600070205080204" pitchFamily="50" charset="-128"/>
              <a:ea typeface="ＭＳ Ｐゴシック" panose="020B0600070205080204" pitchFamily="50" charset="-128"/>
            </a:rPr>
            <a:t>　起債については交付税措置のある起債を優先し、単独の起債を最小限に抑制し、適正な地方債管理に努める。</a:t>
          </a: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2" name="テキスト ボックス 111"/>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4" name="テキスト ボックス 113"/>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6" name="テキスト ボックス 115"/>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18" name="テキスト ボックス 117"/>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0" name="テキスト ボックス 119"/>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2" name="テキスト ボックス 121"/>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4"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125537</xdr:rowOff>
    </xdr:to>
    <xdr:cxnSp macro="">
      <xdr:nvCxnSpPr>
        <xdr:cNvPr id="125" name="直線コネクタ 124"/>
        <xdr:cNvCxnSpPr/>
      </xdr:nvCxnSpPr>
      <xdr:spPr>
        <a:xfrm flipV="1">
          <a:off x="14793595" y="5261428"/>
          <a:ext cx="1269" cy="1464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129364</xdr:rowOff>
    </xdr:from>
    <xdr:ext cx="560923" cy="259045"/>
    <xdr:sp macro="" textlink="">
      <xdr:nvSpPr>
        <xdr:cNvPr id="126" name="債務償還比率最小値テキスト"/>
        <xdr:cNvSpPr txBox="1"/>
      </xdr:nvSpPr>
      <xdr:spPr>
        <a:xfrm>
          <a:off x="14846300" y="673018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125537</xdr:rowOff>
    </xdr:from>
    <xdr:to>
      <xdr:col>76</xdr:col>
      <xdr:colOff>111125</xdr:colOff>
      <xdr:row>34</xdr:row>
      <xdr:rowOff>125537</xdr:rowOff>
    </xdr:to>
    <xdr:cxnSp macro="">
      <xdr:nvCxnSpPr>
        <xdr:cNvPr id="127" name="直線コネクタ 126"/>
        <xdr:cNvCxnSpPr/>
      </xdr:nvCxnSpPr>
      <xdr:spPr>
        <a:xfrm>
          <a:off x="14706600" y="6726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28"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29" name="直線コネクタ 128"/>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134576</xdr:rowOff>
    </xdr:from>
    <xdr:ext cx="469744" cy="259045"/>
    <xdr:sp macro="" textlink="">
      <xdr:nvSpPr>
        <xdr:cNvPr id="130" name="債務償還比率平均値テキスト"/>
        <xdr:cNvSpPr txBox="1"/>
      </xdr:nvSpPr>
      <xdr:spPr>
        <a:xfrm>
          <a:off x="14846300" y="57067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156149</xdr:rowOff>
    </xdr:from>
    <xdr:to>
      <xdr:col>76</xdr:col>
      <xdr:colOff>73025</xdr:colOff>
      <xdr:row>29</xdr:row>
      <xdr:rowOff>86299</xdr:rowOff>
    </xdr:to>
    <xdr:sp macro="" textlink="">
      <xdr:nvSpPr>
        <xdr:cNvPr id="131" name="フローチャート: 判断 130"/>
        <xdr:cNvSpPr/>
      </xdr:nvSpPr>
      <xdr:spPr>
        <a:xfrm>
          <a:off x="14744700" y="572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8551</xdr:rowOff>
    </xdr:from>
    <xdr:to>
      <xdr:col>72</xdr:col>
      <xdr:colOff>123825</xdr:colOff>
      <xdr:row>29</xdr:row>
      <xdr:rowOff>110151</xdr:rowOff>
    </xdr:to>
    <xdr:sp macro="" textlink="">
      <xdr:nvSpPr>
        <xdr:cNvPr id="132" name="フローチャート: 判断 131"/>
        <xdr:cNvSpPr/>
      </xdr:nvSpPr>
      <xdr:spPr>
        <a:xfrm>
          <a:off x="14033500" y="5752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50806</xdr:rowOff>
    </xdr:from>
    <xdr:to>
      <xdr:col>68</xdr:col>
      <xdr:colOff>123825</xdr:colOff>
      <xdr:row>29</xdr:row>
      <xdr:rowOff>152406</xdr:rowOff>
    </xdr:to>
    <xdr:sp macro="" textlink="">
      <xdr:nvSpPr>
        <xdr:cNvPr id="133" name="フローチャート: 判断 132"/>
        <xdr:cNvSpPr/>
      </xdr:nvSpPr>
      <xdr:spPr>
        <a:xfrm>
          <a:off x="13271500" y="579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35796</xdr:rowOff>
    </xdr:from>
    <xdr:to>
      <xdr:col>64</xdr:col>
      <xdr:colOff>123825</xdr:colOff>
      <xdr:row>29</xdr:row>
      <xdr:rowOff>137396</xdr:rowOff>
    </xdr:to>
    <xdr:sp macro="" textlink="">
      <xdr:nvSpPr>
        <xdr:cNvPr id="134" name="フローチャート: 判断 133"/>
        <xdr:cNvSpPr/>
      </xdr:nvSpPr>
      <xdr:spPr>
        <a:xfrm>
          <a:off x="12509500" y="5779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170646</xdr:rowOff>
    </xdr:from>
    <xdr:to>
      <xdr:col>60</xdr:col>
      <xdr:colOff>123825</xdr:colOff>
      <xdr:row>29</xdr:row>
      <xdr:rowOff>100796</xdr:rowOff>
    </xdr:to>
    <xdr:sp macro="" textlink="">
      <xdr:nvSpPr>
        <xdr:cNvPr id="135" name="フローチャート: 判断 134"/>
        <xdr:cNvSpPr/>
      </xdr:nvSpPr>
      <xdr:spPr>
        <a:xfrm>
          <a:off x="11747500" y="5742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6" name="テキスト ボックス 135"/>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7" name="テキスト ボックス 136"/>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8" name="テキスト ボックス 137"/>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9" name="テキスト ボックス 138"/>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0" name="テキスト ボックス 139"/>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51901</xdr:rowOff>
    </xdr:from>
    <xdr:to>
      <xdr:col>76</xdr:col>
      <xdr:colOff>73025</xdr:colOff>
      <xdr:row>28</xdr:row>
      <xdr:rowOff>153501</xdr:rowOff>
    </xdr:to>
    <xdr:sp macro="" textlink="">
      <xdr:nvSpPr>
        <xdr:cNvPr id="141" name="楕円 140"/>
        <xdr:cNvSpPr/>
      </xdr:nvSpPr>
      <xdr:spPr>
        <a:xfrm>
          <a:off x="14744700" y="562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74778</xdr:rowOff>
    </xdr:from>
    <xdr:ext cx="469744" cy="259045"/>
    <xdr:sp macro="" textlink="">
      <xdr:nvSpPr>
        <xdr:cNvPr id="142" name="債務償還比率該当値テキスト"/>
        <xdr:cNvSpPr txBox="1"/>
      </xdr:nvSpPr>
      <xdr:spPr>
        <a:xfrm>
          <a:off x="14846300" y="5475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55910</xdr:rowOff>
    </xdr:from>
    <xdr:to>
      <xdr:col>72</xdr:col>
      <xdr:colOff>123825</xdr:colOff>
      <xdr:row>28</xdr:row>
      <xdr:rowOff>157510</xdr:rowOff>
    </xdr:to>
    <xdr:sp macro="" textlink="">
      <xdr:nvSpPr>
        <xdr:cNvPr id="143" name="楕円 142"/>
        <xdr:cNvSpPr/>
      </xdr:nvSpPr>
      <xdr:spPr>
        <a:xfrm>
          <a:off x="14033500" y="562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102701</xdr:rowOff>
    </xdr:from>
    <xdr:to>
      <xdr:col>76</xdr:col>
      <xdr:colOff>22225</xdr:colOff>
      <xdr:row>28</xdr:row>
      <xdr:rowOff>106710</xdr:rowOff>
    </xdr:to>
    <xdr:cxnSp macro="">
      <xdr:nvCxnSpPr>
        <xdr:cNvPr id="144" name="直線コネクタ 143"/>
        <xdr:cNvCxnSpPr/>
      </xdr:nvCxnSpPr>
      <xdr:spPr>
        <a:xfrm flipV="1">
          <a:off x="14084300" y="5674826"/>
          <a:ext cx="711200" cy="4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67733</xdr:rowOff>
    </xdr:from>
    <xdr:to>
      <xdr:col>68</xdr:col>
      <xdr:colOff>123825</xdr:colOff>
      <xdr:row>28</xdr:row>
      <xdr:rowOff>169333</xdr:rowOff>
    </xdr:to>
    <xdr:sp macro="" textlink="">
      <xdr:nvSpPr>
        <xdr:cNvPr id="145" name="楕円 144"/>
        <xdr:cNvSpPr/>
      </xdr:nvSpPr>
      <xdr:spPr>
        <a:xfrm>
          <a:off x="13271500" y="563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106710</xdr:rowOff>
    </xdr:from>
    <xdr:to>
      <xdr:col>72</xdr:col>
      <xdr:colOff>73025</xdr:colOff>
      <xdr:row>28</xdr:row>
      <xdr:rowOff>118533</xdr:rowOff>
    </xdr:to>
    <xdr:cxnSp macro="">
      <xdr:nvCxnSpPr>
        <xdr:cNvPr id="146" name="直線コネクタ 145"/>
        <xdr:cNvCxnSpPr/>
      </xdr:nvCxnSpPr>
      <xdr:spPr>
        <a:xfrm flipV="1">
          <a:off x="13322300" y="5678835"/>
          <a:ext cx="7620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2486</xdr:rowOff>
    </xdr:from>
    <xdr:to>
      <xdr:col>64</xdr:col>
      <xdr:colOff>123825</xdr:colOff>
      <xdr:row>29</xdr:row>
      <xdr:rowOff>104086</xdr:rowOff>
    </xdr:to>
    <xdr:sp macro="" textlink="">
      <xdr:nvSpPr>
        <xdr:cNvPr id="147" name="楕円 146"/>
        <xdr:cNvSpPr/>
      </xdr:nvSpPr>
      <xdr:spPr>
        <a:xfrm>
          <a:off x="12509500" y="574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118533</xdr:rowOff>
    </xdr:from>
    <xdr:to>
      <xdr:col>68</xdr:col>
      <xdr:colOff>73025</xdr:colOff>
      <xdr:row>29</xdr:row>
      <xdr:rowOff>53286</xdr:rowOff>
    </xdr:to>
    <xdr:cxnSp macro="">
      <xdr:nvCxnSpPr>
        <xdr:cNvPr id="148" name="直線コネクタ 147"/>
        <xdr:cNvCxnSpPr/>
      </xdr:nvCxnSpPr>
      <xdr:spPr>
        <a:xfrm flipV="1">
          <a:off x="12560300" y="5690658"/>
          <a:ext cx="762000" cy="106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53273</xdr:rowOff>
    </xdr:from>
    <xdr:to>
      <xdr:col>60</xdr:col>
      <xdr:colOff>123825</xdr:colOff>
      <xdr:row>29</xdr:row>
      <xdr:rowOff>154873</xdr:rowOff>
    </xdr:to>
    <xdr:sp macro="" textlink="">
      <xdr:nvSpPr>
        <xdr:cNvPr id="149" name="楕円 148"/>
        <xdr:cNvSpPr/>
      </xdr:nvSpPr>
      <xdr:spPr>
        <a:xfrm>
          <a:off x="11747500" y="5796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53286</xdr:rowOff>
    </xdr:from>
    <xdr:to>
      <xdr:col>64</xdr:col>
      <xdr:colOff>73025</xdr:colOff>
      <xdr:row>29</xdr:row>
      <xdr:rowOff>104073</xdr:rowOff>
    </xdr:to>
    <xdr:cxnSp macro="">
      <xdr:nvCxnSpPr>
        <xdr:cNvPr id="150" name="直線コネクタ 149"/>
        <xdr:cNvCxnSpPr/>
      </xdr:nvCxnSpPr>
      <xdr:spPr>
        <a:xfrm flipV="1">
          <a:off x="11798300" y="5796861"/>
          <a:ext cx="762000" cy="507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29</xdr:row>
      <xdr:rowOff>101278</xdr:rowOff>
    </xdr:from>
    <xdr:ext cx="469744" cy="259045"/>
    <xdr:sp macro="" textlink="">
      <xdr:nvSpPr>
        <xdr:cNvPr id="151" name="n_1aveValue債務償還比率"/>
        <xdr:cNvSpPr txBox="1"/>
      </xdr:nvSpPr>
      <xdr:spPr>
        <a:xfrm>
          <a:off x="13836727" y="5844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143533</xdr:rowOff>
    </xdr:from>
    <xdr:ext cx="469744" cy="259045"/>
    <xdr:sp macro="" textlink="">
      <xdr:nvSpPr>
        <xdr:cNvPr id="152" name="n_2aveValue債務償還比率"/>
        <xdr:cNvSpPr txBox="1"/>
      </xdr:nvSpPr>
      <xdr:spPr>
        <a:xfrm>
          <a:off x="13087427" y="5887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128523</xdr:rowOff>
    </xdr:from>
    <xdr:ext cx="469744" cy="259045"/>
    <xdr:sp macro="" textlink="">
      <xdr:nvSpPr>
        <xdr:cNvPr id="153" name="n_3aveValue債務償還比率"/>
        <xdr:cNvSpPr txBox="1"/>
      </xdr:nvSpPr>
      <xdr:spPr>
        <a:xfrm>
          <a:off x="12325427" y="5872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27</xdr:row>
      <xdr:rowOff>117323</xdr:rowOff>
    </xdr:from>
    <xdr:ext cx="469744" cy="259045"/>
    <xdr:sp macro="" textlink="">
      <xdr:nvSpPr>
        <xdr:cNvPr id="154" name="n_4aveValue債務償還比率"/>
        <xdr:cNvSpPr txBox="1"/>
      </xdr:nvSpPr>
      <xdr:spPr>
        <a:xfrm>
          <a:off x="11563427" y="5517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2587</xdr:rowOff>
    </xdr:from>
    <xdr:ext cx="469744" cy="259045"/>
    <xdr:sp macro="" textlink="">
      <xdr:nvSpPr>
        <xdr:cNvPr id="155" name="n_1mainValue債務償還比率"/>
        <xdr:cNvSpPr txBox="1"/>
      </xdr:nvSpPr>
      <xdr:spPr>
        <a:xfrm>
          <a:off x="13836727" y="54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14410</xdr:rowOff>
    </xdr:from>
    <xdr:ext cx="469744" cy="259045"/>
    <xdr:sp macro="" textlink="">
      <xdr:nvSpPr>
        <xdr:cNvPr id="156" name="n_2mainValue債務償還比率"/>
        <xdr:cNvSpPr txBox="1"/>
      </xdr:nvSpPr>
      <xdr:spPr>
        <a:xfrm>
          <a:off x="13087427" y="5415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120613</xdr:rowOff>
    </xdr:from>
    <xdr:ext cx="469744" cy="259045"/>
    <xdr:sp macro="" textlink="">
      <xdr:nvSpPr>
        <xdr:cNvPr id="157" name="n_3mainValue債務償還比率"/>
        <xdr:cNvSpPr txBox="1"/>
      </xdr:nvSpPr>
      <xdr:spPr>
        <a:xfrm>
          <a:off x="12325427" y="5521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146000</xdr:rowOff>
    </xdr:from>
    <xdr:ext cx="469744" cy="259045"/>
    <xdr:sp macro="" textlink="">
      <xdr:nvSpPr>
        <xdr:cNvPr id="158" name="n_4mainValue債務償還比率"/>
        <xdr:cNvSpPr txBox="1"/>
      </xdr:nvSpPr>
      <xdr:spPr>
        <a:xfrm>
          <a:off x="11563427" y="5889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0" name="正方形/長方形 159"/>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1" name="テキスト ボックス 160"/>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2" name="テキスト ボックス 161"/>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3" name="テキスト ボックス 162"/>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4" name="テキスト ボックス 163"/>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7,326
7,218
72.23
7,553,626
7,377,841
80,850
3,548,440
6,453,534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28847</xdr:rowOff>
    </xdr:from>
    <xdr:to>
      <xdr:col>24</xdr:col>
      <xdr:colOff>62865</xdr:colOff>
      <xdr:row>42</xdr:row>
      <xdr:rowOff>56606</xdr:rowOff>
    </xdr:to>
    <xdr:cxnSp macro="">
      <xdr:nvCxnSpPr>
        <xdr:cNvPr id="58" name="直線コネクタ 57"/>
        <xdr:cNvCxnSpPr/>
      </xdr:nvCxnSpPr>
      <xdr:spPr>
        <a:xfrm flipV="1">
          <a:off x="4634865" y="5858147"/>
          <a:ext cx="0" cy="1399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60433</xdr:rowOff>
    </xdr:from>
    <xdr:ext cx="405111" cy="259045"/>
    <xdr:sp macro="" textlink="">
      <xdr:nvSpPr>
        <xdr:cNvPr id="59" name="【道路】&#10;有形固定資産減価償却率最小値テキスト"/>
        <xdr:cNvSpPr txBox="1"/>
      </xdr:nvSpPr>
      <xdr:spPr>
        <a:xfrm>
          <a:off x="4673600" y="7261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56606</xdr:rowOff>
    </xdr:from>
    <xdr:to>
      <xdr:col>24</xdr:col>
      <xdr:colOff>152400</xdr:colOff>
      <xdr:row>42</xdr:row>
      <xdr:rowOff>56606</xdr:rowOff>
    </xdr:to>
    <xdr:cxnSp macro="">
      <xdr:nvCxnSpPr>
        <xdr:cNvPr id="60" name="直線コネクタ 59"/>
        <xdr:cNvCxnSpPr/>
      </xdr:nvCxnSpPr>
      <xdr:spPr>
        <a:xfrm>
          <a:off x="4546600" y="7257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146974</xdr:rowOff>
    </xdr:from>
    <xdr:ext cx="405111" cy="259045"/>
    <xdr:sp macro="" textlink="">
      <xdr:nvSpPr>
        <xdr:cNvPr id="61" name="【道路】&#10;有形固定資産減価償却率最大値テキスト"/>
        <xdr:cNvSpPr txBox="1"/>
      </xdr:nvSpPr>
      <xdr:spPr>
        <a:xfrm>
          <a:off x="4673600" y="56333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28847</xdr:rowOff>
    </xdr:from>
    <xdr:to>
      <xdr:col>24</xdr:col>
      <xdr:colOff>152400</xdr:colOff>
      <xdr:row>34</xdr:row>
      <xdr:rowOff>28847</xdr:rowOff>
    </xdr:to>
    <xdr:cxnSp macro="">
      <xdr:nvCxnSpPr>
        <xdr:cNvPr id="62" name="直線コネクタ 61"/>
        <xdr:cNvCxnSpPr/>
      </xdr:nvCxnSpPr>
      <xdr:spPr>
        <a:xfrm>
          <a:off x="4546600" y="5858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7455</xdr:rowOff>
    </xdr:from>
    <xdr:ext cx="405111" cy="259045"/>
    <xdr:sp macro="" textlink="">
      <xdr:nvSpPr>
        <xdr:cNvPr id="63" name="【道路】&#10;有形固定資産減価償却率平均値テキスト"/>
        <xdr:cNvSpPr txBox="1"/>
      </xdr:nvSpPr>
      <xdr:spPr>
        <a:xfrm>
          <a:off x="4673600" y="652255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156028</xdr:rowOff>
    </xdr:from>
    <xdr:to>
      <xdr:col>24</xdr:col>
      <xdr:colOff>114300</xdr:colOff>
      <xdr:row>39</xdr:row>
      <xdr:rowOff>86178</xdr:rowOff>
    </xdr:to>
    <xdr:sp macro="" textlink="">
      <xdr:nvSpPr>
        <xdr:cNvPr id="64" name="フローチャート: 判断 63"/>
        <xdr:cNvSpPr/>
      </xdr:nvSpPr>
      <xdr:spPr>
        <a:xfrm>
          <a:off x="45847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162560</xdr:rowOff>
    </xdr:from>
    <xdr:to>
      <xdr:col>20</xdr:col>
      <xdr:colOff>38100</xdr:colOff>
      <xdr:row>39</xdr:row>
      <xdr:rowOff>92710</xdr:rowOff>
    </xdr:to>
    <xdr:sp macro="" textlink="">
      <xdr:nvSpPr>
        <xdr:cNvPr id="65" name="フローチャート: 判断 64"/>
        <xdr:cNvSpPr/>
      </xdr:nvSpPr>
      <xdr:spPr>
        <a:xfrm>
          <a:off x="3746500" y="667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118473</xdr:rowOff>
    </xdr:from>
    <xdr:to>
      <xdr:col>15</xdr:col>
      <xdr:colOff>101600</xdr:colOff>
      <xdr:row>39</xdr:row>
      <xdr:rowOff>48623</xdr:rowOff>
    </xdr:to>
    <xdr:sp macro="" textlink="">
      <xdr:nvSpPr>
        <xdr:cNvPr id="66" name="フローチャート: 判断 65"/>
        <xdr:cNvSpPr/>
      </xdr:nvSpPr>
      <xdr:spPr>
        <a:xfrm>
          <a:off x="2857500" y="66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80917</xdr:rowOff>
    </xdr:from>
    <xdr:to>
      <xdr:col>10</xdr:col>
      <xdr:colOff>165100</xdr:colOff>
      <xdr:row>39</xdr:row>
      <xdr:rowOff>11067</xdr:rowOff>
    </xdr:to>
    <xdr:sp macro="" textlink="">
      <xdr:nvSpPr>
        <xdr:cNvPr id="67" name="フローチャート: 判断 66"/>
        <xdr:cNvSpPr/>
      </xdr:nvSpPr>
      <xdr:spPr>
        <a:xfrm>
          <a:off x="19685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77651</xdr:rowOff>
    </xdr:from>
    <xdr:to>
      <xdr:col>6</xdr:col>
      <xdr:colOff>38100</xdr:colOff>
      <xdr:row>39</xdr:row>
      <xdr:rowOff>7801</xdr:rowOff>
    </xdr:to>
    <xdr:sp macro="" textlink="">
      <xdr:nvSpPr>
        <xdr:cNvPr id="68" name="フローチャート: 判断 67"/>
        <xdr:cNvSpPr/>
      </xdr:nvSpPr>
      <xdr:spPr>
        <a:xfrm>
          <a:off x="1079500" y="659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128270</xdr:rowOff>
    </xdr:from>
    <xdr:to>
      <xdr:col>24</xdr:col>
      <xdr:colOff>114300</xdr:colOff>
      <xdr:row>41</xdr:row>
      <xdr:rowOff>58420</xdr:rowOff>
    </xdr:to>
    <xdr:sp macro="" textlink="">
      <xdr:nvSpPr>
        <xdr:cNvPr id="74" name="楕円 73"/>
        <xdr:cNvSpPr/>
      </xdr:nvSpPr>
      <xdr:spPr>
        <a:xfrm>
          <a:off x="4584700" y="698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106697</xdr:rowOff>
    </xdr:from>
    <xdr:ext cx="405111" cy="259045"/>
    <xdr:sp macro="" textlink="">
      <xdr:nvSpPr>
        <xdr:cNvPr id="75" name="【道路】&#10;有形固定資産減価償却率該当値テキスト"/>
        <xdr:cNvSpPr txBox="1"/>
      </xdr:nvSpPr>
      <xdr:spPr>
        <a:xfrm>
          <a:off x="4673600" y="696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149497</xdr:rowOff>
    </xdr:from>
    <xdr:to>
      <xdr:col>20</xdr:col>
      <xdr:colOff>38100</xdr:colOff>
      <xdr:row>41</xdr:row>
      <xdr:rowOff>79647</xdr:rowOff>
    </xdr:to>
    <xdr:sp macro="" textlink="">
      <xdr:nvSpPr>
        <xdr:cNvPr id="76" name="楕円 75"/>
        <xdr:cNvSpPr/>
      </xdr:nvSpPr>
      <xdr:spPr>
        <a:xfrm>
          <a:off x="3746500" y="700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7620</xdr:rowOff>
    </xdr:from>
    <xdr:to>
      <xdr:col>24</xdr:col>
      <xdr:colOff>63500</xdr:colOff>
      <xdr:row>41</xdr:row>
      <xdr:rowOff>28847</xdr:rowOff>
    </xdr:to>
    <xdr:cxnSp macro="">
      <xdr:nvCxnSpPr>
        <xdr:cNvPr id="77" name="直線コネクタ 76"/>
        <xdr:cNvCxnSpPr/>
      </xdr:nvCxnSpPr>
      <xdr:spPr>
        <a:xfrm flipV="1">
          <a:off x="3797300" y="7037070"/>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120106</xdr:rowOff>
    </xdr:from>
    <xdr:to>
      <xdr:col>15</xdr:col>
      <xdr:colOff>101600</xdr:colOff>
      <xdr:row>41</xdr:row>
      <xdr:rowOff>50256</xdr:rowOff>
    </xdr:to>
    <xdr:sp macro="" textlink="">
      <xdr:nvSpPr>
        <xdr:cNvPr id="78" name="楕円 77"/>
        <xdr:cNvSpPr/>
      </xdr:nvSpPr>
      <xdr:spPr>
        <a:xfrm>
          <a:off x="2857500" y="697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170906</xdr:rowOff>
    </xdr:from>
    <xdr:to>
      <xdr:col>19</xdr:col>
      <xdr:colOff>177800</xdr:colOff>
      <xdr:row>41</xdr:row>
      <xdr:rowOff>28847</xdr:rowOff>
    </xdr:to>
    <xdr:cxnSp macro="">
      <xdr:nvCxnSpPr>
        <xdr:cNvPr id="79" name="直線コネクタ 78"/>
        <xdr:cNvCxnSpPr/>
      </xdr:nvCxnSpPr>
      <xdr:spPr>
        <a:xfrm>
          <a:off x="2908300" y="702890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109237</xdr:rowOff>
    </xdr:from>
    <xdr:ext cx="405111" cy="259045"/>
    <xdr:sp macro="" textlink="">
      <xdr:nvSpPr>
        <xdr:cNvPr id="80" name="n_1aveValue【道路】&#10;有形固定資産減価償却率"/>
        <xdr:cNvSpPr txBox="1"/>
      </xdr:nvSpPr>
      <xdr:spPr>
        <a:xfrm>
          <a:off x="3582044" y="6452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65150</xdr:rowOff>
    </xdr:from>
    <xdr:ext cx="405111" cy="259045"/>
    <xdr:sp macro="" textlink="">
      <xdr:nvSpPr>
        <xdr:cNvPr id="81" name="n_2aveValue【道路】&#10;有形固定資産減価償却率"/>
        <xdr:cNvSpPr txBox="1"/>
      </xdr:nvSpPr>
      <xdr:spPr>
        <a:xfrm>
          <a:off x="2705744" y="640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27594</xdr:rowOff>
    </xdr:from>
    <xdr:ext cx="405111" cy="259045"/>
    <xdr:sp macro="" textlink="">
      <xdr:nvSpPr>
        <xdr:cNvPr id="82" name="n_3aveValue【道路】&#10;有形固定資産減価償却率"/>
        <xdr:cNvSpPr txBox="1"/>
      </xdr:nvSpPr>
      <xdr:spPr>
        <a:xfrm>
          <a:off x="1816744" y="63712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24328</xdr:rowOff>
    </xdr:from>
    <xdr:ext cx="405111" cy="259045"/>
    <xdr:sp macro="" textlink="">
      <xdr:nvSpPr>
        <xdr:cNvPr id="83" name="n_4aveValue【道路】&#10;有形固定資産減価償却率"/>
        <xdr:cNvSpPr txBox="1"/>
      </xdr:nvSpPr>
      <xdr:spPr>
        <a:xfrm>
          <a:off x="927744" y="636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70774</xdr:rowOff>
    </xdr:from>
    <xdr:ext cx="405111" cy="259045"/>
    <xdr:sp macro="" textlink="">
      <xdr:nvSpPr>
        <xdr:cNvPr id="84" name="n_1mainValue【道路】&#10;有形固定資産減価償却率"/>
        <xdr:cNvSpPr txBox="1"/>
      </xdr:nvSpPr>
      <xdr:spPr>
        <a:xfrm>
          <a:off x="3582044" y="7100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41383</xdr:rowOff>
    </xdr:from>
    <xdr:ext cx="405111" cy="259045"/>
    <xdr:sp macro="" textlink="">
      <xdr:nvSpPr>
        <xdr:cNvPr id="85" name="n_2mainValue【道路】&#10;有形固定資産減価償却率"/>
        <xdr:cNvSpPr txBox="1"/>
      </xdr:nvSpPr>
      <xdr:spPr>
        <a:xfrm>
          <a:off x="2705744" y="70708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6" name="正方形/長方形 85"/>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7" name="正方形/長方形 86"/>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8" name="正方形/長方形 87"/>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9" name="正方形/長方形 88"/>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0" name="正方形/長方形 89"/>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1" name="正方形/長方形 90"/>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2" name="正方形/長方形 91"/>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3" name="正方形/長方形 92"/>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4" name="テキスト ボックス 93"/>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5" name="直線コネクタ 94"/>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6" name="直線コネクタ 95"/>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7" name="テキスト ボックス 96"/>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98" name="直線コネクタ 97"/>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48277</xdr:rowOff>
    </xdr:from>
    <xdr:ext cx="531299" cy="259045"/>
    <xdr:sp macro="" textlink="">
      <xdr:nvSpPr>
        <xdr:cNvPr id="99" name="テキスト ボックス 98"/>
        <xdr:cNvSpPr txBox="1"/>
      </xdr:nvSpPr>
      <xdr:spPr>
        <a:xfrm>
          <a:off x="6072701" y="656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0" name="直線コネクタ 99"/>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105427</xdr:rowOff>
    </xdr:from>
    <xdr:ext cx="595419" cy="259045"/>
    <xdr:sp macro="" textlink="">
      <xdr:nvSpPr>
        <xdr:cNvPr id="101" name="テキスト ボックス 100"/>
        <xdr:cNvSpPr txBox="1"/>
      </xdr:nvSpPr>
      <xdr:spPr>
        <a:xfrm>
          <a:off x="6008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2" name="直線コネクタ 101"/>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162577</xdr:rowOff>
    </xdr:from>
    <xdr:ext cx="595419" cy="259045"/>
    <xdr:sp macro="" textlink="">
      <xdr:nvSpPr>
        <xdr:cNvPr id="103" name="テキスト ボックス 102"/>
        <xdr:cNvSpPr txBox="1"/>
      </xdr:nvSpPr>
      <xdr:spPr>
        <a:xfrm>
          <a:off x="6008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05" name="テキスト ボックス 104"/>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79730</xdr:rowOff>
    </xdr:from>
    <xdr:to>
      <xdr:col>54</xdr:col>
      <xdr:colOff>189865</xdr:colOff>
      <xdr:row>41</xdr:row>
      <xdr:rowOff>98722</xdr:rowOff>
    </xdr:to>
    <xdr:cxnSp macro="">
      <xdr:nvCxnSpPr>
        <xdr:cNvPr id="107" name="直線コネクタ 106"/>
        <xdr:cNvCxnSpPr/>
      </xdr:nvCxnSpPr>
      <xdr:spPr>
        <a:xfrm flipV="1">
          <a:off x="10476865" y="5737580"/>
          <a:ext cx="0" cy="13905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102549</xdr:rowOff>
    </xdr:from>
    <xdr:ext cx="469744" cy="259045"/>
    <xdr:sp macro="" textlink="">
      <xdr:nvSpPr>
        <xdr:cNvPr id="108" name="【道路】&#10;一人当たり延長最小値テキスト"/>
        <xdr:cNvSpPr txBox="1"/>
      </xdr:nvSpPr>
      <xdr:spPr>
        <a:xfrm>
          <a:off x="10515600" y="7131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98722</xdr:rowOff>
    </xdr:from>
    <xdr:to>
      <xdr:col>55</xdr:col>
      <xdr:colOff>88900</xdr:colOff>
      <xdr:row>41</xdr:row>
      <xdr:rowOff>98722</xdr:rowOff>
    </xdr:to>
    <xdr:cxnSp macro="">
      <xdr:nvCxnSpPr>
        <xdr:cNvPr id="109" name="直線コネクタ 108"/>
        <xdr:cNvCxnSpPr/>
      </xdr:nvCxnSpPr>
      <xdr:spPr>
        <a:xfrm>
          <a:off x="10388600" y="71281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26407</xdr:rowOff>
    </xdr:from>
    <xdr:ext cx="599010" cy="259045"/>
    <xdr:sp macro="" textlink="">
      <xdr:nvSpPr>
        <xdr:cNvPr id="110" name="【道路】&#10;一人当たり延長最大値テキスト"/>
        <xdr:cNvSpPr txBox="1"/>
      </xdr:nvSpPr>
      <xdr:spPr>
        <a:xfrm>
          <a:off x="10515600" y="5512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79730</xdr:rowOff>
    </xdr:from>
    <xdr:to>
      <xdr:col>55</xdr:col>
      <xdr:colOff>88900</xdr:colOff>
      <xdr:row>33</xdr:row>
      <xdr:rowOff>79730</xdr:rowOff>
    </xdr:to>
    <xdr:cxnSp macro="">
      <xdr:nvCxnSpPr>
        <xdr:cNvPr id="111" name="直線コネクタ 110"/>
        <xdr:cNvCxnSpPr/>
      </xdr:nvCxnSpPr>
      <xdr:spPr>
        <a:xfrm>
          <a:off x="10388600" y="5737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92570</xdr:rowOff>
    </xdr:from>
    <xdr:ext cx="534377" cy="259045"/>
    <xdr:sp macro="" textlink="">
      <xdr:nvSpPr>
        <xdr:cNvPr id="112" name="【道路】&#10;一人当たり延長平均値テキスト"/>
        <xdr:cNvSpPr txBox="1"/>
      </xdr:nvSpPr>
      <xdr:spPr>
        <a:xfrm>
          <a:off x="10515600" y="67791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114143</xdr:rowOff>
    </xdr:from>
    <xdr:to>
      <xdr:col>55</xdr:col>
      <xdr:colOff>50800</xdr:colOff>
      <xdr:row>40</xdr:row>
      <xdr:rowOff>44293</xdr:rowOff>
    </xdr:to>
    <xdr:sp macro="" textlink="">
      <xdr:nvSpPr>
        <xdr:cNvPr id="113" name="フローチャート: 判断 112"/>
        <xdr:cNvSpPr/>
      </xdr:nvSpPr>
      <xdr:spPr>
        <a:xfrm>
          <a:off x="10426700" y="680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109516</xdr:rowOff>
    </xdr:from>
    <xdr:to>
      <xdr:col>50</xdr:col>
      <xdr:colOff>165100</xdr:colOff>
      <xdr:row>40</xdr:row>
      <xdr:rowOff>39666</xdr:rowOff>
    </xdr:to>
    <xdr:sp macro="" textlink="">
      <xdr:nvSpPr>
        <xdr:cNvPr id="114" name="フローチャート: 判断 113"/>
        <xdr:cNvSpPr/>
      </xdr:nvSpPr>
      <xdr:spPr>
        <a:xfrm>
          <a:off x="9588500" y="6796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125618</xdr:rowOff>
    </xdr:from>
    <xdr:to>
      <xdr:col>46</xdr:col>
      <xdr:colOff>38100</xdr:colOff>
      <xdr:row>40</xdr:row>
      <xdr:rowOff>55768</xdr:rowOff>
    </xdr:to>
    <xdr:sp macro="" textlink="">
      <xdr:nvSpPr>
        <xdr:cNvPr id="115" name="フローチャート: 判断 114"/>
        <xdr:cNvSpPr/>
      </xdr:nvSpPr>
      <xdr:spPr>
        <a:xfrm>
          <a:off x="8699500" y="6812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92636</xdr:rowOff>
    </xdr:from>
    <xdr:to>
      <xdr:col>41</xdr:col>
      <xdr:colOff>101600</xdr:colOff>
      <xdr:row>40</xdr:row>
      <xdr:rowOff>22786</xdr:rowOff>
    </xdr:to>
    <xdr:sp macro="" textlink="">
      <xdr:nvSpPr>
        <xdr:cNvPr id="116" name="フローチャート: 判断 115"/>
        <xdr:cNvSpPr/>
      </xdr:nvSpPr>
      <xdr:spPr>
        <a:xfrm>
          <a:off x="7810500" y="6779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16055</xdr:rowOff>
    </xdr:from>
    <xdr:to>
      <xdr:col>36</xdr:col>
      <xdr:colOff>165100</xdr:colOff>
      <xdr:row>40</xdr:row>
      <xdr:rowOff>117655</xdr:rowOff>
    </xdr:to>
    <xdr:sp macro="" textlink="">
      <xdr:nvSpPr>
        <xdr:cNvPr id="117" name="フローチャート: 判断 116"/>
        <xdr:cNvSpPr/>
      </xdr:nvSpPr>
      <xdr:spPr>
        <a:xfrm>
          <a:off x="6921500" y="6874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74211</xdr:rowOff>
    </xdr:from>
    <xdr:to>
      <xdr:col>55</xdr:col>
      <xdr:colOff>50800</xdr:colOff>
      <xdr:row>39</xdr:row>
      <xdr:rowOff>4361</xdr:rowOff>
    </xdr:to>
    <xdr:sp macro="" textlink="">
      <xdr:nvSpPr>
        <xdr:cNvPr id="123" name="楕円 122"/>
        <xdr:cNvSpPr/>
      </xdr:nvSpPr>
      <xdr:spPr>
        <a:xfrm>
          <a:off x="10426700" y="6589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97088</xdr:rowOff>
    </xdr:from>
    <xdr:ext cx="534377" cy="259045"/>
    <xdr:sp macro="" textlink="">
      <xdr:nvSpPr>
        <xdr:cNvPr id="124" name="【道路】&#10;一人当たり延長該当値テキスト"/>
        <xdr:cNvSpPr txBox="1"/>
      </xdr:nvSpPr>
      <xdr:spPr>
        <a:xfrm>
          <a:off x="10515600" y="6440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90048</xdr:rowOff>
    </xdr:from>
    <xdr:to>
      <xdr:col>50</xdr:col>
      <xdr:colOff>165100</xdr:colOff>
      <xdr:row>39</xdr:row>
      <xdr:rowOff>20198</xdr:rowOff>
    </xdr:to>
    <xdr:sp macro="" textlink="">
      <xdr:nvSpPr>
        <xdr:cNvPr id="125" name="楕円 124"/>
        <xdr:cNvSpPr/>
      </xdr:nvSpPr>
      <xdr:spPr>
        <a:xfrm>
          <a:off x="9588500" y="6605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125011</xdr:rowOff>
    </xdr:from>
    <xdr:to>
      <xdr:col>55</xdr:col>
      <xdr:colOff>0</xdr:colOff>
      <xdr:row>38</xdr:row>
      <xdr:rowOff>140848</xdr:rowOff>
    </xdr:to>
    <xdr:cxnSp macro="">
      <xdr:nvCxnSpPr>
        <xdr:cNvPr id="126" name="直線コネクタ 125"/>
        <xdr:cNvCxnSpPr/>
      </xdr:nvCxnSpPr>
      <xdr:spPr>
        <a:xfrm flipV="1">
          <a:off x="9639300" y="6640111"/>
          <a:ext cx="838200" cy="15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69584</xdr:rowOff>
    </xdr:from>
    <xdr:to>
      <xdr:col>46</xdr:col>
      <xdr:colOff>38100</xdr:colOff>
      <xdr:row>38</xdr:row>
      <xdr:rowOff>171184</xdr:rowOff>
    </xdr:to>
    <xdr:sp macro="" textlink="">
      <xdr:nvSpPr>
        <xdr:cNvPr id="127" name="楕円 126"/>
        <xdr:cNvSpPr/>
      </xdr:nvSpPr>
      <xdr:spPr>
        <a:xfrm>
          <a:off x="8699500" y="658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120384</xdr:rowOff>
    </xdr:from>
    <xdr:to>
      <xdr:col>50</xdr:col>
      <xdr:colOff>114300</xdr:colOff>
      <xdr:row>38</xdr:row>
      <xdr:rowOff>140848</xdr:rowOff>
    </xdr:to>
    <xdr:cxnSp macro="">
      <xdr:nvCxnSpPr>
        <xdr:cNvPr id="128" name="直線コネクタ 127"/>
        <xdr:cNvCxnSpPr/>
      </xdr:nvCxnSpPr>
      <xdr:spPr>
        <a:xfrm>
          <a:off x="8750300" y="6635484"/>
          <a:ext cx="889000" cy="20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30793</xdr:rowOff>
    </xdr:from>
    <xdr:ext cx="534377" cy="259045"/>
    <xdr:sp macro="" textlink="">
      <xdr:nvSpPr>
        <xdr:cNvPr id="129" name="n_1aveValue【道路】&#10;一人当たり延長"/>
        <xdr:cNvSpPr txBox="1"/>
      </xdr:nvSpPr>
      <xdr:spPr>
        <a:xfrm>
          <a:off x="9359411" y="6888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46895</xdr:rowOff>
    </xdr:from>
    <xdr:ext cx="534377" cy="259045"/>
    <xdr:sp macro="" textlink="">
      <xdr:nvSpPr>
        <xdr:cNvPr id="130" name="n_2aveValue【道路】&#10;一人当たり延長"/>
        <xdr:cNvSpPr txBox="1"/>
      </xdr:nvSpPr>
      <xdr:spPr>
        <a:xfrm>
          <a:off x="8483111" y="6904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39313</xdr:rowOff>
    </xdr:from>
    <xdr:ext cx="534377" cy="259045"/>
    <xdr:sp macro="" textlink="">
      <xdr:nvSpPr>
        <xdr:cNvPr id="131" name="n_3aveValue【道路】&#10;一人当たり延長"/>
        <xdr:cNvSpPr txBox="1"/>
      </xdr:nvSpPr>
      <xdr:spPr>
        <a:xfrm>
          <a:off x="7594111" y="6554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38</xdr:row>
      <xdr:rowOff>134182</xdr:rowOff>
    </xdr:from>
    <xdr:ext cx="534377" cy="259045"/>
    <xdr:sp macro="" textlink="">
      <xdr:nvSpPr>
        <xdr:cNvPr id="132" name="n_4aveValue【道路】&#10;一人当たり延長"/>
        <xdr:cNvSpPr txBox="1"/>
      </xdr:nvSpPr>
      <xdr:spPr>
        <a:xfrm>
          <a:off x="6705111" y="66492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37</xdr:row>
      <xdr:rowOff>36725</xdr:rowOff>
    </xdr:from>
    <xdr:ext cx="534377" cy="259045"/>
    <xdr:sp macro="" textlink="">
      <xdr:nvSpPr>
        <xdr:cNvPr id="133" name="n_1mainValue【道路】&#10;一人当たり延長"/>
        <xdr:cNvSpPr txBox="1"/>
      </xdr:nvSpPr>
      <xdr:spPr>
        <a:xfrm>
          <a:off x="9359411" y="6380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37</xdr:row>
      <xdr:rowOff>16261</xdr:rowOff>
    </xdr:from>
    <xdr:ext cx="534377" cy="259045"/>
    <xdr:sp macro="" textlink="">
      <xdr:nvSpPr>
        <xdr:cNvPr id="134" name="n_2mainValue【道路】&#10;一人当たり延長"/>
        <xdr:cNvSpPr txBox="1"/>
      </xdr:nvSpPr>
      <xdr:spPr>
        <a:xfrm>
          <a:off x="8483111" y="6359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46" name="直線コネクタ 145"/>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47" name="テキスト ボックス 146"/>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48" name="直線コネクタ 147"/>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49" name="テキスト ボックス 148"/>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0" name="直線コネクタ 149"/>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1" name="テキスト ボックス 150"/>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2" name="直線コネクタ 151"/>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3" name="テキスト ボックス 152"/>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4" name="直線コネクタ 153"/>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55" name="テキスト ボックス 154"/>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56" name="直線コネクタ 155"/>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57" name="テキスト ボックス 156"/>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8" name="直線コネクタ 157"/>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9"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40822</xdr:rowOff>
    </xdr:from>
    <xdr:to>
      <xdr:col>24</xdr:col>
      <xdr:colOff>62865</xdr:colOff>
      <xdr:row>63</xdr:row>
      <xdr:rowOff>130628</xdr:rowOff>
    </xdr:to>
    <xdr:cxnSp macro="">
      <xdr:nvCxnSpPr>
        <xdr:cNvPr id="160" name="直線コネクタ 159"/>
        <xdr:cNvCxnSpPr/>
      </xdr:nvCxnSpPr>
      <xdr:spPr>
        <a:xfrm flipV="1">
          <a:off x="4634865" y="9470572"/>
          <a:ext cx="0" cy="1461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134455</xdr:rowOff>
    </xdr:from>
    <xdr:ext cx="405111" cy="259045"/>
    <xdr:sp macro="" textlink="">
      <xdr:nvSpPr>
        <xdr:cNvPr id="161" name="【橋りょう・トンネル】&#10;有形固定資産減価償却率最小値テキスト"/>
        <xdr:cNvSpPr txBox="1"/>
      </xdr:nvSpPr>
      <xdr:spPr>
        <a:xfrm>
          <a:off x="4673600"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130628</xdr:rowOff>
    </xdr:from>
    <xdr:to>
      <xdr:col>24</xdr:col>
      <xdr:colOff>152400</xdr:colOff>
      <xdr:row>63</xdr:row>
      <xdr:rowOff>130628</xdr:rowOff>
    </xdr:to>
    <xdr:cxnSp macro="">
      <xdr:nvCxnSpPr>
        <xdr:cNvPr id="162" name="直線コネクタ 161"/>
        <xdr:cNvCxnSpPr/>
      </xdr:nvCxnSpPr>
      <xdr:spPr>
        <a:xfrm>
          <a:off x="4546600" y="109319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158949</xdr:rowOff>
    </xdr:from>
    <xdr:ext cx="340478" cy="259045"/>
    <xdr:sp macro="" textlink="">
      <xdr:nvSpPr>
        <xdr:cNvPr id="163" name="【橋りょう・トンネル】&#10;有形固定資産減価償却率最大値テキスト"/>
        <xdr:cNvSpPr txBox="1"/>
      </xdr:nvSpPr>
      <xdr:spPr>
        <a:xfrm>
          <a:off x="4673600" y="924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40822</xdr:rowOff>
    </xdr:from>
    <xdr:to>
      <xdr:col>24</xdr:col>
      <xdr:colOff>152400</xdr:colOff>
      <xdr:row>55</xdr:row>
      <xdr:rowOff>40822</xdr:rowOff>
    </xdr:to>
    <xdr:cxnSp macro="">
      <xdr:nvCxnSpPr>
        <xdr:cNvPr id="164" name="直線コネクタ 163"/>
        <xdr:cNvCxnSpPr/>
      </xdr:nvCxnSpPr>
      <xdr:spPr>
        <a:xfrm>
          <a:off x="4546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14168</xdr:rowOff>
    </xdr:from>
    <xdr:ext cx="405111" cy="259045"/>
    <xdr:sp macro="" textlink="">
      <xdr:nvSpPr>
        <xdr:cNvPr id="165" name="【橋りょう・トンネル】&#10;有形固定資産減価償却率平均値テキスト"/>
        <xdr:cNvSpPr txBox="1"/>
      </xdr:nvSpPr>
      <xdr:spPr>
        <a:xfrm>
          <a:off x="4673600" y="104726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35741</xdr:rowOff>
    </xdr:from>
    <xdr:to>
      <xdr:col>24</xdr:col>
      <xdr:colOff>114300</xdr:colOff>
      <xdr:row>61</xdr:row>
      <xdr:rowOff>137341</xdr:rowOff>
    </xdr:to>
    <xdr:sp macro="" textlink="">
      <xdr:nvSpPr>
        <xdr:cNvPr id="166" name="フローチャート: 判断 165"/>
        <xdr:cNvSpPr/>
      </xdr:nvSpPr>
      <xdr:spPr>
        <a:xfrm>
          <a:off x="4584700" y="10494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32476</xdr:rowOff>
    </xdr:from>
    <xdr:to>
      <xdr:col>20</xdr:col>
      <xdr:colOff>38100</xdr:colOff>
      <xdr:row>61</xdr:row>
      <xdr:rowOff>134076</xdr:rowOff>
    </xdr:to>
    <xdr:sp macro="" textlink="">
      <xdr:nvSpPr>
        <xdr:cNvPr id="167" name="フローチャート: 判断 166"/>
        <xdr:cNvSpPr/>
      </xdr:nvSpPr>
      <xdr:spPr>
        <a:xfrm>
          <a:off x="3746500" y="1049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68" name="フローチャート: 判断 167"/>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130447</xdr:rowOff>
    </xdr:from>
    <xdr:to>
      <xdr:col>10</xdr:col>
      <xdr:colOff>165100</xdr:colOff>
      <xdr:row>61</xdr:row>
      <xdr:rowOff>60597</xdr:rowOff>
    </xdr:to>
    <xdr:sp macro="" textlink="">
      <xdr:nvSpPr>
        <xdr:cNvPr id="169" name="フローチャート: 判断 168"/>
        <xdr:cNvSpPr/>
      </xdr:nvSpPr>
      <xdr:spPr>
        <a:xfrm>
          <a:off x="1968500" y="10417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164737</xdr:rowOff>
    </xdr:from>
    <xdr:to>
      <xdr:col>6</xdr:col>
      <xdr:colOff>38100</xdr:colOff>
      <xdr:row>61</xdr:row>
      <xdr:rowOff>94887</xdr:rowOff>
    </xdr:to>
    <xdr:sp macro="" textlink="">
      <xdr:nvSpPr>
        <xdr:cNvPr id="170" name="フローチャート: 判断 169"/>
        <xdr:cNvSpPr/>
      </xdr:nvSpPr>
      <xdr:spPr>
        <a:xfrm>
          <a:off x="1079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1" name="テキスト ボックス 170"/>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2" name="テキスト ボックス 171"/>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3" name="テキスト ボックス 172"/>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4" name="テキスト ボックス 173"/>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5" name="テキスト ボックス 174"/>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87993</xdr:rowOff>
    </xdr:from>
    <xdr:to>
      <xdr:col>24</xdr:col>
      <xdr:colOff>114300</xdr:colOff>
      <xdr:row>56</xdr:row>
      <xdr:rowOff>18143</xdr:rowOff>
    </xdr:to>
    <xdr:sp macro="" textlink="">
      <xdr:nvSpPr>
        <xdr:cNvPr id="176" name="楕円 175"/>
        <xdr:cNvSpPr/>
      </xdr:nvSpPr>
      <xdr:spPr>
        <a:xfrm>
          <a:off x="4584700" y="951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2920</xdr:rowOff>
    </xdr:from>
    <xdr:ext cx="340478" cy="259045"/>
    <xdr:sp macro="" textlink="">
      <xdr:nvSpPr>
        <xdr:cNvPr id="177" name="【橋りょう・トンネル】&#10;有形固定資産減価償却率該当値テキスト"/>
        <xdr:cNvSpPr txBox="1"/>
      </xdr:nvSpPr>
      <xdr:spPr>
        <a:xfrm>
          <a:off x="4673600" y="9432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55335</xdr:rowOff>
    </xdr:from>
    <xdr:to>
      <xdr:col>20</xdr:col>
      <xdr:colOff>38100</xdr:colOff>
      <xdr:row>55</xdr:row>
      <xdr:rowOff>156935</xdr:rowOff>
    </xdr:to>
    <xdr:sp macro="" textlink="">
      <xdr:nvSpPr>
        <xdr:cNvPr id="178" name="楕円 177"/>
        <xdr:cNvSpPr/>
      </xdr:nvSpPr>
      <xdr:spPr>
        <a:xfrm>
          <a:off x="3746500" y="9485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106135</xdr:rowOff>
    </xdr:from>
    <xdr:to>
      <xdr:col>24</xdr:col>
      <xdr:colOff>63500</xdr:colOff>
      <xdr:row>55</xdr:row>
      <xdr:rowOff>138793</xdr:rowOff>
    </xdr:to>
    <xdr:cxnSp macro="">
      <xdr:nvCxnSpPr>
        <xdr:cNvPr id="179" name="直線コネクタ 178"/>
        <xdr:cNvCxnSpPr/>
      </xdr:nvCxnSpPr>
      <xdr:spPr>
        <a:xfrm>
          <a:off x="3797300" y="9535885"/>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22678</xdr:rowOff>
    </xdr:from>
    <xdr:to>
      <xdr:col>15</xdr:col>
      <xdr:colOff>101600</xdr:colOff>
      <xdr:row>55</xdr:row>
      <xdr:rowOff>124278</xdr:rowOff>
    </xdr:to>
    <xdr:sp macro="" textlink="">
      <xdr:nvSpPr>
        <xdr:cNvPr id="180" name="楕円 179"/>
        <xdr:cNvSpPr/>
      </xdr:nvSpPr>
      <xdr:spPr>
        <a:xfrm>
          <a:off x="2857500" y="9452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73478</xdr:rowOff>
    </xdr:from>
    <xdr:to>
      <xdr:col>19</xdr:col>
      <xdr:colOff>177800</xdr:colOff>
      <xdr:row>55</xdr:row>
      <xdr:rowOff>106135</xdr:rowOff>
    </xdr:to>
    <xdr:cxnSp macro="">
      <xdr:nvCxnSpPr>
        <xdr:cNvPr id="181" name="直線コネクタ 180"/>
        <xdr:cNvCxnSpPr/>
      </xdr:nvCxnSpPr>
      <xdr:spPr>
        <a:xfrm>
          <a:off x="2908300" y="95032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125203</xdr:rowOff>
    </xdr:from>
    <xdr:ext cx="405111" cy="259045"/>
    <xdr:sp macro="" textlink="">
      <xdr:nvSpPr>
        <xdr:cNvPr id="182" name="n_1aveValue【橋りょう・トンネル】&#10;有形固定資産減価償却率"/>
        <xdr:cNvSpPr txBox="1"/>
      </xdr:nvSpPr>
      <xdr:spPr>
        <a:xfrm>
          <a:off x="3582044" y="1058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92546</xdr:rowOff>
    </xdr:from>
    <xdr:ext cx="405111" cy="259045"/>
    <xdr:sp macro="" textlink="">
      <xdr:nvSpPr>
        <xdr:cNvPr id="183" name="n_2aveValue【橋りょう・トンネル】&#10;有形固定資産減価償却率"/>
        <xdr:cNvSpPr txBox="1"/>
      </xdr:nvSpPr>
      <xdr:spPr>
        <a:xfrm>
          <a:off x="2705744" y="1055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77124</xdr:rowOff>
    </xdr:from>
    <xdr:ext cx="405111" cy="259045"/>
    <xdr:sp macro="" textlink="">
      <xdr:nvSpPr>
        <xdr:cNvPr id="184" name="n_3aveValue【橋りょう・トンネル】&#10;有形固定資産減価償却率"/>
        <xdr:cNvSpPr txBox="1"/>
      </xdr:nvSpPr>
      <xdr:spPr>
        <a:xfrm>
          <a:off x="1816744" y="10192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111414</xdr:rowOff>
    </xdr:from>
    <xdr:ext cx="405111" cy="259045"/>
    <xdr:sp macro="" textlink="">
      <xdr:nvSpPr>
        <xdr:cNvPr id="185" name="n_4aveValue【橋りょう・トンネル】&#10;有形固定資産減価償却率"/>
        <xdr:cNvSpPr txBox="1"/>
      </xdr:nvSpPr>
      <xdr:spPr>
        <a:xfrm>
          <a:off x="927744" y="102269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54</xdr:row>
      <xdr:rowOff>2012</xdr:rowOff>
    </xdr:from>
    <xdr:ext cx="340478" cy="259045"/>
    <xdr:sp macro="" textlink="">
      <xdr:nvSpPr>
        <xdr:cNvPr id="186" name="n_1mainValue【橋りょう・トンネル】&#10;有形固定資産減価償却率"/>
        <xdr:cNvSpPr txBox="1"/>
      </xdr:nvSpPr>
      <xdr:spPr>
        <a:xfrm>
          <a:off x="3614361" y="926031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53</xdr:row>
      <xdr:rowOff>140805</xdr:rowOff>
    </xdr:from>
    <xdr:ext cx="340478" cy="259045"/>
    <xdr:sp macro="" textlink="">
      <xdr:nvSpPr>
        <xdr:cNvPr id="187" name="n_2mainValue【橋りょう・トンネル】&#10;有形固定資産減価償却率"/>
        <xdr:cNvSpPr txBox="1"/>
      </xdr:nvSpPr>
      <xdr:spPr>
        <a:xfrm>
          <a:off x="2738061" y="9227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8" name="正方形/長方形 187"/>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9" name="正方形/長方形 188"/>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0" name="正方形/長方形 189"/>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1" name="正方形/長方形 190"/>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2" name="正方形/長方形 191"/>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3" name="正方形/長方形 192"/>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4" name="正方形/長方形 193"/>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5" name="正方形/長方形 194"/>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6" name="テキスト ボックス 195"/>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7" name="直線コネクタ 196"/>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98" name="直線コネクタ 197"/>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199" name="テキスト ボックス 198"/>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00" name="直線コネクタ 199"/>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01" name="テキスト ボックス 200"/>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02" name="直線コネクタ 201"/>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03" name="テキスト ボックス 202"/>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04" name="直線コネクタ 203"/>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05" name="テキスト ボックス 204"/>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06" name="直線コネクタ 205"/>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07" name="テキスト ボックス 206"/>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8" name="直線コネクタ 20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09" name="テキスト ボックス 208"/>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1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36177</xdr:rowOff>
    </xdr:from>
    <xdr:to>
      <xdr:col>54</xdr:col>
      <xdr:colOff>189865</xdr:colOff>
      <xdr:row>64</xdr:row>
      <xdr:rowOff>75350</xdr:rowOff>
    </xdr:to>
    <xdr:cxnSp macro="">
      <xdr:nvCxnSpPr>
        <xdr:cNvPr id="211" name="直線コネクタ 210"/>
        <xdr:cNvCxnSpPr/>
      </xdr:nvCxnSpPr>
      <xdr:spPr>
        <a:xfrm flipV="1">
          <a:off x="10476865" y="9637377"/>
          <a:ext cx="0" cy="1410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79177</xdr:rowOff>
    </xdr:from>
    <xdr:ext cx="469744" cy="259045"/>
    <xdr:sp macro="" textlink="">
      <xdr:nvSpPr>
        <xdr:cNvPr id="212" name="【橋りょう・トンネル】&#10;一人当たり有形固定資産（償却資産）額最小値テキスト"/>
        <xdr:cNvSpPr txBox="1"/>
      </xdr:nvSpPr>
      <xdr:spPr>
        <a:xfrm>
          <a:off x="10515600" y="1105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75350</xdr:rowOff>
    </xdr:from>
    <xdr:to>
      <xdr:col>55</xdr:col>
      <xdr:colOff>88900</xdr:colOff>
      <xdr:row>64</xdr:row>
      <xdr:rowOff>75350</xdr:rowOff>
    </xdr:to>
    <xdr:cxnSp macro="">
      <xdr:nvCxnSpPr>
        <xdr:cNvPr id="213" name="直線コネクタ 212"/>
        <xdr:cNvCxnSpPr/>
      </xdr:nvCxnSpPr>
      <xdr:spPr>
        <a:xfrm>
          <a:off x="10388600" y="11048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154304</xdr:rowOff>
    </xdr:from>
    <xdr:ext cx="690189" cy="259045"/>
    <xdr:sp macro="" textlink="">
      <xdr:nvSpPr>
        <xdr:cNvPr id="214" name="【橋りょう・トンネル】&#10;一人当たり有形固定資産（償却資産）額最大値テキスト"/>
        <xdr:cNvSpPr txBox="1"/>
      </xdr:nvSpPr>
      <xdr:spPr>
        <a:xfrm>
          <a:off x="10515600" y="941260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3,705,047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36177</xdr:rowOff>
    </xdr:from>
    <xdr:to>
      <xdr:col>55</xdr:col>
      <xdr:colOff>88900</xdr:colOff>
      <xdr:row>56</xdr:row>
      <xdr:rowOff>36177</xdr:rowOff>
    </xdr:to>
    <xdr:cxnSp macro="">
      <xdr:nvCxnSpPr>
        <xdr:cNvPr id="215" name="直線コネクタ 214"/>
        <xdr:cNvCxnSpPr/>
      </xdr:nvCxnSpPr>
      <xdr:spPr>
        <a:xfrm>
          <a:off x="10388600" y="9637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51083</xdr:rowOff>
    </xdr:from>
    <xdr:ext cx="599010" cy="259045"/>
    <xdr:sp macro="" textlink="">
      <xdr:nvSpPr>
        <xdr:cNvPr id="216" name="【橋りょう・トンネル】&#10;一人当たり有形固定資産（償却資産）額平均値テキスト"/>
        <xdr:cNvSpPr txBox="1"/>
      </xdr:nvSpPr>
      <xdr:spPr>
        <a:xfrm>
          <a:off x="10515600" y="1068098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442,636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28206</xdr:rowOff>
    </xdr:from>
    <xdr:to>
      <xdr:col>55</xdr:col>
      <xdr:colOff>50800</xdr:colOff>
      <xdr:row>63</xdr:row>
      <xdr:rowOff>129806</xdr:rowOff>
    </xdr:to>
    <xdr:sp macro="" textlink="">
      <xdr:nvSpPr>
        <xdr:cNvPr id="217" name="フローチャート: 判断 216"/>
        <xdr:cNvSpPr/>
      </xdr:nvSpPr>
      <xdr:spPr>
        <a:xfrm>
          <a:off x="10426700" y="10829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25395</xdr:rowOff>
    </xdr:from>
    <xdr:to>
      <xdr:col>50</xdr:col>
      <xdr:colOff>165100</xdr:colOff>
      <xdr:row>63</xdr:row>
      <xdr:rowOff>126995</xdr:rowOff>
    </xdr:to>
    <xdr:sp macro="" textlink="">
      <xdr:nvSpPr>
        <xdr:cNvPr id="218" name="フローチャート: 判断 217"/>
        <xdr:cNvSpPr/>
      </xdr:nvSpPr>
      <xdr:spPr>
        <a:xfrm>
          <a:off x="9588500" y="10826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3337</xdr:rowOff>
    </xdr:from>
    <xdr:to>
      <xdr:col>46</xdr:col>
      <xdr:colOff>38100</xdr:colOff>
      <xdr:row>63</xdr:row>
      <xdr:rowOff>104937</xdr:rowOff>
    </xdr:to>
    <xdr:sp macro="" textlink="">
      <xdr:nvSpPr>
        <xdr:cNvPr id="219" name="フローチャート: 判断 218"/>
        <xdr:cNvSpPr/>
      </xdr:nvSpPr>
      <xdr:spPr>
        <a:xfrm>
          <a:off x="8699500" y="10804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167370</xdr:rowOff>
    </xdr:from>
    <xdr:to>
      <xdr:col>41</xdr:col>
      <xdr:colOff>101600</xdr:colOff>
      <xdr:row>63</xdr:row>
      <xdr:rowOff>97520</xdr:rowOff>
    </xdr:to>
    <xdr:sp macro="" textlink="">
      <xdr:nvSpPr>
        <xdr:cNvPr id="220" name="フローチャート: 判断 219"/>
        <xdr:cNvSpPr/>
      </xdr:nvSpPr>
      <xdr:spPr>
        <a:xfrm>
          <a:off x="7810500" y="1079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33293</xdr:rowOff>
    </xdr:from>
    <xdr:to>
      <xdr:col>36</xdr:col>
      <xdr:colOff>165100</xdr:colOff>
      <xdr:row>63</xdr:row>
      <xdr:rowOff>134893</xdr:rowOff>
    </xdr:to>
    <xdr:sp macro="" textlink="">
      <xdr:nvSpPr>
        <xdr:cNvPr id="221" name="フローチャート: 判断 220"/>
        <xdr:cNvSpPr/>
      </xdr:nvSpPr>
      <xdr:spPr>
        <a:xfrm>
          <a:off x="6921500" y="10834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22" name="テキスト ボックス 22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3" name="テキスト ボックス 22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4" name="テキスト ボックス 22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5" name="テキスト ボックス 22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6" name="テキスト ボックス 22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20782</xdr:rowOff>
    </xdr:from>
    <xdr:to>
      <xdr:col>55</xdr:col>
      <xdr:colOff>50800</xdr:colOff>
      <xdr:row>64</xdr:row>
      <xdr:rowOff>122382</xdr:rowOff>
    </xdr:to>
    <xdr:sp macro="" textlink="">
      <xdr:nvSpPr>
        <xdr:cNvPr id="227" name="楕円 226"/>
        <xdr:cNvSpPr/>
      </xdr:nvSpPr>
      <xdr:spPr>
        <a:xfrm>
          <a:off x="10426700" y="1099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107159</xdr:rowOff>
    </xdr:from>
    <xdr:ext cx="534377" cy="259045"/>
    <xdr:sp macro="" textlink="">
      <xdr:nvSpPr>
        <xdr:cNvPr id="228" name="【橋りょう・トンネル】&#10;一人当たり有形固定資産（償却資産）額該当値テキスト"/>
        <xdr:cNvSpPr txBox="1"/>
      </xdr:nvSpPr>
      <xdr:spPr>
        <a:xfrm>
          <a:off x="10515600" y="10908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20868</xdr:rowOff>
    </xdr:from>
    <xdr:to>
      <xdr:col>50</xdr:col>
      <xdr:colOff>165100</xdr:colOff>
      <xdr:row>64</xdr:row>
      <xdr:rowOff>122468</xdr:rowOff>
    </xdr:to>
    <xdr:sp macro="" textlink="">
      <xdr:nvSpPr>
        <xdr:cNvPr id="229" name="楕円 228"/>
        <xdr:cNvSpPr/>
      </xdr:nvSpPr>
      <xdr:spPr>
        <a:xfrm>
          <a:off x="9588500" y="10993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71582</xdr:rowOff>
    </xdr:from>
    <xdr:to>
      <xdr:col>55</xdr:col>
      <xdr:colOff>0</xdr:colOff>
      <xdr:row>64</xdr:row>
      <xdr:rowOff>71668</xdr:rowOff>
    </xdr:to>
    <xdr:cxnSp macro="">
      <xdr:nvCxnSpPr>
        <xdr:cNvPr id="230" name="直線コネクタ 229"/>
        <xdr:cNvCxnSpPr/>
      </xdr:nvCxnSpPr>
      <xdr:spPr>
        <a:xfrm flipV="1">
          <a:off x="9639300" y="11044382"/>
          <a:ext cx="8382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20925</xdr:rowOff>
    </xdr:from>
    <xdr:to>
      <xdr:col>46</xdr:col>
      <xdr:colOff>38100</xdr:colOff>
      <xdr:row>64</xdr:row>
      <xdr:rowOff>122525</xdr:rowOff>
    </xdr:to>
    <xdr:sp macro="" textlink="">
      <xdr:nvSpPr>
        <xdr:cNvPr id="231" name="楕円 230"/>
        <xdr:cNvSpPr/>
      </xdr:nvSpPr>
      <xdr:spPr>
        <a:xfrm>
          <a:off x="8699500" y="1099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71668</xdr:rowOff>
    </xdr:from>
    <xdr:to>
      <xdr:col>50</xdr:col>
      <xdr:colOff>114300</xdr:colOff>
      <xdr:row>64</xdr:row>
      <xdr:rowOff>71725</xdr:rowOff>
    </xdr:to>
    <xdr:cxnSp macro="">
      <xdr:nvCxnSpPr>
        <xdr:cNvPr id="232" name="直線コネクタ 231"/>
        <xdr:cNvCxnSpPr/>
      </xdr:nvCxnSpPr>
      <xdr:spPr>
        <a:xfrm flipV="1">
          <a:off x="8750300" y="11044468"/>
          <a:ext cx="8890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143522</xdr:rowOff>
    </xdr:from>
    <xdr:ext cx="599010" cy="259045"/>
    <xdr:sp macro="" textlink="">
      <xdr:nvSpPr>
        <xdr:cNvPr id="233" name="n_1aveValue【橋りょう・トンネル】&#10;一人当たり有形固定資産（償却資産）額"/>
        <xdr:cNvSpPr txBox="1"/>
      </xdr:nvSpPr>
      <xdr:spPr>
        <a:xfrm>
          <a:off x="9327095" y="10601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121464</xdr:rowOff>
    </xdr:from>
    <xdr:ext cx="599010" cy="259045"/>
    <xdr:sp macro="" textlink="">
      <xdr:nvSpPr>
        <xdr:cNvPr id="234" name="n_2aveValue【橋りょう・トンネル】&#10;一人当たり有形固定資産（償却資産）額"/>
        <xdr:cNvSpPr txBox="1"/>
      </xdr:nvSpPr>
      <xdr:spPr>
        <a:xfrm>
          <a:off x="8450795" y="10579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114047</xdr:rowOff>
    </xdr:from>
    <xdr:ext cx="599010" cy="259045"/>
    <xdr:sp macro="" textlink="">
      <xdr:nvSpPr>
        <xdr:cNvPr id="235" name="n_3aveValue【橋りょう・トンネル】&#10;一人当たり有形固定資産（償却資産）額"/>
        <xdr:cNvSpPr txBox="1"/>
      </xdr:nvSpPr>
      <xdr:spPr>
        <a:xfrm>
          <a:off x="7561795" y="10572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151420</xdr:rowOff>
    </xdr:from>
    <xdr:ext cx="599010" cy="259045"/>
    <xdr:sp macro="" textlink="">
      <xdr:nvSpPr>
        <xdr:cNvPr id="236" name="n_4aveValue【橋りょう・トンネル】&#10;一人当たり有形固定資産（償却資産）額"/>
        <xdr:cNvSpPr txBox="1"/>
      </xdr:nvSpPr>
      <xdr:spPr>
        <a:xfrm>
          <a:off x="6672795" y="10609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113595</xdr:rowOff>
    </xdr:from>
    <xdr:ext cx="534377" cy="259045"/>
    <xdr:sp macro="" textlink="">
      <xdr:nvSpPr>
        <xdr:cNvPr id="237" name="n_1mainValue【橋りょう・トンネル】&#10;一人当たり有形固定資産（償却資産）額"/>
        <xdr:cNvSpPr txBox="1"/>
      </xdr:nvSpPr>
      <xdr:spPr>
        <a:xfrm>
          <a:off x="9359411" y="11086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113652</xdr:rowOff>
    </xdr:from>
    <xdr:ext cx="534377" cy="259045"/>
    <xdr:sp macro="" textlink="">
      <xdr:nvSpPr>
        <xdr:cNvPr id="238" name="n_2mainValue【橋りょう・トンネル】&#10;一人当たり有形固定資産（償却資産）額"/>
        <xdr:cNvSpPr txBox="1"/>
      </xdr:nvSpPr>
      <xdr:spPr>
        <a:xfrm>
          <a:off x="8483111" y="11086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9" name="正方形/長方形 238"/>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40" name="正方形/長方形 239"/>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41" name="正方形/長方形 240"/>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42" name="正方形/長方形 241"/>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3" name="正方形/長方形 242"/>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4" name="正方形/長方形 243"/>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5" name="正方形/長方形 244"/>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6" name="正方形/長方形 245"/>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7" name="テキスト ボックス 246"/>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8" name="直線コネクタ 247"/>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9" name="テキスト ボックス 248"/>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50" name="直線コネクタ 249"/>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51" name="テキスト ボックス 250"/>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52" name="直線コネクタ 251"/>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53" name="テキスト ボックス 252"/>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54" name="直線コネクタ 253"/>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55" name="テキスト ボックス 254"/>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56" name="直線コネクタ 255"/>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57" name="テキスト ボックス 256"/>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58" name="直線コネクタ 257"/>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59" name="テキスト ボックス 258"/>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60" name="直線コネクタ 259"/>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61" name="テキスト ボックス 260"/>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62" name="直線コネクタ 261"/>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63"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136071</xdr:rowOff>
    </xdr:from>
    <xdr:to>
      <xdr:col>24</xdr:col>
      <xdr:colOff>62865</xdr:colOff>
      <xdr:row>86</xdr:row>
      <xdr:rowOff>168729</xdr:rowOff>
    </xdr:to>
    <xdr:cxnSp macro="">
      <xdr:nvCxnSpPr>
        <xdr:cNvPr id="264" name="直線コネクタ 263"/>
        <xdr:cNvCxnSpPr/>
      </xdr:nvCxnSpPr>
      <xdr:spPr>
        <a:xfrm flipV="1">
          <a:off x="4634865" y="13337721"/>
          <a:ext cx="0" cy="1575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65"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66" name="直線コネクタ 265"/>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82748</xdr:rowOff>
    </xdr:from>
    <xdr:ext cx="340478" cy="259045"/>
    <xdr:sp macro="" textlink="">
      <xdr:nvSpPr>
        <xdr:cNvPr id="267" name="【公営住宅】&#10;有形固定資産減価償却率最大値テキスト"/>
        <xdr:cNvSpPr txBox="1"/>
      </xdr:nvSpPr>
      <xdr:spPr>
        <a:xfrm>
          <a:off x="4673600" y="1311294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136071</xdr:rowOff>
    </xdr:from>
    <xdr:to>
      <xdr:col>24</xdr:col>
      <xdr:colOff>152400</xdr:colOff>
      <xdr:row>77</xdr:row>
      <xdr:rowOff>136071</xdr:rowOff>
    </xdr:to>
    <xdr:cxnSp macro="">
      <xdr:nvCxnSpPr>
        <xdr:cNvPr id="268" name="直線コネクタ 267"/>
        <xdr:cNvCxnSpPr/>
      </xdr:nvCxnSpPr>
      <xdr:spPr>
        <a:xfrm>
          <a:off x="4546600" y="13337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6548</xdr:rowOff>
    </xdr:from>
    <xdr:ext cx="405111" cy="259045"/>
    <xdr:sp macro="" textlink="">
      <xdr:nvSpPr>
        <xdr:cNvPr id="269" name="【公営住宅】&#10;有形固定資産減価償却率平均値テキスト"/>
        <xdr:cNvSpPr txBox="1"/>
      </xdr:nvSpPr>
      <xdr:spPr>
        <a:xfrm>
          <a:off x="4673600" y="1423689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270" name="フローチャート: 判断 269"/>
        <xdr:cNvSpPr/>
      </xdr:nvSpPr>
      <xdr:spPr>
        <a:xfrm>
          <a:off x="4584700" y="14258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34652</xdr:rowOff>
    </xdr:from>
    <xdr:to>
      <xdr:col>20</xdr:col>
      <xdr:colOff>38100</xdr:colOff>
      <xdr:row>83</xdr:row>
      <xdr:rowOff>136252</xdr:rowOff>
    </xdr:to>
    <xdr:sp macro="" textlink="">
      <xdr:nvSpPr>
        <xdr:cNvPr id="271" name="フローチャート: 判断 270"/>
        <xdr:cNvSpPr/>
      </xdr:nvSpPr>
      <xdr:spPr>
        <a:xfrm>
          <a:off x="3746500" y="14265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6894</xdr:rowOff>
    </xdr:from>
    <xdr:to>
      <xdr:col>15</xdr:col>
      <xdr:colOff>101600</xdr:colOff>
      <xdr:row>83</xdr:row>
      <xdr:rowOff>108494</xdr:rowOff>
    </xdr:to>
    <xdr:sp macro="" textlink="">
      <xdr:nvSpPr>
        <xdr:cNvPr id="272" name="フローチャート: 判断 271"/>
        <xdr:cNvSpPr/>
      </xdr:nvSpPr>
      <xdr:spPr>
        <a:xfrm>
          <a:off x="2857500" y="1423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73" name="フローチャート: 判断 272"/>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132624</xdr:rowOff>
    </xdr:from>
    <xdr:to>
      <xdr:col>6</xdr:col>
      <xdr:colOff>38100</xdr:colOff>
      <xdr:row>84</xdr:row>
      <xdr:rowOff>62774</xdr:rowOff>
    </xdr:to>
    <xdr:sp macro="" textlink="">
      <xdr:nvSpPr>
        <xdr:cNvPr id="274" name="フローチャート: 判断 273"/>
        <xdr:cNvSpPr/>
      </xdr:nvSpPr>
      <xdr:spPr>
        <a:xfrm>
          <a:off x="1079500" y="1436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5" name="テキスト ボックス 274"/>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6" name="テキスト ボックス 275"/>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7" name="テキスト ボックス 276"/>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8" name="テキスト ボックス 277"/>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9" name="テキスト ボックス 278"/>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153851</xdr:rowOff>
    </xdr:from>
    <xdr:to>
      <xdr:col>24</xdr:col>
      <xdr:colOff>114300</xdr:colOff>
      <xdr:row>81</xdr:row>
      <xdr:rowOff>84001</xdr:rowOff>
    </xdr:to>
    <xdr:sp macro="" textlink="">
      <xdr:nvSpPr>
        <xdr:cNvPr id="280" name="楕円 279"/>
        <xdr:cNvSpPr/>
      </xdr:nvSpPr>
      <xdr:spPr>
        <a:xfrm>
          <a:off x="45847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5278</xdr:rowOff>
    </xdr:from>
    <xdr:ext cx="405111" cy="259045"/>
    <xdr:sp macro="" textlink="">
      <xdr:nvSpPr>
        <xdr:cNvPr id="281" name="【公営住宅】&#10;有形固定資産減価償却率該当値テキスト"/>
        <xdr:cNvSpPr txBox="1"/>
      </xdr:nvSpPr>
      <xdr:spPr>
        <a:xfrm>
          <a:off x="4673600" y="13721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80</xdr:row>
      <xdr:rowOff>153851</xdr:rowOff>
    </xdr:from>
    <xdr:to>
      <xdr:col>20</xdr:col>
      <xdr:colOff>38100</xdr:colOff>
      <xdr:row>81</xdr:row>
      <xdr:rowOff>84001</xdr:rowOff>
    </xdr:to>
    <xdr:sp macro="" textlink="">
      <xdr:nvSpPr>
        <xdr:cNvPr id="282" name="楕円 281"/>
        <xdr:cNvSpPr/>
      </xdr:nvSpPr>
      <xdr:spPr>
        <a:xfrm>
          <a:off x="3746500" y="13869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33201</xdr:rowOff>
    </xdr:from>
    <xdr:to>
      <xdr:col>24</xdr:col>
      <xdr:colOff>63500</xdr:colOff>
      <xdr:row>81</xdr:row>
      <xdr:rowOff>33201</xdr:rowOff>
    </xdr:to>
    <xdr:cxnSp macro="">
      <xdr:nvCxnSpPr>
        <xdr:cNvPr id="283" name="直線コネクタ 282"/>
        <xdr:cNvCxnSpPr/>
      </xdr:nvCxnSpPr>
      <xdr:spPr>
        <a:xfrm>
          <a:off x="3797300" y="1392065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121194</xdr:rowOff>
    </xdr:from>
    <xdr:to>
      <xdr:col>15</xdr:col>
      <xdr:colOff>101600</xdr:colOff>
      <xdr:row>81</xdr:row>
      <xdr:rowOff>51344</xdr:rowOff>
    </xdr:to>
    <xdr:sp macro="" textlink="">
      <xdr:nvSpPr>
        <xdr:cNvPr id="284" name="楕円 283"/>
        <xdr:cNvSpPr/>
      </xdr:nvSpPr>
      <xdr:spPr>
        <a:xfrm>
          <a:off x="2857500" y="1383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544</xdr:rowOff>
    </xdr:from>
    <xdr:to>
      <xdr:col>19</xdr:col>
      <xdr:colOff>177800</xdr:colOff>
      <xdr:row>81</xdr:row>
      <xdr:rowOff>33201</xdr:rowOff>
    </xdr:to>
    <xdr:cxnSp macro="">
      <xdr:nvCxnSpPr>
        <xdr:cNvPr id="285" name="直線コネクタ 284"/>
        <xdr:cNvCxnSpPr/>
      </xdr:nvCxnSpPr>
      <xdr:spPr>
        <a:xfrm>
          <a:off x="2908300" y="13887994"/>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127379</xdr:rowOff>
    </xdr:from>
    <xdr:ext cx="405111" cy="259045"/>
    <xdr:sp macro="" textlink="">
      <xdr:nvSpPr>
        <xdr:cNvPr id="286" name="n_1aveValue【公営住宅】&#10;有形固定資産減価償却率"/>
        <xdr:cNvSpPr txBox="1"/>
      </xdr:nvSpPr>
      <xdr:spPr>
        <a:xfrm>
          <a:off x="35820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99621</xdr:rowOff>
    </xdr:from>
    <xdr:ext cx="405111" cy="259045"/>
    <xdr:sp macro="" textlink="">
      <xdr:nvSpPr>
        <xdr:cNvPr id="287" name="n_2aveValue【公営住宅】&#10;有形固定資産減価償却率"/>
        <xdr:cNvSpPr txBox="1"/>
      </xdr:nvSpPr>
      <xdr:spPr>
        <a:xfrm>
          <a:off x="2705744" y="1432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288" name="n_3aveValue【公営住宅】&#10;有形固定資産減価償却率"/>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79301</xdr:rowOff>
    </xdr:from>
    <xdr:ext cx="405111" cy="259045"/>
    <xdr:sp macro="" textlink="">
      <xdr:nvSpPr>
        <xdr:cNvPr id="289" name="n_4aveValue【公営住宅】&#10;有形固定資産減価償却率"/>
        <xdr:cNvSpPr txBox="1"/>
      </xdr:nvSpPr>
      <xdr:spPr>
        <a:xfrm>
          <a:off x="927744" y="141382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100528</xdr:rowOff>
    </xdr:from>
    <xdr:ext cx="405111" cy="259045"/>
    <xdr:sp macro="" textlink="">
      <xdr:nvSpPr>
        <xdr:cNvPr id="290" name="n_1mainValue【公営住宅】&#10;有形固定資産減価償却率"/>
        <xdr:cNvSpPr txBox="1"/>
      </xdr:nvSpPr>
      <xdr:spPr>
        <a:xfrm>
          <a:off x="3582044" y="13645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67871</xdr:rowOff>
    </xdr:from>
    <xdr:ext cx="405111" cy="259045"/>
    <xdr:sp macro="" textlink="">
      <xdr:nvSpPr>
        <xdr:cNvPr id="291" name="n_2mainValue【公営住宅】&#10;有形固定資産減価償却率"/>
        <xdr:cNvSpPr txBox="1"/>
      </xdr:nvSpPr>
      <xdr:spPr>
        <a:xfrm>
          <a:off x="2705744" y="13612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92" name="正方形/長方形 291"/>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93" name="正方形/長方形 292"/>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4" name="正方形/長方形 293"/>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5" name="正方形/長方形 294"/>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6" name="正方形/長方形 295"/>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7" name="正方形/長方形 296"/>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8" name="正方形/長方形 297"/>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9" name="正方形/長方形 298"/>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00" name="テキスト ボックス 299"/>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01" name="直線コネクタ 300"/>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02" name="直線コネクタ 301"/>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03" name="テキスト ボックス 302"/>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4" name="直線コネクタ 303"/>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5" name="テキスト ボックス 304"/>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6" name="直線コネクタ 305"/>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7" name="テキスト ボックス 306"/>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8" name="直線コネクタ 307"/>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9" name="テキスト ボックス 308"/>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10" name="直線コネクタ 309"/>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11" name="テキスト ボックス 310"/>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12" name="直線コネクタ 311"/>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13" name="テキスト ボックス 312"/>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4"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7810</xdr:rowOff>
    </xdr:from>
    <xdr:to>
      <xdr:col>54</xdr:col>
      <xdr:colOff>189865</xdr:colOff>
      <xdr:row>86</xdr:row>
      <xdr:rowOff>111252</xdr:rowOff>
    </xdr:to>
    <xdr:cxnSp macro="">
      <xdr:nvCxnSpPr>
        <xdr:cNvPr id="315" name="直線コネクタ 314"/>
        <xdr:cNvCxnSpPr/>
      </xdr:nvCxnSpPr>
      <xdr:spPr>
        <a:xfrm flipV="1">
          <a:off x="10476865" y="13380910"/>
          <a:ext cx="0" cy="14750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115079</xdr:rowOff>
    </xdr:from>
    <xdr:ext cx="469744" cy="259045"/>
    <xdr:sp macro="" textlink="">
      <xdr:nvSpPr>
        <xdr:cNvPr id="316" name="【公営住宅】&#10;一人当たり面積最小値テキスト"/>
        <xdr:cNvSpPr txBox="1"/>
      </xdr:nvSpPr>
      <xdr:spPr>
        <a:xfrm>
          <a:off x="10515600" y="14859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111252</xdr:rowOff>
    </xdr:from>
    <xdr:to>
      <xdr:col>55</xdr:col>
      <xdr:colOff>88900</xdr:colOff>
      <xdr:row>86</xdr:row>
      <xdr:rowOff>111252</xdr:rowOff>
    </xdr:to>
    <xdr:cxnSp macro="">
      <xdr:nvCxnSpPr>
        <xdr:cNvPr id="317" name="直線コネクタ 316"/>
        <xdr:cNvCxnSpPr/>
      </xdr:nvCxnSpPr>
      <xdr:spPr>
        <a:xfrm>
          <a:off x="10388600" y="148559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125937</xdr:rowOff>
    </xdr:from>
    <xdr:ext cx="469744" cy="259045"/>
    <xdr:sp macro="" textlink="">
      <xdr:nvSpPr>
        <xdr:cNvPr id="318" name="【公営住宅】&#10;一人当たり面積最大値テキスト"/>
        <xdr:cNvSpPr txBox="1"/>
      </xdr:nvSpPr>
      <xdr:spPr>
        <a:xfrm>
          <a:off x="10515600" y="1315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7810</xdr:rowOff>
    </xdr:from>
    <xdr:to>
      <xdr:col>55</xdr:col>
      <xdr:colOff>88900</xdr:colOff>
      <xdr:row>78</xdr:row>
      <xdr:rowOff>7810</xdr:rowOff>
    </xdr:to>
    <xdr:cxnSp macro="">
      <xdr:nvCxnSpPr>
        <xdr:cNvPr id="319" name="直線コネクタ 318"/>
        <xdr:cNvCxnSpPr/>
      </xdr:nvCxnSpPr>
      <xdr:spPr>
        <a:xfrm>
          <a:off x="10388600" y="1338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50689</xdr:rowOff>
    </xdr:from>
    <xdr:ext cx="469744" cy="259045"/>
    <xdr:sp macro="" textlink="">
      <xdr:nvSpPr>
        <xdr:cNvPr id="320" name="【公営住宅】&#10;一人当たり面積平均値テキスト"/>
        <xdr:cNvSpPr txBox="1"/>
      </xdr:nvSpPr>
      <xdr:spPr>
        <a:xfrm>
          <a:off x="10515600" y="14452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72262</xdr:rowOff>
    </xdr:from>
    <xdr:to>
      <xdr:col>55</xdr:col>
      <xdr:colOff>50800</xdr:colOff>
      <xdr:row>85</xdr:row>
      <xdr:rowOff>2412</xdr:rowOff>
    </xdr:to>
    <xdr:sp macro="" textlink="">
      <xdr:nvSpPr>
        <xdr:cNvPr id="321" name="フローチャート: 判断 320"/>
        <xdr:cNvSpPr/>
      </xdr:nvSpPr>
      <xdr:spPr>
        <a:xfrm>
          <a:off x="10426700" y="14474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42163</xdr:rowOff>
    </xdr:from>
    <xdr:to>
      <xdr:col>50</xdr:col>
      <xdr:colOff>165100</xdr:colOff>
      <xdr:row>84</xdr:row>
      <xdr:rowOff>143763</xdr:rowOff>
    </xdr:to>
    <xdr:sp macro="" textlink="">
      <xdr:nvSpPr>
        <xdr:cNvPr id="322" name="フローチャート: 判断 321"/>
        <xdr:cNvSpPr/>
      </xdr:nvSpPr>
      <xdr:spPr>
        <a:xfrm>
          <a:off x="9588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74358</xdr:rowOff>
    </xdr:from>
    <xdr:to>
      <xdr:col>46</xdr:col>
      <xdr:colOff>38100</xdr:colOff>
      <xdr:row>85</xdr:row>
      <xdr:rowOff>4508</xdr:rowOff>
    </xdr:to>
    <xdr:sp macro="" textlink="">
      <xdr:nvSpPr>
        <xdr:cNvPr id="323" name="フローチャート: 判断 322"/>
        <xdr:cNvSpPr/>
      </xdr:nvSpPr>
      <xdr:spPr>
        <a:xfrm>
          <a:off x="8699500" y="14476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102363</xdr:rowOff>
    </xdr:from>
    <xdr:to>
      <xdr:col>41</xdr:col>
      <xdr:colOff>101600</xdr:colOff>
      <xdr:row>85</xdr:row>
      <xdr:rowOff>32513</xdr:rowOff>
    </xdr:to>
    <xdr:sp macro="" textlink="">
      <xdr:nvSpPr>
        <xdr:cNvPr id="324" name="フローチャート: 判断 323"/>
        <xdr:cNvSpPr/>
      </xdr:nvSpPr>
      <xdr:spPr>
        <a:xfrm>
          <a:off x="7810500" y="14504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151892</xdr:rowOff>
    </xdr:from>
    <xdr:to>
      <xdr:col>36</xdr:col>
      <xdr:colOff>165100</xdr:colOff>
      <xdr:row>85</xdr:row>
      <xdr:rowOff>82042</xdr:rowOff>
    </xdr:to>
    <xdr:sp macro="" textlink="">
      <xdr:nvSpPr>
        <xdr:cNvPr id="325" name="フローチャート: 判断 324"/>
        <xdr:cNvSpPr/>
      </xdr:nvSpPr>
      <xdr:spPr>
        <a:xfrm>
          <a:off x="6921500" y="1455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6" name="テキスト ボックス 325"/>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7" name="テキスト ボックス 326"/>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8" name="テキスト ボックス 327"/>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9" name="テキスト ボックス 328"/>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30" name="テキスト ボックス 329"/>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82</xdr:row>
      <xdr:rowOff>11494</xdr:rowOff>
    </xdr:from>
    <xdr:to>
      <xdr:col>55</xdr:col>
      <xdr:colOff>50800</xdr:colOff>
      <xdr:row>82</xdr:row>
      <xdr:rowOff>113094</xdr:rowOff>
    </xdr:to>
    <xdr:sp macro="" textlink="">
      <xdr:nvSpPr>
        <xdr:cNvPr id="331" name="楕円 330"/>
        <xdr:cNvSpPr/>
      </xdr:nvSpPr>
      <xdr:spPr>
        <a:xfrm>
          <a:off x="10426700" y="14070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81</xdr:row>
      <xdr:rowOff>34371</xdr:rowOff>
    </xdr:from>
    <xdr:ext cx="469744" cy="259045"/>
    <xdr:sp macro="" textlink="">
      <xdr:nvSpPr>
        <xdr:cNvPr id="332" name="【公営住宅】&#10;一人当たり面積該当値テキスト"/>
        <xdr:cNvSpPr txBox="1"/>
      </xdr:nvSpPr>
      <xdr:spPr>
        <a:xfrm>
          <a:off x="10515600" y="13921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25591</xdr:rowOff>
    </xdr:from>
    <xdr:to>
      <xdr:col>50</xdr:col>
      <xdr:colOff>165100</xdr:colOff>
      <xdr:row>82</xdr:row>
      <xdr:rowOff>127191</xdr:rowOff>
    </xdr:to>
    <xdr:sp macro="" textlink="">
      <xdr:nvSpPr>
        <xdr:cNvPr id="333" name="楕円 332"/>
        <xdr:cNvSpPr/>
      </xdr:nvSpPr>
      <xdr:spPr>
        <a:xfrm>
          <a:off x="9588500" y="1408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62294</xdr:rowOff>
    </xdr:from>
    <xdr:to>
      <xdr:col>55</xdr:col>
      <xdr:colOff>0</xdr:colOff>
      <xdr:row>82</xdr:row>
      <xdr:rowOff>76391</xdr:rowOff>
    </xdr:to>
    <xdr:cxnSp macro="">
      <xdr:nvCxnSpPr>
        <xdr:cNvPr id="334" name="直線コネクタ 333"/>
        <xdr:cNvCxnSpPr/>
      </xdr:nvCxnSpPr>
      <xdr:spPr>
        <a:xfrm flipV="1">
          <a:off x="9639300" y="14121194"/>
          <a:ext cx="838200" cy="14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34734</xdr:rowOff>
    </xdr:from>
    <xdr:to>
      <xdr:col>46</xdr:col>
      <xdr:colOff>38100</xdr:colOff>
      <xdr:row>82</xdr:row>
      <xdr:rowOff>136334</xdr:rowOff>
    </xdr:to>
    <xdr:sp macro="" textlink="">
      <xdr:nvSpPr>
        <xdr:cNvPr id="335" name="楕円 334"/>
        <xdr:cNvSpPr/>
      </xdr:nvSpPr>
      <xdr:spPr>
        <a:xfrm>
          <a:off x="8699500" y="14093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76391</xdr:rowOff>
    </xdr:from>
    <xdr:to>
      <xdr:col>50</xdr:col>
      <xdr:colOff>114300</xdr:colOff>
      <xdr:row>82</xdr:row>
      <xdr:rowOff>85534</xdr:rowOff>
    </xdr:to>
    <xdr:cxnSp macro="">
      <xdr:nvCxnSpPr>
        <xdr:cNvPr id="336" name="直線コネクタ 335"/>
        <xdr:cNvCxnSpPr/>
      </xdr:nvCxnSpPr>
      <xdr:spPr>
        <a:xfrm flipV="1">
          <a:off x="8750300" y="1413529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134890</xdr:rowOff>
    </xdr:from>
    <xdr:ext cx="469744" cy="259045"/>
    <xdr:sp macro="" textlink="">
      <xdr:nvSpPr>
        <xdr:cNvPr id="337" name="n_1aveValue【公営住宅】&#10;一人当たり面積"/>
        <xdr:cNvSpPr txBox="1"/>
      </xdr:nvSpPr>
      <xdr:spPr>
        <a:xfrm>
          <a:off x="9391727" y="14536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167085</xdr:rowOff>
    </xdr:from>
    <xdr:ext cx="469744" cy="259045"/>
    <xdr:sp macro="" textlink="">
      <xdr:nvSpPr>
        <xdr:cNvPr id="338" name="n_2aveValue【公営住宅】&#10;一人当たり面積"/>
        <xdr:cNvSpPr txBox="1"/>
      </xdr:nvSpPr>
      <xdr:spPr>
        <a:xfrm>
          <a:off x="8515427" y="1456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49040</xdr:rowOff>
    </xdr:from>
    <xdr:ext cx="469744" cy="259045"/>
    <xdr:sp macro="" textlink="">
      <xdr:nvSpPr>
        <xdr:cNvPr id="339" name="n_3aveValue【公営住宅】&#10;一人当たり面積"/>
        <xdr:cNvSpPr txBox="1"/>
      </xdr:nvSpPr>
      <xdr:spPr>
        <a:xfrm>
          <a:off x="7626427" y="14279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98569</xdr:rowOff>
    </xdr:from>
    <xdr:ext cx="469744" cy="259045"/>
    <xdr:sp macro="" textlink="">
      <xdr:nvSpPr>
        <xdr:cNvPr id="340" name="n_4aveValue【公営住宅】&#10;一人当たり面積"/>
        <xdr:cNvSpPr txBox="1"/>
      </xdr:nvSpPr>
      <xdr:spPr>
        <a:xfrm>
          <a:off x="6737427" y="143289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143718</xdr:rowOff>
    </xdr:from>
    <xdr:ext cx="469744" cy="259045"/>
    <xdr:sp macro="" textlink="">
      <xdr:nvSpPr>
        <xdr:cNvPr id="341" name="n_1mainValue【公営住宅】&#10;一人当たり面積"/>
        <xdr:cNvSpPr txBox="1"/>
      </xdr:nvSpPr>
      <xdr:spPr>
        <a:xfrm>
          <a:off x="9391727" y="138597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152861</xdr:rowOff>
    </xdr:from>
    <xdr:ext cx="469744" cy="259045"/>
    <xdr:sp macro="" textlink="">
      <xdr:nvSpPr>
        <xdr:cNvPr id="342" name="n_2mainValue【公営住宅】&#10;一人当たり面積"/>
        <xdr:cNvSpPr txBox="1"/>
      </xdr:nvSpPr>
      <xdr:spPr>
        <a:xfrm>
          <a:off x="8515427" y="13868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43" name="正方形/長方形 34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4" name="正方形/長方形 343"/>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5" name="正方形/長方形 344"/>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6" name="正方形/長方形 345"/>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7" name="正方形/長方形 346"/>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8" name="正方形/長方形 347"/>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9" name="正方形/長方形 348"/>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50" name="正方形/長方形 349"/>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51" name="正方形/長方形 35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52" name="正方形/長方形 35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53" name="正方形/長方形 35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54" name="正方形/長方形 35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55" name="正方形/長方形 35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56" name="正方形/長方形 35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57" name="正方形/長方形 35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58" name="正方形/長方形 357"/>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59" name="正方形/長方形 35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60" name="正方形/長方形 35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61" name="正方形/長方形 36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62" name="正方形/長方形 36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63" name="正方形/長方形 36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64" name="正方形/長方形 36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65" name="正方形/長方形 36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66" name="正方形/長方形 36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67" name="テキスト ボックス 36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68" name="直線コネクタ 36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69" name="テキスト ボックス 36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70" name="直線コネクタ 369"/>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71" name="テキスト ボックス 370"/>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72" name="直線コネクタ 371"/>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73" name="テキスト ボックス 372"/>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74" name="直線コネクタ 373"/>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75" name="テキスト ボックス 374"/>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76" name="直線コネクタ 375"/>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77" name="テキスト ボックス 376"/>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78" name="直線コネクタ 377"/>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79" name="テキスト ボックス 378"/>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80" name="直線コネクタ 379"/>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81" name="テキスト ボックス 380"/>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82" name="直線コネクタ 381"/>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83"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7620</xdr:rowOff>
    </xdr:from>
    <xdr:to>
      <xdr:col>85</xdr:col>
      <xdr:colOff>126364</xdr:colOff>
      <xdr:row>42</xdr:row>
      <xdr:rowOff>92528</xdr:rowOff>
    </xdr:to>
    <xdr:cxnSp macro="">
      <xdr:nvCxnSpPr>
        <xdr:cNvPr id="384" name="直線コネクタ 383"/>
        <xdr:cNvCxnSpPr/>
      </xdr:nvCxnSpPr>
      <xdr:spPr>
        <a:xfrm flipV="1">
          <a:off x="16318864" y="5836920"/>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385" name="【認定こども園・幼稚園・保育所】&#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386" name="直線コネクタ 385"/>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125747</xdr:rowOff>
    </xdr:from>
    <xdr:ext cx="405111" cy="259045"/>
    <xdr:sp macro="" textlink="">
      <xdr:nvSpPr>
        <xdr:cNvPr id="387" name="【認定こども園・幼稚園・保育所】&#10;有形固定資産減価償却率最大値テキスト"/>
        <xdr:cNvSpPr txBox="1"/>
      </xdr:nvSpPr>
      <xdr:spPr>
        <a:xfrm>
          <a:off x="16357600" y="5612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7620</xdr:rowOff>
    </xdr:from>
    <xdr:to>
      <xdr:col>86</xdr:col>
      <xdr:colOff>25400</xdr:colOff>
      <xdr:row>34</xdr:row>
      <xdr:rowOff>7620</xdr:rowOff>
    </xdr:to>
    <xdr:cxnSp macro="">
      <xdr:nvCxnSpPr>
        <xdr:cNvPr id="388" name="直線コネクタ 387"/>
        <xdr:cNvCxnSpPr/>
      </xdr:nvCxnSpPr>
      <xdr:spPr>
        <a:xfrm>
          <a:off x="16230600" y="583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96900</xdr:rowOff>
    </xdr:from>
    <xdr:ext cx="405111" cy="259045"/>
    <xdr:sp macro="" textlink="">
      <xdr:nvSpPr>
        <xdr:cNvPr id="389" name="【認定こども園・幼稚園・保育所】&#10;有形固定資産減価償却率平均値テキスト"/>
        <xdr:cNvSpPr txBox="1"/>
      </xdr:nvSpPr>
      <xdr:spPr>
        <a:xfrm>
          <a:off x="16357600" y="64405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118473</xdr:rowOff>
    </xdr:from>
    <xdr:to>
      <xdr:col>85</xdr:col>
      <xdr:colOff>177800</xdr:colOff>
      <xdr:row>38</xdr:row>
      <xdr:rowOff>48623</xdr:rowOff>
    </xdr:to>
    <xdr:sp macro="" textlink="">
      <xdr:nvSpPr>
        <xdr:cNvPr id="390" name="フローチャート: 判断 389"/>
        <xdr:cNvSpPr/>
      </xdr:nvSpPr>
      <xdr:spPr>
        <a:xfrm>
          <a:off x="16268700" y="6462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103777</xdr:rowOff>
    </xdr:from>
    <xdr:to>
      <xdr:col>81</xdr:col>
      <xdr:colOff>101600</xdr:colOff>
      <xdr:row>38</xdr:row>
      <xdr:rowOff>33927</xdr:rowOff>
    </xdr:to>
    <xdr:sp macro="" textlink="">
      <xdr:nvSpPr>
        <xdr:cNvPr id="391" name="フローチャート: 判断 390"/>
        <xdr:cNvSpPr/>
      </xdr:nvSpPr>
      <xdr:spPr>
        <a:xfrm>
          <a:off x="15430500" y="644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93980</xdr:rowOff>
    </xdr:from>
    <xdr:to>
      <xdr:col>76</xdr:col>
      <xdr:colOff>165100</xdr:colOff>
      <xdr:row>38</xdr:row>
      <xdr:rowOff>24130</xdr:rowOff>
    </xdr:to>
    <xdr:sp macro="" textlink="">
      <xdr:nvSpPr>
        <xdr:cNvPr id="392" name="フローチャート: 判断 391"/>
        <xdr:cNvSpPr/>
      </xdr:nvSpPr>
      <xdr:spPr>
        <a:xfrm>
          <a:off x="14541500" y="643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111942</xdr:rowOff>
    </xdr:from>
    <xdr:to>
      <xdr:col>72</xdr:col>
      <xdr:colOff>38100</xdr:colOff>
      <xdr:row>38</xdr:row>
      <xdr:rowOff>42092</xdr:rowOff>
    </xdr:to>
    <xdr:sp macro="" textlink="">
      <xdr:nvSpPr>
        <xdr:cNvPr id="393" name="フローチャート: 判断 392"/>
        <xdr:cNvSpPr/>
      </xdr:nvSpPr>
      <xdr:spPr>
        <a:xfrm>
          <a:off x="13652500" y="645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51526</xdr:rowOff>
    </xdr:from>
    <xdr:to>
      <xdr:col>67</xdr:col>
      <xdr:colOff>101600</xdr:colOff>
      <xdr:row>38</xdr:row>
      <xdr:rowOff>153126</xdr:rowOff>
    </xdr:to>
    <xdr:sp macro="" textlink="">
      <xdr:nvSpPr>
        <xdr:cNvPr id="394" name="フローチャート: 判断 393"/>
        <xdr:cNvSpPr/>
      </xdr:nvSpPr>
      <xdr:spPr>
        <a:xfrm>
          <a:off x="12763500" y="656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95" name="テキスト ボックス 394"/>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96" name="テキスト ボックス 395"/>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97" name="テキスト ボックス 396"/>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98" name="テキスト ボックス 397"/>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99" name="テキスト ボックス 398"/>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162560</xdr:rowOff>
    </xdr:from>
    <xdr:to>
      <xdr:col>85</xdr:col>
      <xdr:colOff>177800</xdr:colOff>
      <xdr:row>37</xdr:row>
      <xdr:rowOff>92710</xdr:rowOff>
    </xdr:to>
    <xdr:sp macro="" textlink="">
      <xdr:nvSpPr>
        <xdr:cNvPr id="400" name="楕円 399"/>
        <xdr:cNvSpPr/>
      </xdr:nvSpPr>
      <xdr:spPr>
        <a:xfrm>
          <a:off x="16268700" y="6334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13987</xdr:rowOff>
    </xdr:from>
    <xdr:ext cx="405111" cy="259045"/>
    <xdr:sp macro="" textlink="">
      <xdr:nvSpPr>
        <xdr:cNvPr id="401" name="【認定こども園・幼稚園・保育所】&#10;有形固定資産減価償却率該当値テキスト"/>
        <xdr:cNvSpPr txBox="1"/>
      </xdr:nvSpPr>
      <xdr:spPr>
        <a:xfrm>
          <a:off x="16357600"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144599</xdr:rowOff>
    </xdr:from>
    <xdr:to>
      <xdr:col>81</xdr:col>
      <xdr:colOff>101600</xdr:colOff>
      <xdr:row>37</xdr:row>
      <xdr:rowOff>74749</xdr:rowOff>
    </xdr:to>
    <xdr:sp macro="" textlink="">
      <xdr:nvSpPr>
        <xdr:cNvPr id="402" name="楕円 401"/>
        <xdr:cNvSpPr/>
      </xdr:nvSpPr>
      <xdr:spPr>
        <a:xfrm>
          <a:off x="15430500" y="6316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23949</xdr:rowOff>
    </xdr:from>
    <xdr:to>
      <xdr:col>85</xdr:col>
      <xdr:colOff>127000</xdr:colOff>
      <xdr:row>37</xdr:row>
      <xdr:rowOff>41910</xdr:rowOff>
    </xdr:to>
    <xdr:cxnSp macro="">
      <xdr:nvCxnSpPr>
        <xdr:cNvPr id="403" name="直線コネクタ 402"/>
        <xdr:cNvCxnSpPr/>
      </xdr:nvCxnSpPr>
      <xdr:spPr>
        <a:xfrm>
          <a:off x="15481300" y="6367599"/>
          <a:ext cx="8382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110308</xdr:rowOff>
    </xdr:from>
    <xdr:to>
      <xdr:col>76</xdr:col>
      <xdr:colOff>165100</xdr:colOff>
      <xdr:row>37</xdr:row>
      <xdr:rowOff>40458</xdr:rowOff>
    </xdr:to>
    <xdr:sp macro="" textlink="">
      <xdr:nvSpPr>
        <xdr:cNvPr id="404" name="楕円 403"/>
        <xdr:cNvSpPr/>
      </xdr:nvSpPr>
      <xdr:spPr>
        <a:xfrm>
          <a:off x="14541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161108</xdr:rowOff>
    </xdr:from>
    <xdr:to>
      <xdr:col>81</xdr:col>
      <xdr:colOff>50800</xdr:colOff>
      <xdr:row>37</xdr:row>
      <xdr:rowOff>23949</xdr:rowOff>
    </xdr:to>
    <xdr:cxnSp macro="">
      <xdr:nvCxnSpPr>
        <xdr:cNvPr id="405" name="直線コネクタ 404"/>
        <xdr:cNvCxnSpPr/>
      </xdr:nvCxnSpPr>
      <xdr:spPr>
        <a:xfrm>
          <a:off x="14592300" y="633330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25054</xdr:rowOff>
    </xdr:from>
    <xdr:ext cx="405111" cy="259045"/>
    <xdr:sp macro="" textlink="">
      <xdr:nvSpPr>
        <xdr:cNvPr id="406" name="n_1aveValue【認定こども園・幼稚園・保育所】&#10;有形固定資産減価償却率"/>
        <xdr:cNvSpPr txBox="1"/>
      </xdr:nvSpPr>
      <xdr:spPr>
        <a:xfrm>
          <a:off x="152660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15257</xdr:rowOff>
    </xdr:from>
    <xdr:ext cx="405111" cy="259045"/>
    <xdr:sp macro="" textlink="">
      <xdr:nvSpPr>
        <xdr:cNvPr id="407" name="n_2aveValue【認定こども園・幼稚園・保育所】&#10;有形固定資産減価償却率"/>
        <xdr:cNvSpPr txBox="1"/>
      </xdr:nvSpPr>
      <xdr:spPr>
        <a:xfrm>
          <a:off x="1438974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58619</xdr:rowOff>
    </xdr:from>
    <xdr:ext cx="405111" cy="259045"/>
    <xdr:sp macro="" textlink="">
      <xdr:nvSpPr>
        <xdr:cNvPr id="408" name="n_3aveValue【認定こども園・幼稚園・保育所】&#10;有形固定資産減価償却率"/>
        <xdr:cNvSpPr txBox="1"/>
      </xdr:nvSpPr>
      <xdr:spPr>
        <a:xfrm>
          <a:off x="13500744" y="623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169653</xdr:rowOff>
    </xdr:from>
    <xdr:ext cx="405111" cy="259045"/>
    <xdr:sp macro="" textlink="">
      <xdr:nvSpPr>
        <xdr:cNvPr id="409" name="n_4aveValue【認定こども園・幼稚園・保育所】&#10;有形固定資産減価償却率"/>
        <xdr:cNvSpPr txBox="1"/>
      </xdr:nvSpPr>
      <xdr:spPr>
        <a:xfrm>
          <a:off x="12611744" y="634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91276</xdr:rowOff>
    </xdr:from>
    <xdr:ext cx="405111" cy="259045"/>
    <xdr:sp macro="" textlink="">
      <xdr:nvSpPr>
        <xdr:cNvPr id="410" name="n_1mainValue【認定こども園・幼稚園・保育所】&#10;有形固定資産減価償却率"/>
        <xdr:cNvSpPr txBox="1"/>
      </xdr:nvSpPr>
      <xdr:spPr>
        <a:xfrm>
          <a:off x="15266044" y="60920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56985</xdr:rowOff>
    </xdr:from>
    <xdr:ext cx="405111" cy="259045"/>
    <xdr:sp macro="" textlink="">
      <xdr:nvSpPr>
        <xdr:cNvPr id="411" name="n_2mainValue【認定こども園・幼稚園・保育所】&#10;有形固定資産減価償却率"/>
        <xdr:cNvSpPr txBox="1"/>
      </xdr:nvSpPr>
      <xdr:spPr>
        <a:xfrm>
          <a:off x="14389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12" name="正方形/長方形 41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13" name="正方形/長方形 41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14" name="正方形/長方形 41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15" name="正方形/長方形 41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16" name="正方形/長方形 41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17" name="正方形/長方形 41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18" name="正方形/長方形 41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19" name="正方形/長方形 41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20" name="テキスト ボックス 41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21" name="直線コネクタ 42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22" name="直線コネクタ 421"/>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23" name="テキスト ボックス 422"/>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24" name="直線コネクタ 423"/>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25" name="テキスト ボックス 424"/>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26" name="直線コネクタ 425"/>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27" name="テキスト ボックス 426"/>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28" name="直線コネクタ 427"/>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29" name="テキスト ボックス 428"/>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30" name="直線コネクタ 429"/>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31" name="テキスト ボックス 430"/>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32"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29108</xdr:rowOff>
    </xdr:from>
    <xdr:to>
      <xdr:col>116</xdr:col>
      <xdr:colOff>62864</xdr:colOff>
      <xdr:row>41</xdr:row>
      <xdr:rowOff>81229</xdr:rowOff>
    </xdr:to>
    <xdr:cxnSp macro="">
      <xdr:nvCxnSpPr>
        <xdr:cNvPr id="433" name="直線コネクタ 432"/>
        <xdr:cNvCxnSpPr/>
      </xdr:nvCxnSpPr>
      <xdr:spPr>
        <a:xfrm flipV="1">
          <a:off x="22160864" y="5686958"/>
          <a:ext cx="0" cy="14237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85056</xdr:rowOff>
    </xdr:from>
    <xdr:ext cx="469744" cy="259045"/>
    <xdr:sp macro="" textlink="">
      <xdr:nvSpPr>
        <xdr:cNvPr id="434" name="【認定こども園・幼稚園・保育所】&#10;一人当たり面積最小値テキスト"/>
        <xdr:cNvSpPr txBox="1"/>
      </xdr:nvSpPr>
      <xdr:spPr>
        <a:xfrm>
          <a:off x="22199600" y="711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81229</xdr:rowOff>
    </xdr:from>
    <xdr:to>
      <xdr:col>116</xdr:col>
      <xdr:colOff>152400</xdr:colOff>
      <xdr:row>41</xdr:row>
      <xdr:rowOff>81229</xdr:rowOff>
    </xdr:to>
    <xdr:cxnSp macro="">
      <xdr:nvCxnSpPr>
        <xdr:cNvPr id="435" name="直線コネクタ 434"/>
        <xdr:cNvCxnSpPr/>
      </xdr:nvCxnSpPr>
      <xdr:spPr>
        <a:xfrm>
          <a:off x="22072600" y="71106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147235</xdr:rowOff>
    </xdr:from>
    <xdr:ext cx="469744" cy="259045"/>
    <xdr:sp macro="" textlink="">
      <xdr:nvSpPr>
        <xdr:cNvPr id="436" name="【認定こども園・幼稚園・保育所】&#10;一人当たり面積最大値テキスト"/>
        <xdr:cNvSpPr txBox="1"/>
      </xdr:nvSpPr>
      <xdr:spPr>
        <a:xfrm>
          <a:off x="22199600" y="546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29108</xdr:rowOff>
    </xdr:from>
    <xdr:to>
      <xdr:col>116</xdr:col>
      <xdr:colOff>152400</xdr:colOff>
      <xdr:row>33</xdr:row>
      <xdr:rowOff>29108</xdr:rowOff>
    </xdr:to>
    <xdr:cxnSp macro="">
      <xdr:nvCxnSpPr>
        <xdr:cNvPr id="437" name="直線コネクタ 436"/>
        <xdr:cNvCxnSpPr/>
      </xdr:nvCxnSpPr>
      <xdr:spPr>
        <a:xfrm>
          <a:off x="22072600" y="5686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124071</xdr:rowOff>
    </xdr:from>
    <xdr:ext cx="469744" cy="259045"/>
    <xdr:sp macro="" textlink="">
      <xdr:nvSpPr>
        <xdr:cNvPr id="438" name="【認定こども園・幼稚園・保育所】&#10;一人当たり面積平均値テキスト"/>
        <xdr:cNvSpPr txBox="1"/>
      </xdr:nvSpPr>
      <xdr:spPr>
        <a:xfrm>
          <a:off x="22199600" y="68106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145644</xdr:rowOff>
    </xdr:from>
    <xdr:to>
      <xdr:col>116</xdr:col>
      <xdr:colOff>114300</xdr:colOff>
      <xdr:row>40</xdr:row>
      <xdr:rowOff>75794</xdr:rowOff>
    </xdr:to>
    <xdr:sp macro="" textlink="">
      <xdr:nvSpPr>
        <xdr:cNvPr id="439" name="フローチャート: 判断 438"/>
        <xdr:cNvSpPr/>
      </xdr:nvSpPr>
      <xdr:spPr>
        <a:xfrm>
          <a:off x="22110700" y="6832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40" name="フローチャート: 判断 439"/>
        <xdr:cNvSpPr/>
      </xdr:nvSpPr>
      <xdr:spPr>
        <a:xfrm>
          <a:off x="21272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169418</xdr:rowOff>
    </xdr:from>
    <xdr:to>
      <xdr:col>107</xdr:col>
      <xdr:colOff>101600</xdr:colOff>
      <xdr:row>40</xdr:row>
      <xdr:rowOff>99568</xdr:rowOff>
    </xdr:to>
    <xdr:sp macro="" textlink="">
      <xdr:nvSpPr>
        <xdr:cNvPr id="441" name="フローチャート: 判断 440"/>
        <xdr:cNvSpPr/>
      </xdr:nvSpPr>
      <xdr:spPr>
        <a:xfrm>
          <a:off x="20383500" y="6855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11684</xdr:rowOff>
    </xdr:from>
    <xdr:to>
      <xdr:col>102</xdr:col>
      <xdr:colOff>165100</xdr:colOff>
      <xdr:row>40</xdr:row>
      <xdr:rowOff>113284</xdr:rowOff>
    </xdr:to>
    <xdr:sp macro="" textlink="">
      <xdr:nvSpPr>
        <xdr:cNvPr id="442" name="フローチャート: 判断 441"/>
        <xdr:cNvSpPr/>
      </xdr:nvSpPr>
      <xdr:spPr>
        <a:xfrm>
          <a:off x="19494500" y="68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6197</xdr:rowOff>
    </xdr:from>
    <xdr:to>
      <xdr:col>98</xdr:col>
      <xdr:colOff>38100</xdr:colOff>
      <xdr:row>40</xdr:row>
      <xdr:rowOff>107797</xdr:rowOff>
    </xdr:to>
    <xdr:sp macro="" textlink="">
      <xdr:nvSpPr>
        <xdr:cNvPr id="443" name="フローチャート: 判断 442"/>
        <xdr:cNvSpPr/>
      </xdr:nvSpPr>
      <xdr:spPr>
        <a:xfrm>
          <a:off x="18605500" y="6864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44" name="テキスト ボックス 443"/>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45" name="テキスト ボックス 444"/>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46" name="テキスト ボックス 445"/>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47" name="テキスト ボックス 446"/>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48" name="テキスト ボックス 447"/>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60604</xdr:rowOff>
    </xdr:from>
    <xdr:to>
      <xdr:col>116</xdr:col>
      <xdr:colOff>114300</xdr:colOff>
      <xdr:row>39</xdr:row>
      <xdr:rowOff>162204</xdr:rowOff>
    </xdr:to>
    <xdr:sp macro="" textlink="">
      <xdr:nvSpPr>
        <xdr:cNvPr id="449" name="楕円 448"/>
        <xdr:cNvSpPr/>
      </xdr:nvSpPr>
      <xdr:spPr>
        <a:xfrm>
          <a:off x="22110700" y="6747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38</xdr:row>
      <xdr:rowOff>83481</xdr:rowOff>
    </xdr:from>
    <xdr:ext cx="469744" cy="259045"/>
    <xdr:sp macro="" textlink="">
      <xdr:nvSpPr>
        <xdr:cNvPr id="450" name="【認定こども園・幼稚園・保育所】&#10;一人当たり面積該当値テキスト"/>
        <xdr:cNvSpPr txBox="1"/>
      </xdr:nvSpPr>
      <xdr:spPr>
        <a:xfrm>
          <a:off x="22199600" y="6598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67920</xdr:rowOff>
    </xdr:from>
    <xdr:to>
      <xdr:col>112</xdr:col>
      <xdr:colOff>38100</xdr:colOff>
      <xdr:row>39</xdr:row>
      <xdr:rowOff>169520</xdr:rowOff>
    </xdr:to>
    <xdr:sp macro="" textlink="">
      <xdr:nvSpPr>
        <xdr:cNvPr id="451" name="楕円 450"/>
        <xdr:cNvSpPr/>
      </xdr:nvSpPr>
      <xdr:spPr>
        <a:xfrm>
          <a:off x="21272500" y="6754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111404</xdr:rowOff>
    </xdr:from>
    <xdr:to>
      <xdr:col>116</xdr:col>
      <xdr:colOff>63500</xdr:colOff>
      <xdr:row>39</xdr:row>
      <xdr:rowOff>118720</xdr:rowOff>
    </xdr:to>
    <xdr:cxnSp macro="">
      <xdr:nvCxnSpPr>
        <xdr:cNvPr id="452" name="直線コネクタ 451"/>
        <xdr:cNvCxnSpPr/>
      </xdr:nvCxnSpPr>
      <xdr:spPr>
        <a:xfrm flipV="1">
          <a:off x="21323300" y="6797954"/>
          <a:ext cx="838200" cy="7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72492</xdr:rowOff>
    </xdr:from>
    <xdr:to>
      <xdr:col>107</xdr:col>
      <xdr:colOff>101600</xdr:colOff>
      <xdr:row>40</xdr:row>
      <xdr:rowOff>2642</xdr:rowOff>
    </xdr:to>
    <xdr:sp macro="" textlink="">
      <xdr:nvSpPr>
        <xdr:cNvPr id="453" name="楕円 452"/>
        <xdr:cNvSpPr/>
      </xdr:nvSpPr>
      <xdr:spPr>
        <a:xfrm>
          <a:off x="20383500" y="675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118720</xdr:rowOff>
    </xdr:from>
    <xdr:to>
      <xdr:col>111</xdr:col>
      <xdr:colOff>177800</xdr:colOff>
      <xdr:row>39</xdr:row>
      <xdr:rowOff>123292</xdr:rowOff>
    </xdr:to>
    <xdr:cxnSp macro="">
      <xdr:nvCxnSpPr>
        <xdr:cNvPr id="454" name="直線コネクタ 453"/>
        <xdr:cNvCxnSpPr/>
      </xdr:nvCxnSpPr>
      <xdr:spPr>
        <a:xfrm flipV="1">
          <a:off x="20434300" y="68052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40</xdr:row>
      <xdr:rowOff>95267</xdr:rowOff>
    </xdr:from>
    <xdr:ext cx="469744" cy="259045"/>
    <xdr:sp macro="" textlink="">
      <xdr:nvSpPr>
        <xdr:cNvPr id="455" name="n_1aveValue【認定こども園・幼稚園・保育所】&#10;一人当たり面積"/>
        <xdr:cNvSpPr txBox="1"/>
      </xdr:nvSpPr>
      <xdr:spPr>
        <a:xfrm>
          <a:off x="21075727" y="6953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90695</xdr:rowOff>
    </xdr:from>
    <xdr:ext cx="469744" cy="259045"/>
    <xdr:sp macro="" textlink="">
      <xdr:nvSpPr>
        <xdr:cNvPr id="456" name="n_2aveValue【認定こども園・幼稚園・保育所】&#10;一人当たり面積"/>
        <xdr:cNvSpPr txBox="1"/>
      </xdr:nvSpPr>
      <xdr:spPr>
        <a:xfrm>
          <a:off x="20199427" y="6948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129811</xdr:rowOff>
    </xdr:from>
    <xdr:ext cx="469744" cy="259045"/>
    <xdr:sp macro="" textlink="">
      <xdr:nvSpPr>
        <xdr:cNvPr id="457" name="n_3aveValue【認定こども園・幼稚園・保育所】&#10;一人当たり面積"/>
        <xdr:cNvSpPr txBox="1"/>
      </xdr:nvSpPr>
      <xdr:spPr>
        <a:xfrm>
          <a:off x="19310427" y="6644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124324</xdr:rowOff>
    </xdr:from>
    <xdr:ext cx="469744" cy="259045"/>
    <xdr:sp macro="" textlink="">
      <xdr:nvSpPr>
        <xdr:cNvPr id="458" name="n_4aveValue【認定こども園・幼稚園・保育所】&#10;一人当たり面積"/>
        <xdr:cNvSpPr txBox="1"/>
      </xdr:nvSpPr>
      <xdr:spPr>
        <a:xfrm>
          <a:off x="18421427" y="6639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38</xdr:row>
      <xdr:rowOff>14597</xdr:rowOff>
    </xdr:from>
    <xdr:ext cx="469744" cy="259045"/>
    <xdr:sp macro="" textlink="">
      <xdr:nvSpPr>
        <xdr:cNvPr id="459" name="n_1mainValue【認定こども園・幼稚園・保育所】&#10;一人当たり面積"/>
        <xdr:cNvSpPr txBox="1"/>
      </xdr:nvSpPr>
      <xdr:spPr>
        <a:xfrm>
          <a:off x="21075727" y="6529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19169</xdr:rowOff>
    </xdr:from>
    <xdr:ext cx="469744" cy="259045"/>
    <xdr:sp macro="" textlink="">
      <xdr:nvSpPr>
        <xdr:cNvPr id="460" name="n_2mainValue【認定こども園・幼稚園・保育所】&#10;一人当たり面積"/>
        <xdr:cNvSpPr txBox="1"/>
      </xdr:nvSpPr>
      <xdr:spPr>
        <a:xfrm>
          <a:off x="20199427" y="6534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61" name="正方形/長方形 460"/>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62" name="正方形/長方形 461"/>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63" name="正方形/長方形 462"/>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64" name="正方形/長方形 463"/>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65" name="正方形/長方形 464"/>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6" name="正方形/長方形 465"/>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7" name="正方形/長方形 466"/>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8" name="正方形/長方形 467"/>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9" name="テキスト ボックス 468"/>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70" name="直線コネクタ 469"/>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71" name="テキスト ボックス 470"/>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72" name="直線コネクタ 471"/>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73" name="テキスト ボックス 472"/>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74" name="直線コネクタ 473"/>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75" name="テキスト ボックス 474"/>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6" name="直線コネクタ 475"/>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7" name="テキスト ボックス 476"/>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8" name="直線コネクタ 477"/>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9" name="テキスト ボックス 478"/>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80" name="直線コネクタ 479"/>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81" name="テキスト ボックス 480"/>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82" name="直線コネクタ 481"/>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83" name="テキスト ボックス 482"/>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84" name="直線コネクタ 483"/>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85"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55517</xdr:rowOff>
    </xdr:from>
    <xdr:to>
      <xdr:col>85</xdr:col>
      <xdr:colOff>126364</xdr:colOff>
      <xdr:row>64</xdr:row>
      <xdr:rowOff>29391</xdr:rowOff>
    </xdr:to>
    <xdr:cxnSp macro="">
      <xdr:nvCxnSpPr>
        <xdr:cNvPr id="486" name="直線コネクタ 485"/>
        <xdr:cNvCxnSpPr/>
      </xdr:nvCxnSpPr>
      <xdr:spPr>
        <a:xfrm flipV="1">
          <a:off x="16318864" y="9656717"/>
          <a:ext cx="0" cy="1345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33218</xdr:rowOff>
    </xdr:from>
    <xdr:ext cx="405111" cy="259045"/>
    <xdr:sp macro="" textlink="">
      <xdr:nvSpPr>
        <xdr:cNvPr id="487" name="【学校施設】&#10;有形固定資産減価償却率最小値テキスト"/>
        <xdr:cNvSpPr txBox="1"/>
      </xdr:nvSpPr>
      <xdr:spPr>
        <a:xfrm>
          <a:off x="16357600" y="110060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29391</xdr:rowOff>
    </xdr:from>
    <xdr:to>
      <xdr:col>86</xdr:col>
      <xdr:colOff>25400</xdr:colOff>
      <xdr:row>64</xdr:row>
      <xdr:rowOff>29391</xdr:rowOff>
    </xdr:to>
    <xdr:cxnSp macro="">
      <xdr:nvCxnSpPr>
        <xdr:cNvPr id="488" name="直線コネクタ 487"/>
        <xdr:cNvCxnSpPr/>
      </xdr:nvCxnSpPr>
      <xdr:spPr>
        <a:xfrm>
          <a:off x="16230600" y="11002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2194</xdr:rowOff>
    </xdr:from>
    <xdr:ext cx="405111" cy="259045"/>
    <xdr:sp macro="" textlink="">
      <xdr:nvSpPr>
        <xdr:cNvPr id="489" name="【学校施設】&#10;有形固定資産減価償却率最大値テキスト"/>
        <xdr:cNvSpPr txBox="1"/>
      </xdr:nvSpPr>
      <xdr:spPr>
        <a:xfrm>
          <a:off x="16357600" y="94319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55517</xdr:rowOff>
    </xdr:from>
    <xdr:to>
      <xdr:col>86</xdr:col>
      <xdr:colOff>25400</xdr:colOff>
      <xdr:row>56</xdr:row>
      <xdr:rowOff>55517</xdr:rowOff>
    </xdr:to>
    <xdr:cxnSp macro="">
      <xdr:nvCxnSpPr>
        <xdr:cNvPr id="490" name="直線コネクタ 489"/>
        <xdr:cNvCxnSpPr/>
      </xdr:nvCxnSpPr>
      <xdr:spPr>
        <a:xfrm>
          <a:off x="16230600" y="9656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60</xdr:row>
      <xdr:rowOff>125203</xdr:rowOff>
    </xdr:from>
    <xdr:ext cx="405111" cy="259045"/>
    <xdr:sp macro="" textlink="">
      <xdr:nvSpPr>
        <xdr:cNvPr id="491" name="【学校施設】&#10;有形固定資産減価償却率平均値テキスト"/>
        <xdr:cNvSpPr txBox="1"/>
      </xdr:nvSpPr>
      <xdr:spPr>
        <a:xfrm>
          <a:off x="16357600" y="1041220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146776</xdr:rowOff>
    </xdr:from>
    <xdr:to>
      <xdr:col>85</xdr:col>
      <xdr:colOff>177800</xdr:colOff>
      <xdr:row>61</xdr:row>
      <xdr:rowOff>76926</xdr:rowOff>
    </xdr:to>
    <xdr:sp macro="" textlink="">
      <xdr:nvSpPr>
        <xdr:cNvPr id="492" name="フローチャート: 判断 491"/>
        <xdr:cNvSpPr/>
      </xdr:nvSpPr>
      <xdr:spPr>
        <a:xfrm>
          <a:off x="16268700" y="1043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133713</xdr:rowOff>
    </xdr:from>
    <xdr:to>
      <xdr:col>81</xdr:col>
      <xdr:colOff>101600</xdr:colOff>
      <xdr:row>61</xdr:row>
      <xdr:rowOff>63863</xdr:rowOff>
    </xdr:to>
    <xdr:sp macro="" textlink="">
      <xdr:nvSpPr>
        <xdr:cNvPr id="493" name="フローチャート: 判断 492"/>
        <xdr:cNvSpPr/>
      </xdr:nvSpPr>
      <xdr:spPr>
        <a:xfrm>
          <a:off x="15430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94524</xdr:rowOff>
    </xdr:from>
    <xdr:to>
      <xdr:col>76</xdr:col>
      <xdr:colOff>165100</xdr:colOff>
      <xdr:row>61</xdr:row>
      <xdr:rowOff>24674</xdr:rowOff>
    </xdr:to>
    <xdr:sp macro="" textlink="">
      <xdr:nvSpPr>
        <xdr:cNvPr id="494" name="フローチャート: 判断 493"/>
        <xdr:cNvSpPr/>
      </xdr:nvSpPr>
      <xdr:spPr>
        <a:xfrm>
          <a:off x="14541500" y="1038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87993</xdr:rowOff>
    </xdr:from>
    <xdr:to>
      <xdr:col>72</xdr:col>
      <xdr:colOff>38100</xdr:colOff>
      <xdr:row>61</xdr:row>
      <xdr:rowOff>18143</xdr:rowOff>
    </xdr:to>
    <xdr:sp macro="" textlink="">
      <xdr:nvSpPr>
        <xdr:cNvPr id="495" name="フローチャート: 判断 494"/>
        <xdr:cNvSpPr/>
      </xdr:nvSpPr>
      <xdr:spPr>
        <a:xfrm>
          <a:off x="13652500" y="1037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24312</xdr:rowOff>
    </xdr:from>
    <xdr:to>
      <xdr:col>67</xdr:col>
      <xdr:colOff>101600</xdr:colOff>
      <xdr:row>60</xdr:row>
      <xdr:rowOff>125912</xdr:rowOff>
    </xdr:to>
    <xdr:sp macro="" textlink="">
      <xdr:nvSpPr>
        <xdr:cNvPr id="496" name="フローチャート: 判断 495"/>
        <xdr:cNvSpPr/>
      </xdr:nvSpPr>
      <xdr:spPr>
        <a:xfrm>
          <a:off x="12763500" y="1031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7" name="テキスト ボックス 496"/>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8" name="テキスト ボックス 497"/>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9" name="テキスト ボックス 498"/>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00" name="テキスト ボックス 499"/>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01" name="テキスト ボックス 500"/>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97790</xdr:rowOff>
    </xdr:from>
    <xdr:to>
      <xdr:col>85</xdr:col>
      <xdr:colOff>177800</xdr:colOff>
      <xdr:row>61</xdr:row>
      <xdr:rowOff>27940</xdr:rowOff>
    </xdr:to>
    <xdr:sp macro="" textlink="">
      <xdr:nvSpPr>
        <xdr:cNvPr id="502" name="楕円 501"/>
        <xdr:cNvSpPr/>
      </xdr:nvSpPr>
      <xdr:spPr>
        <a:xfrm>
          <a:off x="16268700" y="10384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120667</xdr:rowOff>
    </xdr:from>
    <xdr:ext cx="405111" cy="259045"/>
    <xdr:sp macro="" textlink="">
      <xdr:nvSpPr>
        <xdr:cNvPr id="503" name="【学校施設】&#10;有形固定資産減価償却率該当値テキスト"/>
        <xdr:cNvSpPr txBox="1"/>
      </xdr:nvSpPr>
      <xdr:spPr>
        <a:xfrm>
          <a:off x="16357600" y="10236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102688</xdr:rowOff>
    </xdr:from>
    <xdr:to>
      <xdr:col>81</xdr:col>
      <xdr:colOff>101600</xdr:colOff>
      <xdr:row>61</xdr:row>
      <xdr:rowOff>32838</xdr:rowOff>
    </xdr:to>
    <xdr:sp macro="" textlink="">
      <xdr:nvSpPr>
        <xdr:cNvPr id="504" name="楕円 503"/>
        <xdr:cNvSpPr/>
      </xdr:nvSpPr>
      <xdr:spPr>
        <a:xfrm>
          <a:off x="15430500" y="1038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148590</xdr:rowOff>
    </xdr:from>
    <xdr:to>
      <xdr:col>85</xdr:col>
      <xdr:colOff>127000</xdr:colOff>
      <xdr:row>60</xdr:row>
      <xdr:rowOff>153488</xdr:rowOff>
    </xdr:to>
    <xdr:cxnSp macro="">
      <xdr:nvCxnSpPr>
        <xdr:cNvPr id="505" name="直線コネクタ 504"/>
        <xdr:cNvCxnSpPr/>
      </xdr:nvCxnSpPr>
      <xdr:spPr>
        <a:xfrm flipV="1">
          <a:off x="15481300" y="10435590"/>
          <a:ext cx="838200" cy="4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74930</xdr:rowOff>
    </xdr:from>
    <xdr:to>
      <xdr:col>76</xdr:col>
      <xdr:colOff>165100</xdr:colOff>
      <xdr:row>61</xdr:row>
      <xdr:rowOff>5080</xdr:rowOff>
    </xdr:to>
    <xdr:sp macro="" textlink="">
      <xdr:nvSpPr>
        <xdr:cNvPr id="506" name="楕円 505"/>
        <xdr:cNvSpPr/>
      </xdr:nvSpPr>
      <xdr:spPr>
        <a:xfrm>
          <a:off x="14541500" y="1036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125730</xdr:rowOff>
    </xdr:from>
    <xdr:to>
      <xdr:col>81</xdr:col>
      <xdr:colOff>50800</xdr:colOff>
      <xdr:row>60</xdr:row>
      <xdr:rowOff>153488</xdr:rowOff>
    </xdr:to>
    <xdr:cxnSp macro="">
      <xdr:nvCxnSpPr>
        <xdr:cNvPr id="507" name="直線コネクタ 506"/>
        <xdr:cNvCxnSpPr/>
      </xdr:nvCxnSpPr>
      <xdr:spPr>
        <a:xfrm>
          <a:off x="14592300" y="1041273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61</xdr:row>
      <xdr:rowOff>54990</xdr:rowOff>
    </xdr:from>
    <xdr:ext cx="405111" cy="259045"/>
    <xdr:sp macro="" textlink="">
      <xdr:nvSpPr>
        <xdr:cNvPr id="508" name="n_1aveValue【学校施設】&#10;有形固定資産減価償却率"/>
        <xdr:cNvSpPr txBox="1"/>
      </xdr:nvSpPr>
      <xdr:spPr>
        <a:xfrm>
          <a:off x="15266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15801</xdr:rowOff>
    </xdr:from>
    <xdr:ext cx="405111" cy="259045"/>
    <xdr:sp macro="" textlink="">
      <xdr:nvSpPr>
        <xdr:cNvPr id="509" name="n_2aveValue【学校施設】&#10;有形固定資産減価償却率"/>
        <xdr:cNvSpPr txBox="1"/>
      </xdr:nvSpPr>
      <xdr:spPr>
        <a:xfrm>
          <a:off x="14389744" y="10474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34670</xdr:rowOff>
    </xdr:from>
    <xdr:ext cx="405111" cy="259045"/>
    <xdr:sp macro="" textlink="">
      <xdr:nvSpPr>
        <xdr:cNvPr id="510" name="n_3aveValue【学校施設】&#10;有形固定資産減価償却率"/>
        <xdr:cNvSpPr txBox="1"/>
      </xdr:nvSpPr>
      <xdr:spPr>
        <a:xfrm>
          <a:off x="13500744" y="1015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142439</xdr:rowOff>
    </xdr:from>
    <xdr:ext cx="405111" cy="259045"/>
    <xdr:sp macro="" textlink="">
      <xdr:nvSpPr>
        <xdr:cNvPr id="511" name="n_4aveValue【学校施設】&#10;有形固定資産減価償却率"/>
        <xdr:cNvSpPr txBox="1"/>
      </xdr:nvSpPr>
      <xdr:spPr>
        <a:xfrm>
          <a:off x="12611744" y="100865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59</xdr:row>
      <xdr:rowOff>49365</xdr:rowOff>
    </xdr:from>
    <xdr:ext cx="405111" cy="259045"/>
    <xdr:sp macro="" textlink="">
      <xdr:nvSpPr>
        <xdr:cNvPr id="512" name="n_1mainValue【学校施設】&#10;有形固定資産減価償却率"/>
        <xdr:cNvSpPr txBox="1"/>
      </xdr:nvSpPr>
      <xdr:spPr>
        <a:xfrm>
          <a:off x="15266044" y="1016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21607</xdr:rowOff>
    </xdr:from>
    <xdr:ext cx="405111" cy="259045"/>
    <xdr:sp macro="" textlink="">
      <xdr:nvSpPr>
        <xdr:cNvPr id="513" name="n_2mainValue【学校施設】&#10;有形固定資産減価償却率"/>
        <xdr:cNvSpPr txBox="1"/>
      </xdr:nvSpPr>
      <xdr:spPr>
        <a:xfrm>
          <a:off x="1438974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2" name="テキスト ボックス 521"/>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3" name="直線コネクタ 522"/>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24" name="直線コネクタ 523"/>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5" name="テキスト ボックス 524"/>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6" name="直線コネクタ 525"/>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7" name="テキスト ボックス 526"/>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8" name="直線コネクタ 527"/>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9" name="テキスト ボックス 528"/>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30" name="直線コネクタ 529"/>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1" name="テキスト ボックス 530"/>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2" name="直線コネクタ 531"/>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3" name="テキスト ボックス 532"/>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4" name="直線コネクタ 533"/>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35" name="テキスト ボックス 534"/>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6"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118491</xdr:rowOff>
    </xdr:from>
    <xdr:to>
      <xdr:col>116</xdr:col>
      <xdr:colOff>62864</xdr:colOff>
      <xdr:row>63</xdr:row>
      <xdr:rowOff>72199</xdr:rowOff>
    </xdr:to>
    <xdr:cxnSp macro="">
      <xdr:nvCxnSpPr>
        <xdr:cNvPr id="537" name="直線コネクタ 536"/>
        <xdr:cNvCxnSpPr/>
      </xdr:nvCxnSpPr>
      <xdr:spPr>
        <a:xfrm flipV="1">
          <a:off x="22160864" y="9719691"/>
          <a:ext cx="0" cy="1153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76026</xdr:rowOff>
    </xdr:from>
    <xdr:ext cx="469744" cy="259045"/>
    <xdr:sp macro="" textlink="">
      <xdr:nvSpPr>
        <xdr:cNvPr id="538" name="【学校施設】&#10;一人当たり面積最小値テキスト"/>
        <xdr:cNvSpPr txBox="1"/>
      </xdr:nvSpPr>
      <xdr:spPr>
        <a:xfrm>
          <a:off x="22199600" y="10877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72199</xdr:rowOff>
    </xdr:from>
    <xdr:to>
      <xdr:col>116</xdr:col>
      <xdr:colOff>152400</xdr:colOff>
      <xdr:row>63</xdr:row>
      <xdr:rowOff>72199</xdr:rowOff>
    </xdr:to>
    <xdr:cxnSp macro="">
      <xdr:nvCxnSpPr>
        <xdr:cNvPr id="539" name="直線コネクタ 538"/>
        <xdr:cNvCxnSpPr/>
      </xdr:nvCxnSpPr>
      <xdr:spPr>
        <a:xfrm>
          <a:off x="22072600" y="108735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65168</xdr:rowOff>
    </xdr:from>
    <xdr:ext cx="469744" cy="259045"/>
    <xdr:sp macro="" textlink="">
      <xdr:nvSpPr>
        <xdr:cNvPr id="540" name="【学校施設】&#10;一人当たり面積最大値テキスト"/>
        <xdr:cNvSpPr txBox="1"/>
      </xdr:nvSpPr>
      <xdr:spPr>
        <a:xfrm>
          <a:off x="22199600" y="9494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118491</xdr:rowOff>
    </xdr:from>
    <xdr:to>
      <xdr:col>116</xdr:col>
      <xdr:colOff>152400</xdr:colOff>
      <xdr:row>56</xdr:row>
      <xdr:rowOff>118491</xdr:rowOff>
    </xdr:to>
    <xdr:cxnSp macro="">
      <xdr:nvCxnSpPr>
        <xdr:cNvPr id="541" name="直線コネクタ 540"/>
        <xdr:cNvCxnSpPr/>
      </xdr:nvCxnSpPr>
      <xdr:spPr>
        <a:xfrm>
          <a:off x="22072600" y="9719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70121</xdr:rowOff>
    </xdr:from>
    <xdr:ext cx="469744" cy="259045"/>
    <xdr:sp macro="" textlink="">
      <xdr:nvSpPr>
        <xdr:cNvPr id="542" name="【学校施設】&#10;一人当たり面積平均値テキスト"/>
        <xdr:cNvSpPr txBox="1"/>
      </xdr:nvSpPr>
      <xdr:spPr>
        <a:xfrm>
          <a:off x="22199600" y="105285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91694</xdr:rowOff>
    </xdr:from>
    <xdr:to>
      <xdr:col>116</xdr:col>
      <xdr:colOff>114300</xdr:colOff>
      <xdr:row>62</xdr:row>
      <xdr:rowOff>21844</xdr:rowOff>
    </xdr:to>
    <xdr:sp macro="" textlink="">
      <xdr:nvSpPr>
        <xdr:cNvPr id="543" name="フローチャート: 判断 542"/>
        <xdr:cNvSpPr/>
      </xdr:nvSpPr>
      <xdr:spPr>
        <a:xfrm>
          <a:off x="22110700" y="10550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110554</xdr:rowOff>
    </xdr:from>
    <xdr:to>
      <xdr:col>112</xdr:col>
      <xdr:colOff>38100</xdr:colOff>
      <xdr:row>62</xdr:row>
      <xdr:rowOff>40704</xdr:rowOff>
    </xdr:to>
    <xdr:sp macro="" textlink="">
      <xdr:nvSpPr>
        <xdr:cNvPr id="544" name="フローチャート: 判断 543"/>
        <xdr:cNvSpPr/>
      </xdr:nvSpPr>
      <xdr:spPr>
        <a:xfrm>
          <a:off x="21272500" y="10569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93218</xdr:rowOff>
    </xdr:from>
    <xdr:to>
      <xdr:col>107</xdr:col>
      <xdr:colOff>101600</xdr:colOff>
      <xdr:row>62</xdr:row>
      <xdr:rowOff>23368</xdr:rowOff>
    </xdr:to>
    <xdr:sp macro="" textlink="">
      <xdr:nvSpPr>
        <xdr:cNvPr id="545" name="フローチャート: 判断 544"/>
        <xdr:cNvSpPr/>
      </xdr:nvSpPr>
      <xdr:spPr>
        <a:xfrm>
          <a:off x="20383500" y="10551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95123</xdr:rowOff>
    </xdr:from>
    <xdr:to>
      <xdr:col>102</xdr:col>
      <xdr:colOff>165100</xdr:colOff>
      <xdr:row>62</xdr:row>
      <xdr:rowOff>25273</xdr:rowOff>
    </xdr:to>
    <xdr:sp macro="" textlink="">
      <xdr:nvSpPr>
        <xdr:cNvPr id="546" name="フローチャート: 判断 545"/>
        <xdr:cNvSpPr/>
      </xdr:nvSpPr>
      <xdr:spPr>
        <a:xfrm>
          <a:off x="19494500" y="105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89027</xdr:rowOff>
    </xdr:from>
    <xdr:to>
      <xdr:col>98</xdr:col>
      <xdr:colOff>38100</xdr:colOff>
      <xdr:row>62</xdr:row>
      <xdr:rowOff>19177</xdr:rowOff>
    </xdr:to>
    <xdr:sp macro="" textlink="">
      <xdr:nvSpPr>
        <xdr:cNvPr id="547" name="フローチャート: 判断 546"/>
        <xdr:cNvSpPr/>
      </xdr:nvSpPr>
      <xdr:spPr>
        <a:xfrm>
          <a:off x="18605500" y="10547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8" name="テキスト ボックス 547"/>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9" name="テキスト ボックス 548"/>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50" name="テキスト ボックス 549"/>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1" name="テキスト ボックス 550"/>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2" name="テキスト ボックス 551"/>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157226</xdr:rowOff>
    </xdr:from>
    <xdr:to>
      <xdr:col>116</xdr:col>
      <xdr:colOff>114300</xdr:colOff>
      <xdr:row>61</xdr:row>
      <xdr:rowOff>87376</xdr:rowOff>
    </xdr:to>
    <xdr:sp macro="" textlink="">
      <xdr:nvSpPr>
        <xdr:cNvPr id="553" name="楕円 552"/>
        <xdr:cNvSpPr/>
      </xdr:nvSpPr>
      <xdr:spPr>
        <a:xfrm>
          <a:off x="22110700" y="10444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60</xdr:row>
      <xdr:rowOff>8653</xdr:rowOff>
    </xdr:from>
    <xdr:ext cx="469744" cy="259045"/>
    <xdr:sp macro="" textlink="">
      <xdr:nvSpPr>
        <xdr:cNvPr id="554" name="【学校施設】&#10;一人当たり面積該当値テキスト"/>
        <xdr:cNvSpPr txBox="1"/>
      </xdr:nvSpPr>
      <xdr:spPr>
        <a:xfrm>
          <a:off x="22199600" y="10295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3683</xdr:rowOff>
    </xdr:from>
    <xdr:to>
      <xdr:col>112</xdr:col>
      <xdr:colOff>38100</xdr:colOff>
      <xdr:row>61</xdr:row>
      <xdr:rowOff>105283</xdr:rowOff>
    </xdr:to>
    <xdr:sp macro="" textlink="">
      <xdr:nvSpPr>
        <xdr:cNvPr id="555" name="楕円 554"/>
        <xdr:cNvSpPr/>
      </xdr:nvSpPr>
      <xdr:spPr>
        <a:xfrm>
          <a:off x="21272500" y="1046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36576</xdr:rowOff>
    </xdr:from>
    <xdr:to>
      <xdr:col>116</xdr:col>
      <xdr:colOff>63500</xdr:colOff>
      <xdr:row>61</xdr:row>
      <xdr:rowOff>54483</xdr:rowOff>
    </xdr:to>
    <xdr:cxnSp macro="">
      <xdr:nvCxnSpPr>
        <xdr:cNvPr id="556" name="直線コネクタ 555"/>
        <xdr:cNvCxnSpPr/>
      </xdr:nvCxnSpPr>
      <xdr:spPr>
        <a:xfrm flipV="1">
          <a:off x="21323300" y="10495026"/>
          <a:ext cx="838200" cy="17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10541</xdr:rowOff>
    </xdr:from>
    <xdr:to>
      <xdr:col>107</xdr:col>
      <xdr:colOff>101600</xdr:colOff>
      <xdr:row>61</xdr:row>
      <xdr:rowOff>112141</xdr:rowOff>
    </xdr:to>
    <xdr:sp macro="" textlink="">
      <xdr:nvSpPr>
        <xdr:cNvPr id="557" name="楕円 556"/>
        <xdr:cNvSpPr/>
      </xdr:nvSpPr>
      <xdr:spPr>
        <a:xfrm>
          <a:off x="20383500" y="10468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54483</xdr:rowOff>
    </xdr:from>
    <xdr:to>
      <xdr:col>111</xdr:col>
      <xdr:colOff>177800</xdr:colOff>
      <xdr:row>61</xdr:row>
      <xdr:rowOff>61341</xdr:rowOff>
    </xdr:to>
    <xdr:cxnSp macro="">
      <xdr:nvCxnSpPr>
        <xdr:cNvPr id="558" name="直線コネクタ 557"/>
        <xdr:cNvCxnSpPr/>
      </xdr:nvCxnSpPr>
      <xdr:spPr>
        <a:xfrm flipV="1">
          <a:off x="20434300" y="10512933"/>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31831</xdr:rowOff>
    </xdr:from>
    <xdr:ext cx="469744" cy="259045"/>
    <xdr:sp macro="" textlink="">
      <xdr:nvSpPr>
        <xdr:cNvPr id="559" name="n_1aveValue【学校施設】&#10;一人当たり面積"/>
        <xdr:cNvSpPr txBox="1"/>
      </xdr:nvSpPr>
      <xdr:spPr>
        <a:xfrm>
          <a:off x="21075727" y="10661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14495</xdr:rowOff>
    </xdr:from>
    <xdr:ext cx="469744" cy="259045"/>
    <xdr:sp macro="" textlink="">
      <xdr:nvSpPr>
        <xdr:cNvPr id="560" name="n_2aveValue【学校施設】&#10;一人当たり面積"/>
        <xdr:cNvSpPr txBox="1"/>
      </xdr:nvSpPr>
      <xdr:spPr>
        <a:xfrm>
          <a:off x="20199427" y="10644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41800</xdr:rowOff>
    </xdr:from>
    <xdr:ext cx="469744" cy="259045"/>
    <xdr:sp macro="" textlink="">
      <xdr:nvSpPr>
        <xdr:cNvPr id="561" name="n_3aveValue【学校施設】&#10;一人当たり面積"/>
        <xdr:cNvSpPr txBox="1"/>
      </xdr:nvSpPr>
      <xdr:spPr>
        <a:xfrm>
          <a:off x="19310427" y="103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35704</xdr:rowOff>
    </xdr:from>
    <xdr:ext cx="469744" cy="259045"/>
    <xdr:sp macro="" textlink="">
      <xdr:nvSpPr>
        <xdr:cNvPr id="562" name="n_4aveValue【学校施設】&#10;一人当たり面積"/>
        <xdr:cNvSpPr txBox="1"/>
      </xdr:nvSpPr>
      <xdr:spPr>
        <a:xfrm>
          <a:off x="18421427" y="103227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59</xdr:row>
      <xdr:rowOff>121810</xdr:rowOff>
    </xdr:from>
    <xdr:ext cx="469744" cy="259045"/>
    <xdr:sp macro="" textlink="">
      <xdr:nvSpPr>
        <xdr:cNvPr id="563" name="n_1mainValue【学校施設】&#10;一人当たり面積"/>
        <xdr:cNvSpPr txBox="1"/>
      </xdr:nvSpPr>
      <xdr:spPr>
        <a:xfrm>
          <a:off x="21075727" y="1023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128668</xdr:rowOff>
    </xdr:from>
    <xdr:ext cx="469744" cy="259045"/>
    <xdr:sp macro="" textlink="">
      <xdr:nvSpPr>
        <xdr:cNvPr id="564" name="n_2mainValue【学校施設】&#10;一人当たり面積"/>
        <xdr:cNvSpPr txBox="1"/>
      </xdr:nvSpPr>
      <xdr:spPr>
        <a:xfrm>
          <a:off x="20199427" y="10244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5" name="正方形/長方形 564"/>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6" name="正方形/長方形 565"/>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7" name="正方形/長方形 566"/>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68" name="正方形/長方形 567"/>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69" name="正方形/長方形 568"/>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0" name="正方形/長方形 569"/>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1" name="正方形/長方形 570"/>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2" name="正方形/長方形 571"/>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3" name="正方形/長方形 57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4" name="正方形/長方形 573"/>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5" name="正方形/長方形 574"/>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6" name="正方形/長方形 575"/>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7" name="正方形/長方形 576"/>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78" name="正方形/長方形 577"/>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79" name="正方形/長方形 578"/>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0" name="正方形/長方形 57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1" name="正方形/長方形 58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2" name="正方形/長方形 581"/>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3" name="正方形/長方形 582"/>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4" name="正方形/長方形 583"/>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5" name="正方形/長方形 584"/>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6" name="正方形/長方形 585"/>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7" name="正方形/長方形 586"/>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88" name="正方形/長方形 587"/>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89" name="テキスト ボックス 588"/>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0" name="直線コネクタ 589"/>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1" name="テキスト ボックス 590"/>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592" name="直線コネクタ 591"/>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593" name="テキスト ボックス 592"/>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94" name="直線コネクタ 593"/>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95" name="テキスト ボックス 594"/>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96" name="直線コネクタ 595"/>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97" name="テキスト ボックス 596"/>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98" name="直線コネクタ 597"/>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99" name="テキスト ボックス 598"/>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00" name="直線コネクタ 599"/>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01" name="テキスト ボックス 600"/>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02" name="直線コネクタ 601"/>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03" name="テキスト ボックス 602"/>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4" name="直線コネクタ 603"/>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05"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606" name="直線コネクタ 605"/>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07" name="【公民館】&#10;有形固定資産減価償却率最小値テキスト"/>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08" name="直線コネクタ 607"/>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609" name="【公民館】&#10;有形固定資産減価償却率最大値テキスト"/>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10" name="直線コネクタ 609"/>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10358</xdr:rowOff>
    </xdr:from>
    <xdr:ext cx="405111" cy="259045"/>
    <xdr:sp macro="" textlink="">
      <xdr:nvSpPr>
        <xdr:cNvPr id="611" name="【公民館】&#10;有形固定資産減価償却率平均値テキスト"/>
        <xdr:cNvSpPr txBox="1"/>
      </xdr:nvSpPr>
      <xdr:spPr>
        <a:xfrm>
          <a:off x="16357600" y="1818405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31931</xdr:rowOff>
    </xdr:from>
    <xdr:to>
      <xdr:col>85</xdr:col>
      <xdr:colOff>177800</xdr:colOff>
      <xdr:row>106</xdr:row>
      <xdr:rowOff>133531</xdr:rowOff>
    </xdr:to>
    <xdr:sp macro="" textlink="">
      <xdr:nvSpPr>
        <xdr:cNvPr id="612" name="フローチャート: 判断 611"/>
        <xdr:cNvSpPr/>
      </xdr:nvSpPr>
      <xdr:spPr>
        <a:xfrm>
          <a:off x="16268700" y="1820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61323</xdr:rowOff>
    </xdr:from>
    <xdr:to>
      <xdr:col>81</xdr:col>
      <xdr:colOff>101600</xdr:colOff>
      <xdr:row>106</xdr:row>
      <xdr:rowOff>162923</xdr:rowOff>
    </xdr:to>
    <xdr:sp macro="" textlink="">
      <xdr:nvSpPr>
        <xdr:cNvPr id="613" name="フローチャート: 判断 612"/>
        <xdr:cNvSpPr/>
      </xdr:nvSpPr>
      <xdr:spPr>
        <a:xfrm>
          <a:off x="15430500" y="18235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106</xdr:row>
      <xdr:rowOff>48261</xdr:rowOff>
    </xdr:from>
    <xdr:to>
      <xdr:col>76</xdr:col>
      <xdr:colOff>165100</xdr:colOff>
      <xdr:row>106</xdr:row>
      <xdr:rowOff>149861</xdr:rowOff>
    </xdr:to>
    <xdr:sp macro="" textlink="">
      <xdr:nvSpPr>
        <xdr:cNvPr id="614" name="フローチャート: 判断 613"/>
        <xdr:cNvSpPr/>
      </xdr:nvSpPr>
      <xdr:spPr>
        <a:xfrm>
          <a:off x="14541500" y="18221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46627</xdr:rowOff>
    </xdr:from>
    <xdr:to>
      <xdr:col>72</xdr:col>
      <xdr:colOff>38100</xdr:colOff>
      <xdr:row>106</xdr:row>
      <xdr:rowOff>148227</xdr:rowOff>
    </xdr:to>
    <xdr:sp macro="" textlink="">
      <xdr:nvSpPr>
        <xdr:cNvPr id="615" name="フローチャート: 判断 614"/>
        <xdr:cNvSpPr/>
      </xdr:nvSpPr>
      <xdr:spPr>
        <a:xfrm>
          <a:off x="13652500" y="18220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102144</xdr:rowOff>
    </xdr:from>
    <xdr:to>
      <xdr:col>67</xdr:col>
      <xdr:colOff>101600</xdr:colOff>
      <xdr:row>106</xdr:row>
      <xdr:rowOff>32294</xdr:rowOff>
    </xdr:to>
    <xdr:sp macro="" textlink="">
      <xdr:nvSpPr>
        <xdr:cNvPr id="616" name="フローチャート: 判断 615"/>
        <xdr:cNvSpPr/>
      </xdr:nvSpPr>
      <xdr:spPr>
        <a:xfrm>
          <a:off x="12763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17" name="テキスト ボックス 61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18" name="テキスト ボックス 61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19" name="テキスト ボックス 61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0" name="テキスト ボックス 61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1" name="テキスト ボックス 62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102</xdr:row>
      <xdr:rowOff>167458</xdr:rowOff>
    </xdr:from>
    <xdr:to>
      <xdr:col>85</xdr:col>
      <xdr:colOff>177800</xdr:colOff>
      <xdr:row>103</xdr:row>
      <xdr:rowOff>97608</xdr:rowOff>
    </xdr:to>
    <xdr:sp macro="" textlink="">
      <xdr:nvSpPr>
        <xdr:cNvPr id="622" name="楕円 621"/>
        <xdr:cNvSpPr/>
      </xdr:nvSpPr>
      <xdr:spPr>
        <a:xfrm>
          <a:off x="16268700" y="1765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102</xdr:row>
      <xdr:rowOff>18885</xdr:rowOff>
    </xdr:from>
    <xdr:ext cx="405111" cy="259045"/>
    <xdr:sp macro="" textlink="">
      <xdr:nvSpPr>
        <xdr:cNvPr id="623" name="【公民館】&#10;有形固定資産減価償却率該当値テキスト"/>
        <xdr:cNvSpPr txBox="1"/>
      </xdr:nvSpPr>
      <xdr:spPr>
        <a:xfrm>
          <a:off x="16357600" y="17506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102</xdr:row>
      <xdr:rowOff>133169</xdr:rowOff>
    </xdr:from>
    <xdr:to>
      <xdr:col>81</xdr:col>
      <xdr:colOff>101600</xdr:colOff>
      <xdr:row>103</xdr:row>
      <xdr:rowOff>63319</xdr:rowOff>
    </xdr:to>
    <xdr:sp macro="" textlink="">
      <xdr:nvSpPr>
        <xdr:cNvPr id="624" name="楕円 623"/>
        <xdr:cNvSpPr/>
      </xdr:nvSpPr>
      <xdr:spPr>
        <a:xfrm>
          <a:off x="15430500" y="1762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103</xdr:row>
      <xdr:rowOff>12519</xdr:rowOff>
    </xdr:from>
    <xdr:to>
      <xdr:col>85</xdr:col>
      <xdr:colOff>127000</xdr:colOff>
      <xdr:row>103</xdr:row>
      <xdr:rowOff>46808</xdr:rowOff>
    </xdr:to>
    <xdr:cxnSp macro="">
      <xdr:nvCxnSpPr>
        <xdr:cNvPr id="625" name="直線コネクタ 624"/>
        <xdr:cNvCxnSpPr/>
      </xdr:nvCxnSpPr>
      <xdr:spPr>
        <a:xfrm>
          <a:off x="15481300" y="17671869"/>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102</xdr:row>
      <xdr:rowOff>97245</xdr:rowOff>
    </xdr:from>
    <xdr:to>
      <xdr:col>76</xdr:col>
      <xdr:colOff>165100</xdr:colOff>
      <xdr:row>103</xdr:row>
      <xdr:rowOff>27395</xdr:rowOff>
    </xdr:to>
    <xdr:sp macro="" textlink="">
      <xdr:nvSpPr>
        <xdr:cNvPr id="626" name="楕円 625"/>
        <xdr:cNvSpPr/>
      </xdr:nvSpPr>
      <xdr:spPr>
        <a:xfrm>
          <a:off x="14541500" y="17585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102</xdr:row>
      <xdr:rowOff>148045</xdr:rowOff>
    </xdr:from>
    <xdr:to>
      <xdr:col>81</xdr:col>
      <xdr:colOff>50800</xdr:colOff>
      <xdr:row>103</xdr:row>
      <xdr:rowOff>12519</xdr:rowOff>
    </xdr:to>
    <xdr:cxnSp macro="">
      <xdr:nvCxnSpPr>
        <xdr:cNvPr id="627" name="直線コネクタ 626"/>
        <xdr:cNvCxnSpPr/>
      </xdr:nvCxnSpPr>
      <xdr:spPr>
        <a:xfrm>
          <a:off x="14592300" y="1763594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154050</xdr:rowOff>
    </xdr:from>
    <xdr:ext cx="405111" cy="259045"/>
    <xdr:sp macro="" textlink="">
      <xdr:nvSpPr>
        <xdr:cNvPr id="628" name="n_1aveValue【公民館】&#10;有形固定資産減価償却率"/>
        <xdr:cNvSpPr txBox="1"/>
      </xdr:nvSpPr>
      <xdr:spPr>
        <a:xfrm>
          <a:off x="15266044" y="183277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140988</xdr:rowOff>
    </xdr:from>
    <xdr:ext cx="405111" cy="259045"/>
    <xdr:sp macro="" textlink="">
      <xdr:nvSpPr>
        <xdr:cNvPr id="629" name="n_2aveValue【公民館】&#10;有形固定資産減価償却率"/>
        <xdr:cNvSpPr txBox="1"/>
      </xdr:nvSpPr>
      <xdr:spPr>
        <a:xfrm>
          <a:off x="14389744" y="1831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164754</xdr:rowOff>
    </xdr:from>
    <xdr:ext cx="405111" cy="259045"/>
    <xdr:sp macro="" textlink="">
      <xdr:nvSpPr>
        <xdr:cNvPr id="630" name="n_3aveValue【公民館】&#10;有形固定資産減価償却率"/>
        <xdr:cNvSpPr txBox="1"/>
      </xdr:nvSpPr>
      <xdr:spPr>
        <a:xfrm>
          <a:off x="13500744" y="17995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48821</xdr:rowOff>
    </xdr:from>
    <xdr:ext cx="405111" cy="259045"/>
    <xdr:sp macro="" textlink="">
      <xdr:nvSpPr>
        <xdr:cNvPr id="631" name="n_4aveValue【公民館】&#10;有形固定資産減価償却率"/>
        <xdr:cNvSpPr txBox="1"/>
      </xdr:nvSpPr>
      <xdr:spPr>
        <a:xfrm>
          <a:off x="12611744" y="1787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101</xdr:row>
      <xdr:rowOff>79846</xdr:rowOff>
    </xdr:from>
    <xdr:ext cx="405111" cy="259045"/>
    <xdr:sp macro="" textlink="">
      <xdr:nvSpPr>
        <xdr:cNvPr id="632" name="n_1mainValue【公民館】&#10;有形固定資産減価償却率"/>
        <xdr:cNvSpPr txBox="1"/>
      </xdr:nvSpPr>
      <xdr:spPr>
        <a:xfrm>
          <a:off x="15266044" y="1739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43922</xdr:rowOff>
    </xdr:from>
    <xdr:ext cx="405111" cy="259045"/>
    <xdr:sp macro="" textlink="">
      <xdr:nvSpPr>
        <xdr:cNvPr id="633" name="n_2mainValue【公民館】&#10;有形固定資産減価償却率"/>
        <xdr:cNvSpPr txBox="1"/>
      </xdr:nvSpPr>
      <xdr:spPr>
        <a:xfrm>
          <a:off x="14389744" y="173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34" name="正方形/長方形 63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35" name="正方形/長方形 63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36" name="正方形/長方形 63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37" name="正方形/長方形 63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38" name="正方形/長方形 63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39" name="正方形/長方形 63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0" name="正方形/長方形 63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1" name="正方形/長方形 64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42" name="テキスト ボックス 64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43" name="直線コネクタ 64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44" name="直線コネクタ 643"/>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45" name="テキスト ボックス 644"/>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46" name="直線コネクタ 645"/>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47" name="テキスト ボックス 646"/>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48" name="直線コネクタ 647"/>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49" name="テキスト ボックス 648"/>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50" name="直線コネクタ 649"/>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51" name="テキスト ボックス 650"/>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52" name="直線コネクタ 651"/>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53" name="テキスト ボックス 652"/>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54" name="直線コネクタ 653"/>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55" name="テキスト ボックス 654"/>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56" name="直線コネクタ 655"/>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57" name="テキスト ボックス 656"/>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58"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148045</xdr:rowOff>
    </xdr:from>
    <xdr:to>
      <xdr:col>116</xdr:col>
      <xdr:colOff>62864</xdr:colOff>
      <xdr:row>108</xdr:row>
      <xdr:rowOff>138249</xdr:rowOff>
    </xdr:to>
    <xdr:cxnSp macro="">
      <xdr:nvCxnSpPr>
        <xdr:cNvPr id="659" name="直線コネクタ 658"/>
        <xdr:cNvCxnSpPr/>
      </xdr:nvCxnSpPr>
      <xdr:spPr>
        <a:xfrm flipV="1">
          <a:off x="22160864" y="17293045"/>
          <a:ext cx="0" cy="1361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142076</xdr:rowOff>
    </xdr:from>
    <xdr:ext cx="469744" cy="259045"/>
    <xdr:sp macro="" textlink="">
      <xdr:nvSpPr>
        <xdr:cNvPr id="660" name="【公民館】&#10;一人当たり面積最小値テキスト"/>
        <xdr:cNvSpPr txBox="1"/>
      </xdr:nvSpPr>
      <xdr:spPr>
        <a:xfrm>
          <a:off x="22199600" y="186586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138249</xdr:rowOff>
    </xdr:from>
    <xdr:to>
      <xdr:col>116</xdr:col>
      <xdr:colOff>152400</xdr:colOff>
      <xdr:row>108</xdr:row>
      <xdr:rowOff>138249</xdr:rowOff>
    </xdr:to>
    <xdr:cxnSp macro="">
      <xdr:nvCxnSpPr>
        <xdr:cNvPr id="661" name="直線コネクタ 660"/>
        <xdr:cNvCxnSpPr/>
      </xdr:nvCxnSpPr>
      <xdr:spPr>
        <a:xfrm>
          <a:off x="22072600" y="186548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94722</xdr:rowOff>
    </xdr:from>
    <xdr:ext cx="469744" cy="259045"/>
    <xdr:sp macro="" textlink="">
      <xdr:nvSpPr>
        <xdr:cNvPr id="662" name="【公民館】&#10;一人当たり面積最大値テキスト"/>
        <xdr:cNvSpPr txBox="1"/>
      </xdr:nvSpPr>
      <xdr:spPr>
        <a:xfrm>
          <a:off x="22199600" y="17068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148045</xdr:rowOff>
    </xdr:from>
    <xdr:to>
      <xdr:col>116</xdr:col>
      <xdr:colOff>152400</xdr:colOff>
      <xdr:row>100</xdr:row>
      <xdr:rowOff>148045</xdr:rowOff>
    </xdr:to>
    <xdr:cxnSp macro="">
      <xdr:nvCxnSpPr>
        <xdr:cNvPr id="663" name="直線コネクタ 662"/>
        <xdr:cNvCxnSpPr/>
      </xdr:nvCxnSpPr>
      <xdr:spPr>
        <a:xfrm>
          <a:off x="22072600" y="1729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60433</xdr:rowOff>
    </xdr:from>
    <xdr:ext cx="469744" cy="259045"/>
    <xdr:sp macro="" textlink="">
      <xdr:nvSpPr>
        <xdr:cNvPr id="664" name="【公民館】&#10;一人当たり面積平均値テキスト"/>
        <xdr:cNvSpPr txBox="1"/>
      </xdr:nvSpPr>
      <xdr:spPr>
        <a:xfrm>
          <a:off x="22199600" y="1823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82006</xdr:rowOff>
    </xdr:from>
    <xdr:to>
      <xdr:col>116</xdr:col>
      <xdr:colOff>114300</xdr:colOff>
      <xdr:row>107</xdr:row>
      <xdr:rowOff>12156</xdr:rowOff>
    </xdr:to>
    <xdr:sp macro="" textlink="">
      <xdr:nvSpPr>
        <xdr:cNvPr id="665" name="フローチャート: 判断 664"/>
        <xdr:cNvSpPr/>
      </xdr:nvSpPr>
      <xdr:spPr>
        <a:xfrm>
          <a:off x="22110700" y="1825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73298</xdr:rowOff>
    </xdr:from>
    <xdr:to>
      <xdr:col>112</xdr:col>
      <xdr:colOff>38100</xdr:colOff>
      <xdr:row>107</xdr:row>
      <xdr:rowOff>3448</xdr:rowOff>
    </xdr:to>
    <xdr:sp macro="" textlink="">
      <xdr:nvSpPr>
        <xdr:cNvPr id="666" name="フローチャート: 判断 665"/>
        <xdr:cNvSpPr/>
      </xdr:nvSpPr>
      <xdr:spPr>
        <a:xfrm>
          <a:off x="21272500" y="1824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84182</xdr:rowOff>
    </xdr:from>
    <xdr:to>
      <xdr:col>107</xdr:col>
      <xdr:colOff>101600</xdr:colOff>
      <xdr:row>107</xdr:row>
      <xdr:rowOff>14332</xdr:rowOff>
    </xdr:to>
    <xdr:sp macro="" textlink="">
      <xdr:nvSpPr>
        <xdr:cNvPr id="667" name="フローチャート: 判断 666"/>
        <xdr:cNvSpPr/>
      </xdr:nvSpPr>
      <xdr:spPr>
        <a:xfrm>
          <a:off x="20383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124461</xdr:rowOff>
    </xdr:from>
    <xdr:to>
      <xdr:col>102</xdr:col>
      <xdr:colOff>165100</xdr:colOff>
      <xdr:row>107</xdr:row>
      <xdr:rowOff>54611</xdr:rowOff>
    </xdr:to>
    <xdr:sp macro="" textlink="">
      <xdr:nvSpPr>
        <xdr:cNvPr id="668" name="フローチャート: 判断 667"/>
        <xdr:cNvSpPr/>
      </xdr:nvSpPr>
      <xdr:spPr>
        <a:xfrm>
          <a:off x="19494500" y="1829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104866</xdr:rowOff>
    </xdr:from>
    <xdr:to>
      <xdr:col>98</xdr:col>
      <xdr:colOff>38100</xdr:colOff>
      <xdr:row>107</xdr:row>
      <xdr:rowOff>35016</xdr:rowOff>
    </xdr:to>
    <xdr:sp macro="" textlink="">
      <xdr:nvSpPr>
        <xdr:cNvPr id="669" name="フローチャート: 判断 668"/>
        <xdr:cNvSpPr/>
      </xdr:nvSpPr>
      <xdr:spPr>
        <a:xfrm>
          <a:off x="18605500" y="1827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0" name="テキスト ボックス 669"/>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1" name="テキスト ボックス 670"/>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2" name="テキスト ボックス 671"/>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3" name="テキスト ボックス 672"/>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4" name="テキスト ボックス 673"/>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146776</xdr:rowOff>
    </xdr:from>
    <xdr:to>
      <xdr:col>116</xdr:col>
      <xdr:colOff>114300</xdr:colOff>
      <xdr:row>106</xdr:row>
      <xdr:rowOff>76926</xdr:rowOff>
    </xdr:to>
    <xdr:sp macro="" textlink="">
      <xdr:nvSpPr>
        <xdr:cNvPr id="675" name="楕円 674"/>
        <xdr:cNvSpPr/>
      </xdr:nvSpPr>
      <xdr:spPr>
        <a:xfrm>
          <a:off x="22110700" y="18149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169653</xdr:rowOff>
    </xdr:from>
    <xdr:ext cx="469744" cy="259045"/>
    <xdr:sp macro="" textlink="">
      <xdr:nvSpPr>
        <xdr:cNvPr id="676" name="【公民館】&#10;一人当たり面積該当値テキスト"/>
        <xdr:cNvSpPr txBox="1"/>
      </xdr:nvSpPr>
      <xdr:spPr>
        <a:xfrm>
          <a:off x="22199600"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156573</xdr:rowOff>
    </xdr:from>
    <xdr:to>
      <xdr:col>112</xdr:col>
      <xdr:colOff>38100</xdr:colOff>
      <xdr:row>106</xdr:row>
      <xdr:rowOff>86723</xdr:rowOff>
    </xdr:to>
    <xdr:sp macro="" textlink="">
      <xdr:nvSpPr>
        <xdr:cNvPr id="677" name="楕円 676"/>
        <xdr:cNvSpPr/>
      </xdr:nvSpPr>
      <xdr:spPr>
        <a:xfrm>
          <a:off x="21272500" y="18158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26126</xdr:rowOff>
    </xdr:from>
    <xdr:to>
      <xdr:col>116</xdr:col>
      <xdr:colOff>63500</xdr:colOff>
      <xdr:row>106</xdr:row>
      <xdr:rowOff>35923</xdr:rowOff>
    </xdr:to>
    <xdr:cxnSp macro="">
      <xdr:nvCxnSpPr>
        <xdr:cNvPr id="678" name="直線コネクタ 677"/>
        <xdr:cNvCxnSpPr/>
      </xdr:nvCxnSpPr>
      <xdr:spPr>
        <a:xfrm flipV="1">
          <a:off x="21323300" y="18199826"/>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163105</xdr:rowOff>
    </xdr:from>
    <xdr:to>
      <xdr:col>107</xdr:col>
      <xdr:colOff>101600</xdr:colOff>
      <xdr:row>106</xdr:row>
      <xdr:rowOff>93255</xdr:rowOff>
    </xdr:to>
    <xdr:sp macro="" textlink="">
      <xdr:nvSpPr>
        <xdr:cNvPr id="679" name="楕円 678"/>
        <xdr:cNvSpPr/>
      </xdr:nvSpPr>
      <xdr:spPr>
        <a:xfrm>
          <a:off x="20383500" y="18165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35923</xdr:rowOff>
    </xdr:from>
    <xdr:to>
      <xdr:col>111</xdr:col>
      <xdr:colOff>177800</xdr:colOff>
      <xdr:row>106</xdr:row>
      <xdr:rowOff>42455</xdr:rowOff>
    </xdr:to>
    <xdr:cxnSp macro="">
      <xdr:nvCxnSpPr>
        <xdr:cNvPr id="680" name="直線コネクタ 679"/>
        <xdr:cNvCxnSpPr/>
      </xdr:nvCxnSpPr>
      <xdr:spPr>
        <a:xfrm flipV="1">
          <a:off x="20434300" y="182096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166025</xdr:rowOff>
    </xdr:from>
    <xdr:ext cx="469744" cy="259045"/>
    <xdr:sp macro="" textlink="">
      <xdr:nvSpPr>
        <xdr:cNvPr id="681" name="n_1aveValue【公民館】&#10;一人当たり面積"/>
        <xdr:cNvSpPr txBox="1"/>
      </xdr:nvSpPr>
      <xdr:spPr>
        <a:xfrm>
          <a:off x="21075727" y="18339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5459</xdr:rowOff>
    </xdr:from>
    <xdr:ext cx="469744" cy="259045"/>
    <xdr:sp macro="" textlink="">
      <xdr:nvSpPr>
        <xdr:cNvPr id="682" name="n_2aveValue【公民館】&#10;一人当たり面積"/>
        <xdr:cNvSpPr txBox="1"/>
      </xdr:nvSpPr>
      <xdr:spPr>
        <a:xfrm>
          <a:off x="20199427" y="18350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71138</xdr:rowOff>
    </xdr:from>
    <xdr:ext cx="469744" cy="259045"/>
    <xdr:sp macro="" textlink="">
      <xdr:nvSpPr>
        <xdr:cNvPr id="683" name="n_3aveValue【公民館】&#10;一人当たり面積"/>
        <xdr:cNvSpPr txBox="1"/>
      </xdr:nvSpPr>
      <xdr:spPr>
        <a:xfrm>
          <a:off x="19310427" y="180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51543</xdr:rowOff>
    </xdr:from>
    <xdr:ext cx="469744" cy="259045"/>
    <xdr:sp macro="" textlink="">
      <xdr:nvSpPr>
        <xdr:cNvPr id="684" name="n_4aveValue【公民館】&#10;一人当たり面積"/>
        <xdr:cNvSpPr txBox="1"/>
      </xdr:nvSpPr>
      <xdr:spPr>
        <a:xfrm>
          <a:off x="18421427" y="180537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103250</xdr:rowOff>
    </xdr:from>
    <xdr:ext cx="469744" cy="259045"/>
    <xdr:sp macro="" textlink="">
      <xdr:nvSpPr>
        <xdr:cNvPr id="685" name="n_1mainValue【公民館】&#10;一人当たり面積"/>
        <xdr:cNvSpPr txBox="1"/>
      </xdr:nvSpPr>
      <xdr:spPr>
        <a:xfrm>
          <a:off x="21075727" y="17934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109782</xdr:rowOff>
    </xdr:from>
    <xdr:ext cx="469744" cy="259045"/>
    <xdr:sp macro="" textlink="">
      <xdr:nvSpPr>
        <xdr:cNvPr id="686" name="n_2mainValue【公民館】&#10;一人当たり面積"/>
        <xdr:cNvSpPr txBox="1"/>
      </xdr:nvSpPr>
      <xdr:spPr>
        <a:xfrm>
          <a:off x="20199427" y="17940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87" name="正方形/長方形 68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88" name="正方形/長方形 687"/>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89" name="テキスト ボックス 688"/>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道路を除くすべての施設において、有形固定資産減価償却率は全国平均及び東京都平均を下回っている。道路については住民一人当たりの延長も長くなっており、町道改修も順次進めているが主要道路を先行して行っているため、老朽化している道路も多い状況となっている。人口が減少が進んでいるため、各施設ににおいて、住民一人当たりの延長や面積は増加していることが予想されるが、地理的な要因もあり、施設の廃止や集約化、複合化は難しいため、現在所有している施設を計画的に改修し、適正に管理することで長寿命化し住民サービス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7,326
7,218
72.23
7,553,626
7,377,841
80,850
3,548,440
6,453,534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127000</xdr:rowOff>
    </xdr:to>
    <xdr:cxnSp macro="">
      <xdr:nvCxnSpPr>
        <xdr:cNvPr id="56" name="直線コネクタ 55"/>
        <xdr:cNvCxnSpPr/>
      </xdr:nvCxnSpPr>
      <xdr:spPr>
        <a:xfrm flipV="1">
          <a:off x="4634865" y="571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130827</xdr:rowOff>
    </xdr:from>
    <xdr:ext cx="469744" cy="259045"/>
    <xdr:sp macro="" textlink="">
      <xdr:nvSpPr>
        <xdr:cNvPr id="57" name="【図書館】&#10;有形固定資産減価償却率最小値テキスト"/>
        <xdr:cNvSpPr txBox="1"/>
      </xdr:nvSpPr>
      <xdr:spPr>
        <a:xfrm>
          <a:off x="4673600" y="698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127000</xdr:rowOff>
    </xdr:from>
    <xdr:to>
      <xdr:col>24</xdr:col>
      <xdr:colOff>152400</xdr:colOff>
      <xdr:row>40</xdr:row>
      <xdr:rowOff>127000</xdr:rowOff>
    </xdr:to>
    <xdr:cxnSp macro="">
      <xdr:nvCxnSpPr>
        <xdr:cNvPr id="58" name="直線コネクタ 57"/>
        <xdr:cNvCxnSpPr/>
      </xdr:nvCxnSpPr>
      <xdr:spPr>
        <a:xfrm>
          <a:off x="4546600" y="698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33037</xdr:rowOff>
    </xdr:from>
    <xdr:ext cx="405111" cy="259045"/>
    <xdr:sp macro="" textlink="">
      <xdr:nvSpPr>
        <xdr:cNvPr id="61" name="【図書館】&#10;有形固定資産減価償却率平均値テキスト"/>
        <xdr:cNvSpPr txBox="1"/>
      </xdr:nvSpPr>
      <xdr:spPr>
        <a:xfrm>
          <a:off x="4673600" y="6033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10160</xdr:rowOff>
    </xdr:from>
    <xdr:to>
      <xdr:col>24</xdr:col>
      <xdr:colOff>114300</xdr:colOff>
      <xdr:row>36</xdr:row>
      <xdr:rowOff>111760</xdr:rowOff>
    </xdr:to>
    <xdr:sp macro="" textlink="">
      <xdr:nvSpPr>
        <xdr:cNvPr id="62" name="フローチャート: 判断 61"/>
        <xdr:cNvSpPr/>
      </xdr:nvSpPr>
      <xdr:spPr>
        <a:xfrm>
          <a:off x="4584700" y="6182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35</xdr:row>
      <xdr:rowOff>166370</xdr:rowOff>
    </xdr:from>
    <xdr:to>
      <xdr:col>20</xdr:col>
      <xdr:colOff>38100</xdr:colOff>
      <xdr:row>36</xdr:row>
      <xdr:rowOff>96520</xdr:rowOff>
    </xdr:to>
    <xdr:sp macro="" textlink="">
      <xdr:nvSpPr>
        <xdr:cNvPr id="63" name="フローチャート: 判断 62"/>
        <xdr:cNvSpPr/>
      </xdr:nvSpPr>
      <xdr:spPr>
        <a:xfrm>
          <a:off x="3746500" y="616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35</xdr:row>
      <xdr:rowOff>133350</xdr:rowOff>
    </xdr:from>
    <xdr:to>
      <xdr:col>15</xdr:col>
      <xdr:colOff>101600</xdr:colOff>
      <xdr:row>36</xdr:row>
      <xdr:rowOff>63500</xdr:rowOff>
    </xdr:to>
    <xdr:sp macro="" textlink="">
      <xdr:nvSpPr>
        <xdr:cNvPr id="64" name="フローチャート: 判断 63"/>
        <xdr:cNvSpPr/>
      </xdr:nvSpPr>
      <xdr:spPr>
        <a:xfrm>
          <a:off x="2857500" y="613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2540</xdr:rowOff>
    </xdr:from>
    <xdr:to>
      <xdr:col>10</xdr:col>
      <xdr:colOff>165100</xdr:colOff>
      <xdr:row>36</xdr:row>
      <xdr:rowOff>104140</xdr:rowOff>
    </xdr:to>
    <xdr:sp macro="" textlink="">
      <xdr:nvSpPr>
        <xdr:cNvPr id="65" name="フローチャート: 判断 64"/>
        <xdr:cNvSpPr/>
      </xdr:nvSpPr>
      <xdr:spPr>
        <a:xfrm>
          <a:off x="1968500" y="6174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19050</xdr:rowOff>
    </xdr:from>
    <xdr:to>
      <xdr:col>6</xdr:col>
      <xdr:colOff>38100</xdr:colOff>
      <xdr:row>36</xdr:row>
      <xdr:rowOff>120650</xdr:rowOff>
    </xdr:to>
    <xdr:sp macro="" textlink="">
      <xdr:nvSpPr>
        <xdr:cNvPr id="66" name="フローチャート: 判断 65"/>
        <xdr:cNvSpPr/>
      </xdr:nvSpPr>
      <xdr:spPr>
        <a:xfrm>
          <a:off x="1079500" y="61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76200</xdr:rowOff>
    </xdr:from>
    <xdr:to>
      <xdr:col>24</xdr:col>
      <xdr:colOff>114300</xdr:colOff>
      <xdr:row>41</xdr:row>
      <xdr:rowOff>6350</xdr:rowOff>
    </xdr:to>
    <xdr:sp macro="" textlink="">
      <xdr:nvSpPr>
        <xdr:cNvPr id="72" name="楕円 71"/>
        <xdr:cNvSpPr/>
      </xdr:nvSpPr>
      <xdr:spPr>
        <a:xfrm>
          <a:off x="45847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162577</xdr:rowOff>
    </xdr:from>
    <xdr:ext cx="469744" cy="259045"/>
    <xdr:sp macro="" textlink="">
      <xdr:nvSpPr>
        <xdr:cNvPr id="73" name="【図書館】&#10;有形固定資産減価償却率該当値テキスト"/>
        <xdr:cNvSpPr txBox="1"/>
      </xdr:nvSpPr>
      <xdr:spPr>
        <a:xfrm>
          <a:off x="4673600" y="684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76200</xdr:rowOff>
    </xdr:from>
    <xdr:to>
      <xdr:col>20</xdr:col>
      <xdr:colOff>38100</xdr:colOff>
      <xdr:row>41</xdr:row>
      <xdr:rowOff>6350</xdr:rowOff>
    </xdr:to>
    <xdr:sp macro="" textlink="">
      <xdr:nvSpPr>
        <xdr:cNvPr id="74" name="楕円 73"/>
        <xdr:cNvSpPr/>
      </xdr:nvSpPr>
      <xdr:spPr>
        <a:xfrm>
          <a:off x="3746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127000</xdr:rowOff>
    </xdr:from>
    <xdr:to>
      <xdr:col>24</xdr:col>
      <xdr:colOff>63500</xdr:colOff>
      <xdr:row>40</xdr:row>
      <xdr:rowOff>127000</xdr:rowOff>
    </xdr:to>
    <xdr:cxnSp macro="">
      <xdr:nvCxnSpPr>
        <xdr:cNvPr id="75" name="直線コネクタ 74"/>
        <xdr:cNvCxnSpPr/>
      </xdr:nvCxnSpPr>
      <xdr:spPr>
        <a:xfrm>
          <a:off x="37973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76200</xdr:rowOff>
    </xdr:from>
    <xdr:to>
      <xdr:col>15</xdr:col>
      <xdr:colOff>101600</xdr:colOff>
      <xdr:row>41</xdr:row>
      <xdr:rowOff>6350</xdr:rowOff>
    </xdr:to>
    <xdr:sp macro="" textlink="">
      <xdr:nvSpPr>
        <xdr:cNvPr id="76" name="楕円 75"/>
        <xdr:cNvSpPr/>
      </xdr:nvSpPr>
      <xdr:spPr>
        <a:xfrm>
          <a:off x="2857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127000</xdr:rowOff>
    </xdr:from>
    <xdr:to>
      <xdr:col>19</xdr:col>
      <xdr:colOff>177800</xdr:colOff>
      <xdr:row>40</xdr:row>
      <xdr:rowOff>127000</xdr:rowOff>
    </xdr:to>
    <xdr:cxnSp macro="">
      <xdr:nvCxnSpPr>
        <xdr:cNvPr id="77" name="直線コネクタ 76"/>
        <xdr:cNvCxnSpPr/>
      </xdr:nvCxnSpPr>
      <xdr:spPr>
        <a:xfrm>
          <a:off x="2908300" y="6985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34</xdr:row>
      <xdr:rowOff>113047</xdr:rowOff>
    </xdr:from>
    <xdr:ext cx="405111" cy="259045"/>
    <xdr:sp macro="" textlink="">
      <xdr:nvSpPr>
        <xdr:cNvPr id="78" name="n_1aveValue【図書館】&#10;有形固定資産減価償却率"/>
        <xdr:cNvSpPr txBox="1"/>
      </xdr:nvSpPr>
      <xdr:spPr>
        <a:xfrm>
          <a:off x="3582044" y="5942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80027</xdr:rowOff>
    </xdr:from>
    <xdr:ext cx="405111" cy="259045"/>
    <xdr:sp macro="" textlink="">
      <xdr:nvSpPr>
        <xdr:cNvPr id="79" name="n_2aveValue【図書館】&#10;有形固定資産減価償却率"/>
        <xdr:cNvSpPr txBox="1"/>
      </xdr:nvSpPr>
      <xdr:spPr>
        <a:xfrm>
          <a:off x="2705744" y="5909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120667</xdr:rowOff>
    </xdr:from>
    <xdr:ext cx="405111" cy="259045"/>
    <xdr:sp macro="" textlink="">
      <xdr:nvSpPr>
        <xdr:cNvPr id="80" name="n_3aveValue【図書館】&#10;有形固定資産減価償却率"/>
        <xdr:cNvSpPr txBox="1"/>
      </xdr:nvSpPr>
      <xdr:spPr>
        <a:xfrm>
          <a:off x="1816744" y="594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137177</xdr:rowOff>
    </xdr:from>
    <xdr:ext cx="405111" cy="259045"/>
    <xdr:sp macro="" textlink="">
      <xdr:nvSpPr>
        <xdr:cNvPr id="81" name="n_4aveValue【図書館】&#10;有形固定資産減価償却率"/>
        <xdr:cNvSpPr txBox="1"/>
      </xdr:nvSpPr>
      <xdr:spPr>
        <a:xfrm>
          <a:off x="927744" y="5966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40</xdr:row>
      <xdr:rowOff>168927</xdr:rowOff>
    </xdr:from>
    <xdr:ext cx="469744" cy="259045"/>
    <xdr:sp macro="" textlink="">
      <xdr:nvSpPr>
        <xdr:cNvPr id="82" name="n_1mainValue【図書館】&#10;有形固定資産減価償却率"/>
        <xdr:cNvSpPr txBox="1"/>
      </xdr:nvSpPr>
      <xdr:spPr>
        <a:xfrm>
          <a:off x="35497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6427</xdr:colOff>
      <xdr:row>40</xdr:row>
      <xdr:rowOff>168927</xdr:rowOff>
    </xdr:from>
    <xdr:ext cx="469744" cy="259045"/>
    <xdr:sp macro="" textlink="">
      <xdr:nvSpPr>
        <xdr:cNvPr id="83" name="n_2mainValue【図書館】&#10;有形固定資産減価償却率"/>
        <xdr:cNvSpPr txBox="1"/>
      </xdr:nvSpPr>
      <xdr:spPr>
        <a:xfrm>
          <a:off x="2673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4" name="正方形/長方形 83"/>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5" name="正方形/長方形 84"/>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6" name="正方形/長方形 85"/>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7" name="正方形/長方形 86"/>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8" name="正方形/長方形 87"/>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9" name="正方形/長方形 88"/>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0" name="正方形/長方形 89"/>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1" name="正方形/長方形 90"/>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2" name="テキスト ボックス 91"/>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3" name="直線コネクタ 92"/>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4" name="直線コネクタ 93"/>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5" name="テキスト ボックス 94"/>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6" name="直線コネクタ 95"/>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97" name="テキスト ボックス 96"/>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8" name="直線コネクタ 97"/>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99" name="テキスト ボックス 98"/>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0" name="直線コネクタ 99"/>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1" name="テキスト ボックス 100"/>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2" name="直線コネクタ 101"/>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3" name="テキスト ボックス 102"/>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4" name="直線コネクタ 103"/>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5" name="テキスト ボックス 104"/>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6"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137160</xdr:rowOff>
    </xdr:from>
    <xdr:to>
      <xdr:col>54</xdr:col>
      <xdr:colOff>189865</xdr:colOff>
      <xdr:row>41</xdr:row>
      <xdr:rowOff>72390</xdr:rowOff>
    </xdr:to>
    <xdr:cxnSp macro="">
      <xdr:nvCxnSpPr>
        <xdr:cNvPr id="107" name="直線コネクタ 106"/>
        <xdr:cNvCxnSpPr/>
      </xdr:nvCxnSpPr>
      <xdr:spPr>
        <a:xfrm flipV="1">
          <a:off x="10476865" y="5623560"/>
          <a:ext cx="0" cy="14782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76217</xdr:rowOff>
    </xdr:from>
    <xdr:ext cx="469744" cy="259045"/>
    <xdr:sp macro="" textlink="">
      <xdr:nvSpPr>
        <xdr:cNvPr id="108" name="【図書館】&#10;一人当たり面積最小値テキスト"/>
        <xdr:cNvSpPr txBox="1"/>
      </xdr:nvSpPr>
      <xdr:spPr>
        <a:xfrm>
          <a:off x="10515600" y="7105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72390</xdr:rowOff>
    </xdr:from>
    <xdr:to>
      <xdr:col>55</xdr:col>
      <xdr:colOff>88900</xdr:colOff>
      <xdr:row>41</xdr:row>
      <xdr:rowOff>72390</xdr:rowOff>
    </xdr:to>
    <xdr:cxnSp macro="">
      <xdr:nvCxnSpPr>
        <xdr:cNvPr id="109" name="直線コネクタ 108"/>
        <xdr:cNvCxnSpPr/>
      </xdr:nvCxnSpPr>
      <xdr:spPr>
        <a:xfrm>
          <a:off x="10388600" y="7101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83837</xdr:rowOff>
    </xdr:from>
    <xdr:ext cx="469744" cy="259045"/>
    <xdr:sp macro="" textlink="">
      <xdr:nvSpPr>
        <xdr:cNvPr id="110" name="【図書館】&#10;一人当たり面積最大値テキスト"/>
        <xdr:cNvSpPr txBox="1"/>
      </xdr:nvSpPr>
      <xdr:spPr>
        <a:xfrm>
          <a:off x="10515600" y="5398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137160</xdr:rowOff>
    </xdr:from>
    <xdr:to>
      <xdr:col>55</xdr:col>
      <xdr:colOff>88900</xdr:colOff>
      <xdr:row>32</xdr:row>
      <xdr:rowOff>137160</xdr:rowOff>
    </xdr:to>
    <xdr:cxnSp macro="">
      <xdr:nvCxnSpPr>
        <xdr:cNvPr id="111" name="直線コネクタ 110"/>
        <xdr:cNvCxnSpPr/>
      </xdr:nvCxnSpPr>
      <xdr:spPr>
        <a:xfrm>
          <a:off x="10388600" y="5623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38117</xdr:rowOff>
    </xdr:from>
    <xdr:ext cx="469744" cy="259045"/>
    <xdr:sp macro="" textlink="">
      <xdr:nvSpPr>
        <xdr:cNvPr id="112" name="【図書館】&#10;一人当たり面積平均値テキスト"/>
        <xdr:cNvSpPr txBox="1"/>
      </xdr:nvSpPr>
      <xdr:spPr>
        <a:xfrm>
          <a:off x="10515600" y="67246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59690</xdr:rowOff>
    </xdr:from>
    <xdr:to>
      <xdr:col>55</xdr:col>
      <xdr:colOff>50800</xdr:colOff>
      <xdr:row>39</xdr:row>
      <xdr:rowOff>161290</xdr:rowOff>
    </xdr:to>
    <xdr:sp macro="" textlink="">
      <xdr:nvSpPr>
        <xdr:cNvPr id="113" name="フローチャート: 判断 112"/>
        <xdr:cNvSpPr/>
      </xdr:nvSpPr>
      <xdr:spPr>
        <a:xfrm>
          <a:off x="104267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71120</xdr:rowOff>
    </xdr:from>
    <xdr:to>
      <xdr:col>50</xdr:col>
      <xdr:colOff>165100</xdr:colOff>
      <xdr:row>40</xdr:row>
      <xdr:rowOff>1270</xdr:rowOff>
    </xdr:to>
    <xdr:sp macro="" textlink="">
      <xdr:nvSpPr>
        <xdr:cNvPr id="114" name="フローチャート: 判断 113"/>
        <xdr:cNvSpPr/>
      </xdr:nvSpPr>
      <xdr:spPr>
        <a:xfrm>
          <a:off x="9588500" y="6757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105410</xdr:rowOff>
    </xdr:from>
    <xdr:to>
      <xdr:col>46</xdr:col>
      <xdr:colOff>38100</xdr:colOff>
      <xdr:row>40</xdr:row>
      <xdr:rowOff>35560</xdr:rowOff>
    </xdr:to>
    <xdr:sp macro="" textlink="">
      <xdr:nvSpPr>
        <xdr:cNvPr id="115" name="フローチャート: 判断 114"/>
        <xdr:cNvSpPr/>
      </xdr:nvSpPr>
      <xdr:spPr>
        <a:xfrm>
          <a:off x="8699500" y="6791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2540</xdr:rowOff>
    </xdr:from>
    <xdr:to>
      <xdr:col>41</xdr:col>
      <xdr:colOff>101600</xdr:colOff>
      <xdr:row>40</xdr:row>
      <xdr:rowOff>104140</xdr:rowOff>
    </xdr:to>
    <xdr:sp macro="" textlink="">
      <xdr:nvSpPr>
        <xdr:cNvPr id="116" name="フローチャート: 判断 115"/>
        <xdr:cNvSpPr/>
      </xdr:nvSpPr>
      <xdr:spPr>
        <a:xfrm>
          <a:off x="7810500" y="68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36830</xdr:rowOff>
    </xdr:from>
    <xdr:to>
      <xdr:col>36</xdr:col>
      <xdr:colOff>165100</xdr:colOff>
      <xdr:row>39</xdr:row>
      <xdr:rowOff>138430</xdr:rowOff>
    </xdr:to>
    <xdr:sp macro="" textlink="">
      <xdr:nvSpPr>
        <xdr:cNvPr id="117" name="フローチャート: 判断 116"/>
        <xdr:cNvSpPr/>
      </xdr:nvSpPr>
      <xdr:spPr>
        <a:xfrm>
          <a:off x="6921500" y="672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8" name="テキスト ボックス 117"/>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9" name="テキスト ボックス 118"/>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0" name="テキスト ボックス 119"/>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1" name="テキスト ボックス 120"/>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2" name="テキスト ボックス 121"/>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170180</xdr:rowOff>
    </xdr:from>
    <xdr:to>
      <xdr:col>55</xdr:col>
      <xdr:colOff>50800</xdr:colOff>
      <xdr:row>38</xdr:row>
      <xdr:rowOff>100330</xdr:rowOff>
    </xdr:to>
    <xdr:sp macro="" textlink="">
      <xdr:nvSpPr>
        <xdr:cNvPr id="123" name="楕円 122"/>
        <xdr:cNvSpPr/>
      </xdr:nvSpPr>
      <xdr:spPr>
        <a:xfrm>
          <a:off x="10426700" y="6513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21607</xdr:rowOff>
    </xdr:from>
    <xdr:ext cx="469744" cy="259045"/>
    <xdr:sp macro="" textlink="">
      <xdr:nvSpPr>
        <xdr:cNvPr id="124" name="【図書館】&#10;一人当たり面積該当値テキスト"/>
        <xdr:cNvSpPr txBox="1"/>
      </xdr:nvSpPr>
      <xdr:spPr>
        <a:xfrm>
          <a:off x="10515600" y="6365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10160</xdr:rowOff>
    </xdr:from>
    <xdr:to>
      <xdr:col>50</xdr:col>
      <xdr:colOff>165100</xdr:colOff>
      <xdr:row>38</xdr:row>
      <xdr:rowOff>111760</xdr:rowOff>
    </xdr:to>
    <xdr:sp macro="" textlink="">
      <xdr:nvSpPr>
        <xdr:cNvPr id="125" name="楕円 124"/>
        <xdr:cNvSpPr/>
      </xdr:nvSpPr>
      <xdr:spPr>
        <a:xfrm>
          <a:off x="9588500" y="6525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49530</xdr:rowOff>
    </xdr:from>
    <xdr:to>
      <xdr:col>55</xdr:col>
      <xdr:colOff>0</xdr:colOff>
      <xdr:row>38</xdr:row>
      <xdr:rowOff>60960</xdr:rowOff>
    </xdr:to>
    <xdr:cxnSp macro="">
      <xdr:nvCxnSpPr>
        <xdr:cNvPr id="126" name="直線コネクタ 125"/>
        <xdr:cNvCxnSpPr/>
      </xdr:nvCxnSpPr>
      <xdr:spPr>
        <a:xfrm flipV="1">
          <a:off x="9639300" y="656463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17780</xdr:rowOff>
    </xdr:from>
    <xdr:to>
      <xdr:col>46</xdr:col>
      <xdr:colOff>38100</xdr:colOff>
      <xdr:row>38</xdr:row>
      <xdr:rowOff>119380</xdr:rowOff>
    </xdr:to>
    <xdr:sp macro="" textlink="">
      <xdr:nvSpPr>
        <xdr:cNvPr id="127" name="楕円 126"/>
        <xdr:cNvSpPr/>
      </xdr:nvSpPr>
      <xdr:spPr>
        <a:xfrm>
          <a:off x="8699500" y="653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60960</xdr:rowOff>
    </xdr:from>
    <xdr:to>
      <xdr:col>50</xdr:col>
      <xdr:colOff>114300</xdr:colOff>
      <xdr:row>38</xdr:row>
      <xdr:rowOff>68580</xdr:rowOff>
    </xdr:to>
    <xdr:cxnSp macro="">
      <xdr:nvCxnSpPr>
        <xdr:cNvPr id="128" name="直線コネクタ 127"/>
        <xdr:cNvCxnSpPr/>
      </xdr:nvCxnSpPr>
      <xdr:spPr>
        <a:xfrm flipV="1">
          <a:off x="8750300" y="65760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163847</xdr:rowOff>
    </xdr:from>
    <xdr:ext cx="469744" cy="259045"/>
    <xdr:sp macro="" textlink="">
      <xdr:nvSpPr>
        <xdr:cNvPr id="129" name="n_1aveValue【図書館】&#10;一人当たり面積"/>
        <xdr:cNvSpPr txBox="1"/>
      </xdr:nvSpPr>
      <xdr:spPr>
        <a:xfrm>
          <a:off x="9391727" y="6850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26687</xdr:rowOff>
    </xdr:from>
    <xdr:ext cx="469744" cy="259045"/>
    <xdr:sp macro="" textlink="">
      <xdr:nvSpPr>
        <xdr:cNvPr id="130" name="n_2aveValue【図書館】&#10;一人当たり面積"/>
        <xdr:cNvSpPr txBox="1"/>
      </xdr:nvSpPr>
      <xdr:spPr>
        <a:xfrm>
          <a:off x="8515427" y="688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120667</xdr:rowOff>
    </xdr:from>
    <xdr:ext cx="469744" cy="259045"/>
    <xdr:sp macro="" textlink="">
      <xdr:nvSpPr>
        <xdr:cNvPr id="131" name="n_3aveValue【図書館】&#10;一人当たり面積"/>
        <xdr:cNvSpPr txBox="1"/>
      </xdr:nvSpPr>
      <xdr:spPr>
        <a:xfrm>
          <a:off x="7626427" y="6635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154957</xdr:rowOff>
    </xdr:from>
    <xdr:ext cx="469744" cy="259045"/>
    <xdr:sp macro="" textlink="">
      <xdr:nvSpPr>
        <xdr:cNvPr id="132" name="n_4aveValue【図書館】&#10;一人当たり面積"/>
        <xdr:cNvSpPr txBox="1"/>
      </xdr:nvSpPr>
      <xdr:spPr>
        <a:xfrm>
          <a:off x="6737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128287</xdr:rowOff>
    </xdr:from>
    <xdr:ext cx="469744" cy="259045"/>
    <xdr:sp macro="" textlink="">
      <xdr:nvSpPr>
        <xdr:cNvPr id="133" name="n_1mainValue【図書館】&#10;一人当たり面積"/>
        <xdr:cNvSpPr txBox="1"/>
      </xdr:nvSpPr>
      <xdr:spPr>
        <a:xfrm>
          <a:off x="9391727" y="6300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135907</xdr:rowOff>
    </xdr:from>
    <xdr:ext cx="469744" cy="259045"/>
    <xdr:sp macro="" textlink="">
      <xdr:nvSpPr>
        <xdr:cNvPr id="134" name="n_2mainValue【図書館】&#10;一人当たり面積"/>
        <xdr:cNvSpPr txBox="1"/>
      </xdr:nvSpPr>
      <xdr:spPr>
        <a:xfrm>
          <a:off x="8515427" y="6308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5" name="正方形/長方形 13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6" name="正方形/長方形 13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7" name="正方形/長方形 13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8" name="正方形/長方形 13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9" name="正方形/長方形 13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0" name="正方形/長方形 13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1" name="正方形/長方形 14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2" name="正方形/長方形 14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3" name="テキスト ボックス 14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4" name="直線コネクタ 14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5" name="テキスト ボックス 14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6" name="直線コネクタ 14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47" name="テキスト ボックス 14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8" name="直線コネクタ 14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9" name="テキスト ボックス 14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50" name="直線コネクタ 14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51" name="テキスト ボックス 15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52" name="直線コネクタ 15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53" name="テキスト ボックス 15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4" name="直線コネクタ 15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55" name="テキスト ボックス 15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6" name="直線コネクタ 15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57" name="テキスト ボックス 15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57</xdr:row>
      <xdr:rowOff>5715</xdr:rowOff>
    </xdr:from>
    <xdr:to>
      <xdr:col>24</xdr:col>
      <xdr:colOff>62865</xdr:colOff>
      <xdr:row>64</xdr:row>
      <xdr:rowOff>76200</xdr:rowOff>
    </xdr:to>
    <xdr:cxnSp macro="">
      <xdr:nvCxnSpPr>
        <xdr:cNvPr id="159" name="直線コネクタ 158"/>
        <xdr:cNvCxnSpPr/>
      </xdr:nvCxnSpPr>
      <xdr:spPr>
        <a:xfrm flipV="1">
          <a:off x="4634865" y="9778365"/>
          <a:ext cx="0" cy="12706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6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61" name="直線コネクタ 16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123842</xdr:rowOff>
    </xdr:from>
    <xdr:ext cx="405111" cy="259045"/>
    <xdr:sp macro="" textlink="">
      <xdr:nvSpPr>
        <xdr:cNvPr id="162" name="【体育館・プール】&#10;有形固定資産減価償却率最大値テキスト"/>
        <xdr:cNvSpPr txBox="1"/>
      </xdr:nvSpPr>
      <xdr:spPr>
        <a:xfrm>
          <a:off x="4673600"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5715</xdr:rowOff>
    </xdr:from>
    <xdr:to>
      <xdr:col>24</xdr:col>
      <xdr:colOff>152400</xdr:colOff>
      <xdr:row>57</xdr:row>
      <xdr:rowOff>5715</xdr:rowOff>
    </xdr:to>
    <xdr:cxnSp macro="">
      <xdr:nvCxnSpPr>
        <xdr:cNvPr id="163" name="直線コネクタ 162"/>
        <xdr:cNvCxnSpPr/>
      </xdr:nvCxnSpPr>
      <xdr:spPr>
        <a:xfrm>
          <a:off x="4546600" y="9778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84472</xdr:rowOff>
    </xdr:from>
    <xdr:ext cx="405111" cy="259045"/>
    <xdr:sp macro="" textlink="">
      <xdr:nvSpPr>
        <xdr:cNvPr id="164" name="【体育館・プール】&#10;有形固定資産減価償却率平均値テキスト"/>
        <xdr:cNvSpPr txBox="1"/>
      </xdr:nvSpPr>
      <xdr:spPr>
        <a:xfrm>
          <a:off x="4673600" y="102000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61595</xdr:rowOff>
    </xdr:from>
    <xdr:to>
      <xdr:col>24</xdr:col>
      <xdr:colOff>114300</xdr:colOff>
      <xdr:row>60</xdr:row>
      <xdr:rowOff>163195</xdr:rowOff>
    </xdr:to>
    <xdr:sp macro="" textlink="">
      <xdr:nvSpPr>
        <xdr:cNvPr id="165" name="フローチャート: 判断 164"/>
        <xdr:cNvSpPr/>
      </xdr:nvSpPr>
      <xdr:spPr>
        <a:xfrm>
          <a:off x="4584700" y="1034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55880</xdr:rowOff>
    </xdr:from>
    <xdr:to>
      <xdr:col>20</xdr:col>
      <xdr:colOff>38100</xdr:colOff>
      <xdr:row>60</xdr:row>
      <xdr:rowOff>157480</xdr:rowOff>
    </xdr:to>
    <xdr:sp macro="" textlink="">
      <xdr:nvSpPr>
        <xdr:cNvPr id="166" name="フローチャート: 判断 165"/>
        <xdr:cNvSpPr/>
      </xdr:nvSpPr>
      <xdr:spPr>
        <a:xfrm>
          <a:off x="3746500" y="1034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151130</xdr:rowOff>
    </xdr:from>
    <xdr:to>
      <xdr:col>15</xdr:col>
      <xdr:colOff>101600</xdr:colOff>
      <xdr:row>60</xdr:row>
      <xdr:rowOff>81280</xdr:rowOff>
    </xdr:to>
    <xdr:sp macro="" textlink="">
      <xdr:nvSpPr>
        <xdr:cNvPr id="167" name="フローチャート: 判断 166"/>
        <xdr:cNvSpPr/>
      </xdr:nvSpPr>
      <xdr:spPr>
        <a:xfrm>
          <a:off x="2857500" y="1026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101600</xdr:rowOff>
    </xdr:from>
    <xdr:to>
      <xdr:col>10</xdr:col>
      <xdr:colOff>165100</xdr:colOff>
      <xdr:row>60</xdr:row>
      <xdr:rowOff>31750</xdr:rowOff>
    </xdr:to>
    <xdr:sp macro="" textlink="">
      <xdr:nvSpPr>
        <xdr:cNvPr id="168" name="フローチャート: 判断 167"/>
        <xdr:cNvSpPr/>
      </xdr:nvSpPr>
      <xdr:spPr>
        <a:xfrm>
          <a:off x="1968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73025</xdr:rowOff>
    </xdr:from>
    <xdr:to>
      <xdr:col>6</xdr:col>
      <xdr:colOff>38100</xdr:colOff>
      <xdr:row>60</xdr:row>
      <xdr:rowOff>3175</xdr:rowOff>
    </xdr:to>
    <xdr:sp macro="" textlink="">
      <xdr:nvSpPr>
        <xdr:cNvPr id="169" name="フローチャート: 判断 168"/>
        <xdr:cNvSpPr/>
      </xdr:nvSpPr>
      <xdr:spPr>
        <a:xfrm>
          <a:off x="1079500" y="1018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0" name="テキスト ボックス 16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1" name="テキスト ボックス 17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2" name="テキスト ボックス 17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3" name="テキスト ボックス 17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74" name="テキスト ボックス 17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124460</xdr:rowOff>
    </xdr:from>
    <xdr:to>
      <xdr:col>24</xdr:col>
      <xdr:colOff>114300</xdr:colOff>
      <xdr:row>61</xdr:row>
      <xdr:rowOff>54610</xdr:rowOff>
    </xdr:to>
    <xdr:sp macro="" textlink="">
      <xdr:nvSpPr>
        <xdr:cNvPr id="175" name="楕円 174"/>
        <xdr:cNvSpPr/>
      </xdr:nvSpPr>
      <xdr:spPr>
        <a:xfrm>
          <a:off x="4584700" y="1041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102887</xdr:rowOff>
    </xdr:from>
    <xdr:ext cx="405111" cy="259045"/>
    <xdr:sp macro="" textlink="">
      <xdr:nvSpPr>
        <xdr:cNvPr id="176" name="【体育館・プール】&#10;有形固定資産減価償却率該当値テキスト"/>
        <xdr:cNvSpPr txBox="1"/>
      </xdr:nvSpPr>
      <xdr:spPr>
        <a:xfrm>
          <a:off x="4673600" y="1038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92075</xdr:rowOff>
    </xdr:from>
    <xdr:to>
      <xdr:col>20</xdr:col>
      <xdr:colOff>38100</xdr:colOff>
      <xdr:row>61</xdr:row>
      <xdr:rowOff>22225</xdr:rowOff>
    </xdr:to>
    <xdr:sp macro="" textlink="">
      <xdr:nvSpPr>
        <xdr:cNvPr id="177" name="楕円 176"/>
        <xdr:cNvSpPr/>
      </xdr:nvSpPr>
      <xdr:spPr>
        <a:xfrm>
          <a:off x="3746500" y="10379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142875</xdr:rowOff>
    </xdr:from>
    <xdr:to>
      <xdr:col>24</xdr:col>
      <xdr:colOff>63500</xdr:colOff>
      <xdr:row>61</xdr:row>
      <xdr:rowOff>3810</xdr:rowOff>
    </xdr:to>
    <xdr:cxnSp macro="">
      <xdr:nvCxnSpPr>
        <xdr:cNvPr id="178" name="直線コネクタ 177"/>
        <xdr:cNvCxnSpPr/>
      </xdr:nvCxnSpPr>
      <xdr:spPr>
        <a:xfrm>
          <a:off x="3797300" y="1042987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61595</xdr:rowOff>
    </xdr:from>
    <xdr:to>
      <xdr:col>15</xdr:col>
      <xdr:colOff>101600</xdr:colOff>
      <xdr:row>60</xdr:row>
      <xdr:rowOff>163195</xdr:rowOff>
    </xdr:to>
    <xdr:sp macro="" textlink="">
      <xdr:nvSpPr>
        <xdr:cNvPr id="179" name="楕円 178"/>
        <xdr:cNvSpPr/>
      </xdr:nvSpPr>
      <xdr:spPr>
        <a:xfrm>
          <a:off x="2857500" y="10348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112395</xdr:rowOff>
    </xdr:from>
    <xdr:to>
      <xdr:col>19</xdr:col>
      <xdr:colOff>177800</xdr:colOff>
      <xdr:row>60</xdr:row>
      <xdr:rowOff>142875</xdr:rowOff>
    </xdr:to>
    <xdr:cxnSp macro="">
      <xdr:nvCxnSpPr>
        <xdr:cNvPr id="180" name="直線コネクタ 179"/>
        <xdr:cNvCxnSpPr/>
      </xdr:nvCxnSpPr>
      <xdr:spPr>
        <a:xfrm>
          <a:off x="2908300" y="10399395"/>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2557</xdr:rowOff>
    </xdr:from>
    <xdr:ext cx="405111" cy="259045"/>
    <xdr:sp macro="" textlink="">
      <xdr:nvSpPr>
        <xdr:cNvPr id="181" name="n_1aveValue【体育館・プール】&#10;有形固定資産減価償却率"/>
        <xdr:cNvSpPr txBox="1"/>
      </xdr:nvSpPr>
      <xdr:spPr>
        <a:xfrm>
          <a:off x="3582044" y="10118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97807</xdr:rowOff>
    </xdr:from>
    <xdr:ext cx="405111" cy="259045"/>
    <xdr:sp macro="" textlink="">
      <xdr:nvSpPr>
        <xdr:cNvPr id="182" name="n_2aveValue【体育館・プール】&#10;有形固定資産減価償却率"/>
        <xdr:cNvSpPr txBox="1"/>
      </xdr:nvSpPr>
      <xdr:spPr>
        <a:xfrm>
          <a:off x="2705744" y="10041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48277</xdr:rowOff>
    </xdr:from>
    <xdr:ext cx="405111" cy="259045"/>
    <xdr:sp macro="" textlink="">
      <xdr:nvSpPr>
        <xdr:cNvPr id="183" name="n_3aveValue【体育館・プール】&#10;有形固定資産減価償却率"/>
        <xdr:cNvSpPr txBox="1"/>
      </xdr:nvSpPr>
      <xdr:spPr>
        <a:xfrm>
          <a:off x="1816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19702</xdr:rowOff>
    </xdr:from>
    <xdr:ext cx="405111" cy="259045"/>
    <xdr:sp macro="" textlink="">
      <xdr:nvSpPr>
        <xdr:cNvPr id="184" name="n_4aveValue【体育館・プール】&#10;有形固定資産減価償却率"/>
        <xdr:cNvSpPr txBox="1"/>
      </xdr:nvSpPr>
      <xdr:spPr>
        <a:xfrm>
          <a:off x="927744" y="9963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13352</xdr:rowOff>
    </xdr:from>
    <xdr:ext cx="405111" cy="259045"/>
    <xdr:sp macro="" textlink="">
      <xdr:nvSpPr>
        <xdr:cNvPr id="185" name="n_1mainValue【体育館・プール】&#10;有形固定資産減価償却率"/>
        <xdr:cNvSpPr txBox="1"/>
      </xdr:nvSpPr>
      <xdr:spPr>
        <a:xfrm>
          <a:off x="3582044" y="10471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154322</xdr:rowOff>
    </xdr:from>
    <xdr:ext cx="405111" cy="259045"/>
    <xdr:sp macro="" textlink="">
      <xdr:nvSpPr>
        <xdr:cNvPr id="186" name="n_2mainValue【体育館・プール】&#10;有形固定資産減価償却率"/>
        <xdr:cNvSpPr txBox="1"/>
      </xdr:nvSpPr>
      <xdr:spPr>
        <a:xfrm>
          <a:off x="2705744" y="10441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87" name="正方形/長方形 18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88" name="正方形/長方形 18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89" name="正方形/長方形 18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0" name="正方形/長方形 18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91" name="正方形/長方形 19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92" name="正方形/長方形 19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93" name="正方形/長方形 19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94" name="正方形/長方形 19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95" name="テキスト ボックス 19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96" name="直線コネクタ 19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197" name="直線コネクタ 196"/>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29227</xdr:rowOff>
    </xdr:from>
    <xdr:ext cx="467179" cy="259045"/>
    <xdr:sp macro="" textlink="">
      <xdr:nvSpPr>
        <xdr:cNvPr id="198" name="テキスト ボックス 197"/>
        <xdr:cNvSpPr txBox="1"/>
      </xdr:nvSpPr>
      <xdr:spPr>
        <a:xfrm>
          <a:off x="6136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199" name="直線コネクタ 198"/>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86377</xdr:rowOff>
    </xdr:from>
    <xdr:ext cx="467179" cy="259045"/>
    <xdr:sp macro="" textlink="">
      <xdr:nvSpPr>
        <xdr:cNvPr id="200" name="テキスト ボックス 199"/>
        <xdr:cNvSpPr txBox="1"/>
      </xdr:nvSpPr>
      <xdr:spPr>
        <a:xfrm>
          <a:off x="6136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01" name="直線コネクタ 200"/>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57</xdr:row>
      <xdr:rowOff>143527</xdr:rowOff>
    </xdr:from>
    <xdr:ext cx="467179" cy="259045"/>
    <xdr:sp macro="" textlink="">
      <xdr:nvSpPr>
        <xdr:cNvPr id="202" name="テキスト ボックス 201"/>
        <xdr:cNvSpPr txBox="1"/>
      </xdr:nvSpPr>
      <xdr:spPr>
        <a:xfrm>
          <a:off x="6136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03" name="直線コネクタ 202"/>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55</xdr:row>
      <xdr:rowOff>29227</xdr:rowOff>
    </xdr:from>
    <xdr:ext cx="467179" cy="259045"/>
    <xdr:sp macro="" textlink="">
      <xdr:nvSpPr>
        <xdr:cNvPr id="204" name="テキスト ボックス 203"/>
        <xdr:cNvSpPr txBox="1"/>
      </xdr:nvSpPr>
      <xdr:spPr>
        <a:xfrm>
          <a:off x="6136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05" name="直線コネクタ 20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06" name="テキスト ボックス 20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66294</xdr:rowOff>
    </xdr:from>
    <xdr:to>
      <xdr:col>54</xdr:col>
      <xdr:colOff>189865</xdr:colOff>
      <xdr:row>63</xdr:row>
      <xdr:rowOff>164135</xdr:rowOff>
    </xdr:to>
    <xdr:cxnSp macro="">
      <xdr:nvCxnSpPr>
        <xdr:cNvPr id="208" name="直線コネクタ 207"/>
        <xdr:cNvCxnSpPr/>
      </xdr:nvCxnSpPr>
      <xdr:spPr>
        <a:xfrm flipV="1">
          <a:off x="10476865" y="9496044"/>
          <a:ext cx="0" cy="1469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167962</xdr:rowOff>
    </xdr:from>
    <xdr:ext cx="469744" cy="259045"/>
    <xdr:sp macro="" textlink="">
      <xdr:nvSpPr>
        <xdr:cNvPr id="209" name="【体育館・プール】&#10;一人当たり面積最小値テキスト"/>
        <xdr:cNvSpPr txBox="1"/>
      </xdr:nvSpPr>
      <xdr:spPr>
        <a:xfrm>
          <a:off x="10515600" y="10969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164135</xdr:rowOff>
    </xdr:from>
    <xdr:to>
      <xdr:col>55</xdr:col>
      <xdr:colOff>88900</xdr:colOff>
      <xdr:row>63</xdr:row>
      <xdr:rowOff>164135</xdr:rowOff>
    </xdr:to>
    <xdr:cxnSp macro="">
      <xdr:nvCxnSpPr>
        <xdr:cNvPr id="210" name="直線コネクタ 209"/>
        <xdr:cNvCxnSpPr/>
      </xdr:nvCxnSpPr>
      <xdr:spPr>
        <a:xfrm>
          <a:off x="10388600" y="1096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12971</xdr:rowOff>
    </xdr:from>
    <xdr:ext cx="469744" cy="259045"/>
    <xdr:sp macro="" textlink="">
      <xdr:nvSpPr>
        <xdr:cNvPr id="211" name="【体育館・プール】&#10;一人当たり面積最大値テキスト"/>
        <xdr:cNvSpPr txBox="1"/>
      </xdr:nvSpPr>
      <xdr:spPr>
        <a:xfrm>
          <a:off x="10515600" y="9271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66294</xdr:rowOff>
    </xdr:from>
    <xdr:to>
      <xdr:col>55</xdr:col>
      <xdr:colOff>88900</xdr:colOff>
      <xdr:row>55</xdr:row>
      <xdr:rowOff>66294</xdr:rowOff>
    </xdr:to>
    <xdr:cxnSp macro="">
      <xdr:nvCxnSpPr>
        <xdr:cNvPr id="212" name="直線コネクタ 211"/>
        <xdr:cNvCxnSpPr/>
      </xdr:nvCxnSpPr>
      <xdr:spPr>
        <a:xfrm>
          <a:off x="10388600" y="9496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23741</xdr:rowOff>
    </xdr:from>
    <xdr:ext cx="469744" cy="259045"/>
    <xdr:sp macro="" textlink="">
      <xdr:nvSpPr>
        <xdr:cNvPr id="213" name="【体育館・プール】&#10;一人当たり面積平均値テキスト"/>
        <xdr:cNvSpPr txBox="1"/>
      </xdr:nvSpPr>
      <xdr:spPr>
        <a:xfrm>
          <a:off x="10515600" y="104821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864</xdr:rowOff>
    </xdr:from>
    <xdr:to>
      <xdr:col>55</xdr:col>
      <xdr:colOff>50800</xdr:colOff>
      <xdr:row>62</xdr:row>
      <xdr:rowOff>102464</xdr:rowOff>
    </xdr:to>
    <xdr:sp macro="" textlink="">
      <xdr:nvSpPr>
        <xdr:cNvPr id="214" name="フローチャート: 判断 213"/>
        <xdr:cNvSpPr/>
      </xdr:nvSpPr>
      <xdr:spPr>
        <a:xfrm>
          <a:off x="10426700" y="1063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3149</xdr:rowOff>
    </xdr:from>
    <xdr:to>
      <xdr:col>50</xdr:col>
      <xdr:colOff>165100</xdr:colOff>
      <xdr:row>62</xdr:row>
      <xdr:rowOff>104749</xdr:rowOff>
    </xdr:to>
    <xdr:sp macro="" textlink="">
      <xdr:nvSpPr>
        <xdr:cNvPr id="215" name="フローチャート: 判断 214"/>
        <xdr:cNvSpPr/>
      </xdr:nvSpPr>
      <xdr:spPr>
        <a:xfrm>
          <a:off x="9588500" y="1063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121107</xdr:rowOff>
    </xdr:from>
    <xdr:to>
      <xdr:col>46</xdr:col>
      <xdr:colOff>38100</xdr:colOff>
      <xdr:row>62</xdr:row>
      <xdr:rowOff>51257</xdr:rowOff>
    </xdr:to>
    <xdr:sp macro="" textlink="">
      <xdr:nvSpPr>
        <xdr:cNvPr id="216" name="フローチャート: 判断 215"/>
        <xdr:cNvSpPr/>
      </xdr:nvSpPr>
      <xdr:spPr>
        <a:xfrm>
          <a:off x="8699500" y="1057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46584</xdr:rowOff>
    </xdr:from>
    <xdr:to>
      <xdr:col>41</xdr:col>
      <xdr:colOff>101600</xdr:colOff>
      <xdr:row>62</xdr:row>
      <xdr:rowOff>148184</xdr:rowOff>
    </xdr:to>
    <xdr:sp macro="" textlink="">
      <xdr:nvSpPr>
        <xdr:cNvPr id="217" name="フローチャート: 判断 216"/>
        <xdr:cNvSpPr/>
      </xdr:nvSpPr>
      <xdr:spPr>
        <a:xfrm>
          <a:off x="7810500" y="10676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84989</xdr:rowOff>
    </xdr:from>
    <xdr:to>
      <xdr:col>36</xdr:col>
      <xdr:colOff>165100</xdr:colOff>
      <xdr:row>63</xdr:row>
      <xdr:rowOff>15139</xdr:rowOff>
    </xdr:to>
    <xdr:sp macro="" textlink="">
      <xdr:nvSpPr>
        <xdr:cNvPr id="218" name="フローチャート: 判断 217"/>
        <xdr:cNvSpPr/>
      </xdr:nvSpPr>
      <xdr:spPr>
        <a:xfrm>
          <a:off x="6921500" y="10714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9" name="テキスト ボックス 21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20" name="テキスト ボックス 21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21" name="テキスト ボックス 22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22" name="テキスト ボックス 22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23" name="テキスト ボックス 22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111963</xdr:rowOff>
    </xdr:from>
    <xdr:to>
      <xdr:col>55</xdr:col>
      <xdr:colOff>50800</xdr:colOff>
      <xdr:row>63</xdr:row>
      <xdr:rowOff>42113</xdr:rowOff>
    </xdr:to>
    <xdr:sp macro="" textlink="">
      <xdr:nvSpPr>
        <xdr:cNvPr id="224" name="楕円 223"/>
        <xdr:cNvSpPr/>
      </xdr:nvSpPr>
      <xdr:spPr>
        <a:xfrm>
          <a:off x="10426700" y="10741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90390</xdr:rowOff>
    </xdr:from>
    <xdr:ext cx="469744" cy="259045"/>
    <xdr:sp macro="" textlink="">
      <xdr:nvSpPr>
        <xdr:cNvPr id="225" name="【体育館・プール】&#10;一人当たり面積該当値テキスト"/>
        <xdr:cNvSpPr txBox="1"/>
      </xdr:nvSpPr>
      <xdr:spPr>
        <a:xfrm>
          <a:off x="10515600" y="10720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115164</xdr:rowOff>
    </xdr:from>
    <xdr:to>
      <xdr:col>50</xdr:col>
      <xdr:colOff>165100</xdr:colOff>
      <xdr:row>63</xdr:row>
      <xdr:rowOff>45314</xdr:rowOff>
    </xdr:to>
    <xdr:sp macro="" textlink="">
      <xdr:nvSpPr>
        <xdr:cNvPr id="226" name="楕円 225"/>
        <xdr:cNvSpPr/>
      </xdr:nvSpPr>
      <xdr:spPr>
        <a:xfrm>
          <a:off x="9588500" y="10745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162763</xdr:rowOff>
    </xdr:from>
    <xdr:to>
      <xdr:col>55</xdr:col>
      <xdr:colOff>0</xdr:colOff>
      <xdr:row>62</xdr:row>
      <xdr:rowOff>165964</xdr:rowOff>
    </xdr:to>
    <xdr:cxnSp macro="">
      <xdr:nvCxnSpPr>
        <xdr:cNvPr id="227" name="直線コネクタ 226"/>
        <xdr:cNvCxnSpPr/>
      </xdr:nvCxnSpPr>
      <xdr:spPr>
        <a:xfrm flipV="1">
          <a:off x="9639300" y="10792663"/>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117449</xdr:rowOff>
    </xdr:from>
    <xdr:to>
      <xdr:col>46</xdr:col>
      <xdr:colOff>38100</xdr:colOff>
      <xdr:row>63</xdr:row>
      <xdr:rowOff>47599</xdr:rowOff>
    </xdr:to>
    <xdr:sp macro="" textlink="">
      <xdr:nvSpPr>
        <xdr:cNvPr id="228" name="楕円 227"/>
        <xdr:cNvSpPr/>
      </xdr:nvSpPr>
      <xdr:spPr>
        <a:xfrm>
          <a:off x="8699500" y="10747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165964</xdr:rowOff>
    </xdr:from>
    <xdr:to>
      <xdr:col>50</xdr:col>
      <xdr:colOff>114300</xdr:colOff>
      <xdr:row>62</xdr:row>
      <xdr:rowOff>168249</xdr:rowOff>
    </xdr:to>
    <xdr:cxnSp macro="">
      <xdr:nvCxnSpPr>
        <xdr:cNvPr id="229" name="直線コネクタ 228"/>
        <xdr:cNvCxnSpPr/>
      </xdr:nvCxnSpPr>
      <xdr:spPr>
        <a:xfrm flipV="1">
          <a:off x="8750300" y="10795864"/>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121276</xdr:rowOff>
    </xdr:from>
    <xdr:ext cx="469744" cy="259045"/>
    <xdr:sp macro="" textlink="">
      <xdr:nvSpPr>
        <xdr:cNvPr id="230" name="n_1aveValue【体育館・プール】&#10;一人当たり面積"/>
        <xdr:cNvSpPr txBox="1"/>
      </xdr:nvSpPr>
      <xdr:spPr>
        <a:xfrm>
          <a:off x="9391727" y="1040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67784</xdr:rowOff>
    </xdr:from>
    <xdr:ext cx="469744" cy="259045"/>
    <xdr:sp macro="" textlink="">
      <xdr:nvSpPr>
        <xdr:cNvPr id="231" name="n_2aveValue【体育館・プール】&#10;一人当たり面積"/>
        <xdr:cNvSpPr txBox="1"/>
      </xdr:nvSpPr>
      <xdr:spPr>
        <a:xfrm>
          <a:off x="8515427" y="103547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164711</xdr:rowOff>
    </xdr:from>
    <xdr:ext cx="469744" cy="259045"/>
    <xdr:sp macro="" textlink="">
      <xdr:nvSpPr>
        <xdr:cNvPr id="232" name="n_3aveValue【体育館・プール】&#10;一人当たり面積"/>
        <xdr:cNvSpPr txBox="1"/>
      </xdr:nvSpPr>
      <xdr:spPr>
        <a:xfrm>
          <a:off x="7626427" y="10451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31666</xdr:rowOff>
    </xdr:from>
    <xdr:ext cx="469744" cy="259045"/>
    <xdr:sp macro="" textlink="">
      <xdr:nvSpPr>
        <xdr:cNvPr id="233" name="n_4aveValue【体育館・プール】&#10;一人当たり面積"/>
        <xdr:cNvSpPr txBox="1"/>
      </xdr:nvSpPr>
      <xdr:spPr>
        <a:xfrm>
          <a:off x="6737427" y="10490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36441</xdr:rowOff>
    </xdr:from>
    <xdr:ext cx="469744" cy="259045"/>
    <xdr:sp macro="" textlink="">
      <xdr:nvSpPr>
        <xdr:cNvPr id="234" name="n_1mainValue【体育館・プール】&#10;一人当たり面積"/>
        <xdr:cNvSpPr txBox="1"/>
      </xdr:nvSpPr>
      <xdr:spPr>
        <a:xfrm>
          <a:off x="9391727" y="10837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38726</xdr:rowOff>
    </xdr:from>
    <xdr:ext cx="469744" cy="259045"/>
    <xdr:sp macro="" textlink="">
      <xdr:nvSpPr>
        <xdr:cNvPr id="235" name="n_2mainValue【体育館・プール】&#10;一人当たり面積"/>
        <xdr:cNvSpPr txBox="1"/>
      </xdr:nvSpPr>
      <xdr:spPr>
        <a:xfrm>
          <a:off x="8515427" y="108400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36" name="正方形/長方形 23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37" name="正方形/長方形 236"/>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38" name="正方形/長方形 237"/>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39" name="正方形/長方形 238"/>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40" name="正方形/長方形 239"/>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41" name="正方形/長方形 240"/>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42" name="正方形/長方形 241"/>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43" name="正方形/長方形 242"/>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44" name="テキスト ボックス 243"/>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45" name="直線コネクタ 244"/>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46" name="テキスト ボックス 245"/>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47" name="直線コネクタ 246"/>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48" name="テキスト ボックス 247"/>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49" name="直線コネクタ 248"/>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50" name="テキスト ボックス 249"/>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51" name="直線コネクタ 250"/>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52" name="テキスト ボックス 251"/>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53" name="直線コネクタ 252"/>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54" name="テキスト ボックス 253"/>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55" name="直線コネクタ 254"/>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56" name="テキスト ボックス 255"/>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57" name="直線コネクタ 25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58" name="テキスト ボックス 257"/>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59"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97155</xdr:rowOff>
    </xdr:from>
    <xdr:to>
      <xdr:col>24</xdr:col>
      <xdr:colOff>62865</xdr:colOff>
      <xdr:row>86</xdr:row>
      <xdr:rowOff>114300</xdr:rowOff>
    </xdr:to>
    <xdr:cxnSp macro="">
      <xdr:nvCxnSpPr>
        <xdr:cNvPr id="260" name="直線コネクタ 259"/>
        <xdr:cNvCxnSpPr/>
      </xdr:nvCxnSpPr>
      <xdr:spPr>
        <a:xfrm flipV="1">
          <a:off x="4634865" y="13298805"/>
          <a:ext cx="0" cy="1560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61" name="【福祉施設】&#10;有形固定資産減価償却率最小値テキスト"/>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62" name="直線コネクタ 261"/>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43832</xdr:rowOff>
    </xdr:from>
    <xdr:ext cx="405111" cy="259045"/>
    <xdr:sp macro="" textlink="">
      <xdr:nvSpPr>
        <xdr:cNvPr id="263" name="【福祉施設】&#10;有形固定資産減価償却率最大値テキスト"/>
        <xdr:cNvSpPr txBox="1"/>
      </xdr:nvSpPr>
      <xdr:spPr>
        <a:xfrm>
          <a:off x="4673600" y="1307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97155</xdr:rowOff>
    </xdr:from>
    <xdr:to>
      <xdr:col>24</xdr:col>
      <xdr:colOff>152400</xdr:colOff>
      <xdr:row>77</xdr:row>
      <xdr:rowOff>97155</xdr:rowOff>
    </xdr:to>
    <xdr:cxnSp macro="">
      <xdr:nvCxnSpPr>
        <xdr:cNvPr id="264" name="直線コネクタ 263"/>
        <xdr:cNvCxnSpPr/>
      </xdr:nvCxnSpPr>
      <xdr:spPr>
        <a:xfrm>
          <a:off x="4546600" y="132988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47641</xdr:rowOff>
    </xdr:from>
    <xdr:ext cx="405111" cy="259045"/>
    <xdr:sp macro="" textlink="">
      <xdr:nvSpPr>
        <xdr:cNvPr id="265" name="【福祉施設】&#10;有形固定資産減価償却率平均値テキスト"/>
        <xdr:cNvSpPr txBox="1"/>
      </xdr:nvSpPr>
      <xdr:spPr>
        <a:xfrm>
          <a:off x="4673600" y="141065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69214</xdr:rowOff>
    </xdr:from>
    <xdr:to>
      <xdr:col>24</xdr:col>
      <xdr:colOff>114300</xdr:colOff>
      <xdr:row>82</xdr:row>
      <xdr:rowOff>170814</xdr:rowOff>
    </xdr:to>
    <xdr:sp macro="" textlink="">
      <xdr:nvSpPr>
        <xdr:cNvPr id="266" name="フローチャート: 判断 265"/>
        <xdr:cNvSpPr/>
      </xdr:nvSpPr>
      <xdr:spPr>
        <a:xfrm>
          <a:off x="4584700" y="1412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44450</xdr:rowOff>
    </xdr:from>
    <xdr:to>
      <xdr:col>20</xdr:col>
      <xdr:colOff>38100</xdr:colOff>
      <xdr:row>82</xdr:row>
      <xdr:rowOff>146050</xdr:rowOff>
    </xdr:to>
    <xdr:sp macro="" textlink="">
      <xdr:nvSpPr>
        <xdr:cNvPr id="267" name="フローチャート: 判断 266"/>
        <xdr:cNvSpPr/>
      </xdr:nvSpPr>
      <xdr:spPr>
        <a:xfrm>
          <a:off x="3746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95886</xdr:rowOff>
    </xdr:from>
    <xdr:to>
      <xdr:col>15</xdr:col>
      <xdr:colOff>101600</xdr:colOff>
      <xdr:row>83</xdr:row>
      <xdr:rowOff>26036</xdr:rowOff>
    </xdr:to>
    <xdr:sp macro="" textlink="">
      <xdr:nvSpPr>
        <xdr:cNvPr id="268" name="フローチャート: 判断 267"/>
        <xdr:cNvSpPr/>
      </xdr:nvSpPr>
      <xdr:spPr>
        <a:xfrm>
          <a:off x="2857500" y="14154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137795</xdr:rowOff>
    </xdr:from>
    <xdr:to>
      <xdr:col>10</xdr:col>
      <xdr:colOff>165100</xdr:colOff>
      <xdr:row>82</xdr:row>
      <xdr:rowOff>67945</xdr:rowOff>
    </xdr:to>
    <xdr:sp macro="" textlink="">
      <xdr:nvSpPr>
        <xdr:cNvPr id="269" name="フローチャート: 判断 268"/>
        <xdr:cNvSpPr/>
      </xdr:nvSpPr>
      <xdr:spPr>
        <a:xfrm>
          <a:off x="1968500" y="1402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93980</xdr:rowOff>
    </xdr:from>
    <xdr:to>
      <xdr:col>6</xdr:col>
      <xdr:colOff>38100</xdr:colOff>
      <xdr:row>82</xdr:row>
      <xdr:rowOff>24130</xdr:rowOff>
    </xdr:to>
    <xdr:sp macro="" textlink="">
      <xdr:nvSpPr>
        <xdr:cNvPr id="270" name="フローチャート: 判断 269"/>
        <xdr:cNvSpPr/>
      </xdr:nvSpPr>
      <xdr:spPr>
        <a:xfrm>
          <a:off x="1079500" y="1398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71" name="テキスト ボックス 270"/>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72" name="テキスト ボックス 271"/>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73" name="テキスト ボックス 272"/>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74" name="テキスト ボックス 273"/>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75" name="テキスト ボックス 274"/>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33020</xdr:rowOff>
    </xdr:from>
    <xdr:to>
      <xdr:col>24</xdr:col>
      <xdr:colOff>114300</xdr:colOff>
      <xdr:row>80</xdr:row>
      <xdr:rowOff>134620</xdr:rowOff>
    </xdr:to>
    <xdr:sp macro="" textlink="">
      <xdr:nvSpPr>
        <xdr:cNvPr id="276" name="楕円 275"/>
        <xdr:cNvSpPr/>
      </xdr:nvSpPr>
      <xdr:spPr>
        <a:xfrm>
          <a:off x="4584700" y="13749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79</xdr:row>
      <xdr:rowOff>55897</xdr:rowOff>
    </xdr:from>
    <xdr:ext cx="405111" cy="259045"/>
    <xdr:sp macro="" textlink="">
      <xdr:nvSpPr>
        <xdr:cNvPr id="277" name="【福祉施設】&#10;有形固定資産減価償却率該当値テキスト"/>
        <xdr:cNvSpPr txBox="1"/>
      </xdr:nvSpPr>
      <xdr:spPr>
        <a:xfrm>
          <a:off x="4673600"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79</xdr:row>
      <xdr:rowOff>160655</xdr:rowOff>
    </xdr:from>
    <xdr:to>
      <xdr:col>20</xdr:col>
      <xdr:colOff>38100</xdr:colOff>
      <xdr:row>80</xdr:row>
      <xdr:rowOff>90805</xdr:rowOff>
    </xdr:to>
    <xdr:sp macro="" textlink="">
      <xdr:nvSpPr>
        <xdr:cNvPr id="278" name="楕円 277"/>
        <xdr:cNvSpPr/>
      </xdr:nvSpPr>
      <xdr:spPr>
        <a:xfrm>
          <a:off x="3746500" y="13705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80</xdr:row>
      <xdr:rowOff>40005</xdr:rowOff>
    </xdr:from>
    <xdr:to>
      <xdr:col>24</xdr:col>
      <xdr:colOff>63500</xdr:colOff>
      <xdr:row>80</xdr:row>
      <xdr:rowOff>83820</xdr:rowOff>
    </xdr:to>
    <xdr:cxnSp macro="">
      <xdr:nvCxnSpPr>
        <xdr:cNvPr id="279" name="直線コネクタ 278"/>
        <xdr:cNvCxnSpPr/>
      </xdr:nvCxnSpPr>
      <xdr:spPr>
        <a:xfrm>
          <a:off x="3797300" y="13756005"/>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79</xdr:row>
      <xdr:rowOff>109220</xdr:rowOff>
    </xdr:from>
    <xdr:to>
      <xdr:col>15</xdr:col>
      <xdr:colOff>101600</xdr:colOff>
      <xdr:row>80</xdr:row>
      <xdr:rowOff>39370</xdr:rowOff>
    </xdr:to>
    <xdr:sp macro="" textlink="">
      <xdr:nvSpPr>
        <xdr:cNvPr id="280" name="楕円 279"/>
        <xdr:cNvSpPr/>
      </xdr:nvSpPr>
      <xdr:spPr>
        <a:xfrm>
          <a:off x="2857500" y="13653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160020</xdr:rowOff>
    </xdr:from>
    <xdr:to>
      <xdr:col>19</xdr:col>
      <xdr:colOff>177800</xdr:colOff>
      <xdr:row>80</xdr:row>
      <xdr:rowOff>40005</xdr:rowOff>
    </xdr:to>
    <xdr:cxnSp macro="">
      <xdr:nvCxnSpPr>
        <xdr:cNvPr id="281" name="直線コネクタ 280"/>
        <xdr:cNvCxnSpPr/>
      </xdr:nvCxnSpPr>
      <xdr:spPr>
        <a:xfrm>
          <a:off x="2908300" y="1370457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137177</xdr:rowOff>
    </xdr:from>
    <xdr:ext cx="405111" cy="259045"/>
    <xdr:sp macro="" textlink="">
      <xdr:nvSpPr>
        <xdr:cNvPr id="282" name="n_1aveValue【福祉施設】&#10;有形固定資産減価償却率"/>
        <xdr:cNvSpPr txBox="1"/>
      </xdr:nvSpPr>
      <xdr:spPr>
        <a:xfrm>
          <a:off x="3582044" y="1419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17163</xdr:rowOff>
    </xdr:from>
    <xdr:ext cx="405111" cy="259045"/>
    <xdr:sp macro="" textlink="">
      <xdr:nvSpPr>
        <xdr:cNvPr id="283" name="n_2aveValue【福祉施設】&#10;有形固定資産減価償却率"/>
        <xdr:cNvSpPr txBox="1"/>
      </xdr:nvSpPr>
      <xdr:spPr>
        <a:xfrm>
          <a:off x="2705744" y="14247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84472</xdr:rowOff>
    </xdr:from>
    <xdr:ext cx="405111" cy="259045"/>
    <xdr:sp macro="" textlink="">
      <xdr:nvSpPr>
        <xdr:cNvPr id="284" name="n_3aveValue【福祉施設】&#10;有形固定資産減価償却率"/>
        <xdr:cNvSpPr txBox="1"/>
      </xdr:nvSpPr>
      <xdr:spPr>
        <a:xfrm>
          <a:off x="1816744"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40657</xdr:rowOff>
    </xdr:from>
    <xdr:ext cx="405111" cy="259045"/>
    <xdr:sp macro="" textlink="">
      <xdr:nvSpPr>
        <xdr:cNvPr id="285" name="n_4aveValue【福祉施設】&#10;有形固定資産減価償却率"/>
        <xdr:cNvSpPr txBox="1"/>
      </xdr:nvSpPr>
      <xdr:spPr>
        <a:xfrm>
          <a:off x="927744" y="1375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78</xdr:row>
      <xdr:rowOff>107332</xdr:rowOff>
    </xdr:from>
    <xdr:ext cx="405111" cy="259045"/>
    <xdr:sp macro="" textlink="">
      <xdr:nvSpPr>
        <xdr:cNvPr id="286" name="n_1mainValue【福祉施設】&#10;有形固定資産減価償却率"/>
        <xdr:cNvSpPr txBox="1"/>
      </xdr:nvSpPr>
      <xdr:spPr>
        <a:xfrm>
          <a:off x="3582044" y="13480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55897</xdr:rowOff>
    </xdr:from>
    <xdr:ext cx="405111" cy="259045"/>
    <xdr:sp macro="" textlink="">
      <xdr:nvSpPr>
        <xdr:cNvPr id="287" name="n_2mainValue【福祉施設】&#10;有形固定資産減価償却率"/>
        <xdr:cNvSpPr txBox="1"/>
      </xdr:nvSpPr>
      <xdr:spPr>
        <a:xfrm>
          <a:off x="2705744" y="1342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88" name="正方形/長方形 287"/>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89" name="正方形/長方形 288"/>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90" name="正方形/長方形 289"/>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91" name="正方形/長方形 290"/>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92" name="正方形/長方形 291"/>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93" name="正方形/長方形 292"/>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94" name="正方形/長方形 293"/>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95" name="正方形/長方形 294"/>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96" name="テキスト ボックス 295"/>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97" name="直線コネクタ 296"/>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98" name="直線コネクタ 297"/>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99" name="テキスト ボックス 298"/>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00" name="直線コネクタ 299"/>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01" name="テキスト ボックス 300"/>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02" name="直線コネクタ 301"/>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03" name="テキスト ボックス 302"/>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04" name="直線コネクタ 303"/>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05" name="テキスト ボックス 304"/>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06" name="直線コネクタ 305"/>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07" name="テキスト ボックス 306"/>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08" name="直線コネクタ 30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09" name="テキスト ボックス 30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1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99822</xdr:rowOff>
    </xdr:from>
    <xdr:to>
      <xdr:col>54</xdr:col>
      <xdr:colOff>189865</xdr:colOff>
      <xdr:row>86</xdr:row>
      <xdr:rowOff>86868</xdr:rowOff>
    </xdr:to>
    <xdr:cxnSp macro="">
      <xdr:nvCxnSpPr>
        <xdr:cNvPr id="311" name="直線コネクタ 310"/>
        <xdr:cNvCxnSpPr/>
      </xdr:nvCxnSpPr>
      <xdr:spPr>
        <a:xfrm flipV="1">
          <a:off x="10476865" y="13644372"/>
          <a:ext cx="0" cy="11871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90695</xdr:rowOff>
    </xdr:from>
    <xdr:ext cx="469744" cy="259045"/>
    <xdr:sp macro="" textlink="">
      <xdr:nvSpPr>
        <xdr:cNvPr id="312" name="【福祉施設】&#10;一人当たり面積最小値テキスト"/>
        <xdr:cNvSpPr txBox="1"/>
      </xdr:nvSpPr>
      <xdr:spPr>
        <a:xfrm>
          <a:off x="10515600" y="1483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86868</xdr:rowOff>
    </xdr:from>
    <xdr:to>
      <xdr:col>55</xdr:col>
      <xdr:colOff>88900</xdr:colOff>
      <xdr:row>86</xdr:row>
      <xdr:rowOff>86868</xdr:rowOff>
    </xdr:to>
    <xdr:cxnSp macro="">
      <xdr:nvCxnSpPr>
        <xdr:cNvPr id="313" name="直線コネクタ 312"/>
        <xdr:cNvCxnSpPr/>
      </xdr:nvCxnSpPr>
      <xdr:spPr>
        <a:xfrm>
          <a:off x="10388600" y="14831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78</xdr:row>
      <xdr:rowOff>46499</xdr:rowOff>
    </xdr:from>
    <xdr:ext cx="469744" cy="259045"/>
    <xdr:sp macro="" textlink="">
      <xdr:nvSpPr>
        <xdr:cNvPr id="314" name="【福祉施設】&#10;一人当たり面積最大値テキスト"/>
        <xdr:cNvSpPr txBox="1"/>
      </xdr:nvSpPr>
      <xdr:spPr>
        <a:xfrm>
          <a:off x="10515600" y="1341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99822</xdr:rowOff>
    </xdr:from>
    <xdr:to>
      <xdr:col>55</xdr:col>
      <xdr:colOff>88900</xdr:colOff>
      <xdr:row>79</xdr:row>
      <xdr:rowOff>99822</xdr:rowOff>
    </xdr:to>
    <xdr:cxnSp macro="">
      <xdr:nvCxnSpPr>
        <xdr:cNvPr id="315" name="直線コネクタ 314"/>
        <xdr:cNvCxnSpPr/>
      </xdr:nvCxnSpPr>
      <xdr:spPr>
        <a:xfrm>
          <a:off x="10388600" y="13644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13988</xdr:rowOff>
    </xdr:from>
    <xdr:ext cx="469744" cy="259045"/>
    <xdr:sp macro="" textlink="">
      <xdr:nvSpPr>
        <xdr:cNvPr id="316" name="【福祉施設】&#10;一人当たり面積平均値テキスト"/>
        <xdr:cNvSpPr txBox="1"/>
      </xdr:nvSpPr>
      <xdr:spPr>
        <a:xfrm>
          <a:off x="10515600" y="144157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162561</xdr:rowOff>
    </xdr:from>
    <xdr:to>
      <xdr:col>55</xdr:col>
      <xdr:colOff>50800</xdr:colOff>
      <xdr:row>85</xdr:row>
      <xdr:rowOff>92711</xdr:rowOff>
    </xdr:to>
    <xdr:sp macro="" textlink="">
      <xdr:nvSpPr>
        <xdr:cNvPr id="317" name="フローチャート: 判断 316"/>
        <xdr:cNvSpPr/>
      </xdr:nvSpPr>
      <xdr:spPr>
        <a:xfrm>
          <a:off x="10426700" y="1456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166370</xdr:rowOff>
    </xdr:from>
    <xdr:to>
      <xdr:col>50</xdr:col>
      <xdr:colOff>165100</xdr:colOff>
      <xdr:row>85</xdr:row>
      <xdr:rowOff>96520</xdr:rowOff>
    </xdr:to>
    <xdr:sp macro="" textlink="">
      <xdr:nvSpPr>
        <xdr:cNvPr id="318" name="フローチャート: 判断 317"/>
        <xdr:cNvSpPr/>
      </xdr:nvSpPr>
      <xdr:spPr>
        <a:xfrm>
          <a:off x="9588500" y="1456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78</xdr:row>
      <xdr:rowOff>97028</xdr:rowOff>
    </xdr:from>
    <xdr:to>
      <xdr:col>46</xdr:col>
      <xdr:colOff>38100</xdr:colOff>
      <xdr:row>79</xdr:row>
      <xdr:rowOff>27178</xdr:rowOff>
    </xdr:to>
    <xdr:sp macro="" textlink="">
      <xdr:nvSpPr>
        <xdr:cNvPr id="319" name="フローチャート: 判断 318"/>
        <xdr:cNvSpPr/>
      </xdr:nvSpPr>
      <xdr:spPr>
        <a:xfrm>
          <a:off x="8699500" y="1347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142748</xdr:rowOff>
    </xdr:from>
    <xdr:to>
      <xdr:col>41</xdr:col>
      <xdr:colOff>101600</xdr:colOff>
      <xdr:row>85</xdr:row>
      <xdr:rowOff>72898</xdr:rowOff>
    </xdr:to>
    <xdr:sp macro="" textlink="">
      <xdr:nvSpPr>
        <xdr:cNvPr id="320" name="フローチャート: 判断 319"/>
        <xdr:cNvSpPr/>
      </xdr:nvSpPr>
      <xdr:spPr>
        <a:xfrm>
          <a:off x="7810500" y="1454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57404</xdr:rowOff>
    </xdr:from>
    <xdr:to>
      <xdr:col>36</xdr:col>
      <xdr:colOff>165100</xdr:colOff>
      <xdr:row>85</xdr:row>
      <xdr:rowOff>159004</xdr:rowOff>
    </xdr:to>
    <xdr:sp macro="" textlink="">
      <xdr:nvSpPr>
        <xdr:cNvPr id="321" name="フローチャート: 判断 320"/>
        <xdr:cNvSpPr/>
      </xdr:nvSpPr>
      <xdr:spPr>
        <a:xfrm>
          <a:off x="6921500" y="1463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22" name="テキスト ボックス 32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23" name="テキスト ボックス 32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24" name="テキスト ボックス 32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25" name="テキスト ボックス 32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26" name="テキスト ボックス 32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10161</xdr:rowOff>
    </xdr:from>
    <xdr:to>
      <xdr:col>55</xdr:col>
      <xdr:colOff>50800</xdr:colOff>
      <xdr:row>86</xdr:row>
      <xdr:rowOff>111761</xdr:rowOff>
    </xdr:to>
    <xdr:sp macro="" textlink="">
      <xdr:nvSpPr>
        <xdr:cNvPr id="327" name="楕円 326"/>
        <xdr:cNvSpPr/>
      </xdr:nvSpPr>
      <xdr:spPr>
        <a:xfrm>
          <a:off x="10426700" y="14754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96538</xdr:rowOff>
    </xdr:from>
    <xdr:ext cx="469744" cy="259045"/>
    <xdr:sp macro="" textlink="">
      <xdr:nvSpPr>
        <xdr:cNvPr id="328" name="【福祉施設】&#10;一人当たり面積該当値テキスト"/>
        <xdr:cNvSpPr txBox="1"/>
      </xdr:nvSpPr>
      <xdr:spPr>
        <a:xfrm>
          <a:off x="10515600" y="14669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10922</xdr:rowOff>
    </xdr:from>
    <xdr:to>
      <xdr:col>50</xdr:col>
      <xdr:colOff>165100</xdr:colOff>
      <xdr:row>86</xdr:row>
      <xdr:rowOff>112522</xdr:rowOff>
    </xdr:to>
    <xdr:sp macro="" textlink="">
      <xdr:nvSpPr>
        <xdr:cNvPr id="329" name="楕円 328"/>
        <xdr:cNvSpPr/>
      </xdr:nvSpPr>
      <xdr:spPr>
        <a:xfrm>
          <a:off x="9588500" y="14755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60961</xdr:rowOff>
    </xdr:from>
    <xdr:to>
      <xdr:col>55</xdr:col>
      <xdr:colOff>0</xdr:colOff>
      <xdr:row>86</xdr:row>
      <xdr:rowOff>61722</xdr:rowOff>
    </xdr:to>
    <xdr:cxnSp macro="">
      <xdr:nvCxnSpPr>
        <xdr:cNvPr id="330" name="直線コネクタ 329"/>
        <xdr:cNvCxnSpPr/>
      </xdr:nvCxnSpPr>
      <xdr:spPr>
        <a:xfrm flipV="1">
          <a:off x="9639300" y="14805661"/>
          <a:ext cx="838200" cy="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11685</xdr:rowOff>
    </xdr:from>
    <xdr:to>
      <xdr:col>46</xdr:col>
      <xdr:colOff>38100</xdr:colOff>
      <xdr:row>86</xdr:row>
      <xdr:rowOff>113285</xdr:rowOff>
    </xdr:to>
    <xdr:sp macro="" textlink="">
      <xdr:nvSpPr>
        <xdr:cNvPr id="331" name="楕円 330"/>
        <xdr:cNvSpPr/>
      </xdr:nvSpPr>
      <xdr:spPr>
        <a:xfrm>
          <a:off x="8699500" y="1475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61722</xdr:rowOff>
    </xdr:from>
    <xdr:to>
      <xdr:col>50</xdr:col>
      <xdr:colOff>114300</xdr:colOff>
      <xdr:row>86</xdr:row>
      <xdr:rowOff>62485</xdr:rowOff>
    </xdr:to>
    <xdr:cxnSp macro="">
      <xdr:nvCxnSpPr>
        <xdr:cNvPr id="332" name="直線コネクタ 331"/>
        <xdr:cNvCxnSpPr/>
      </xdr:nvCxnSpPr>
      <xdr:spPr>
        <a:xfrm flipV="1">
          <a:off x="8750300" y="14806422"/>
          <a:ext cx="8890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113047</xdr:rowOff>
    </xdr:from>
    <xdr:ext cx="469744" cy="259045"/>
    <xdr:sp macro="" textlink="">
      <xdr:nvSpPr>
        <xdr:cNvPr id="333" name="n_1aveValue【福祉施設】&#10;一人当たり面積"/>
        <xdr:cNvSpPr txBox="1"/>
      </xdr:nvSpPr>
      <xdr:spPr>
        <a:xfrm>
          <a:off x="9391727" y="1434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43705</xdr:rowOff>
    </xdr:from>
    <xdr:ext cx="469744" cy="259045"/>
    <xdr:sp macro="" textlink="">
      <xdr:nvSpPr>
        <xdr:cNvPr id="334" name="n_2aveValue【福祉施設】&#10;一人当たり面積"/>
        <xdr:cNvSpPr txBox="1"/>
      </xdr:nvSpPr>
      <xdr:spPr>
        <a:xfrm>
          <a:off x="8515427" y="132453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89425</xdr:rowOff>
    </xdr:from>
    <xdr:ext cx="469744" cy="259045"/>
    <xdr:sp macro="" textlink="">
      <xdr:nvSpPr>
        <xdr:cNvPr id="335" name="n_3aveValue【福祉施設】&#10;一人当たり面積"/>
        <xdr:cNvSpPr txBox="1"/>
      </xdr:nvSpPr>
      <xdr:spPr>
        <a:xfrm>
          <a:off x="7626427" y="14319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4081</xdr:rowOff>
    </xdr:from>
    <xdr:ext cx="469744" cy="259045"/>
    <xdr:sp macro="" textlink="">
      <xdr:nvSpPr>
        <xdr:cNvPr id="336" name="n_4aveValue【福祉施設】&#10;一人当たり面積"/>
        <xdr:cNvSpPr txBox="1"/>
      </xdr:nvSpPr>
      <xdr:spPr>
        <a:xfrm>
          <a:off x="6737427" y="14405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103649</xdr:rowOff>
    </xdr:from>
    <xdr:ext cx="469744" cy="259045"/>
    <xdr:sp macro="" textlink="">
      <xdr:nvSpPr>
        <xdr:cNvPr id="337" name="n_1mainValue【福祉施設】&#10;一人当たり面積"/>
        <xdr:cNvSpPr txBox="1"/>
      </xdr:nvSpPr>
      <xdr:spPr>
        <a:xfrm>
          <a:off x="9391727" y="14848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104412</xdr:rowOff>
    </xdr:from>
    <xdr:ext cx="469744" cy="259045"/>
    <xdr:sp macro="" textlink="">
      <xdr:nvSpPr>
        <xdr:cNvPr id="338" name="n_2mainValue【福祉施設】&#10;一人当たり面積"/>
        <xdr:cNvSpPr txBox="1"/>
      </xdr:nvSpPr>
      <xdr:spPr>
        <a:xfrm>
          <a:off x="8515427" y="14849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9" name="正方形/長方形 338"/>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40" name="正方形/長方形 339"/>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41" name="正方形/長方形 340"/>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42" name="正方形/長方形 341"/>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43" name="正方形/長方形 342"/>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44" name="正方形/長方形 343"/>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45" name="正方形/長方形 344"/>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46" name="正方形/長方形 345"/>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47" name="テキスト ボックス 346"/>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48" name="直線コネクタ 347"/>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49" name="テキスト ボックス 348"/>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50" name="直線コネクタ 349"/>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51" name="テキスト ボックス 350"/>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52" name="直線コネクタ 351"/>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53" name="テキスト ボックス 352"/>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54" name="直線コネクタ 353"/>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55" name="テキスト ボックス 354"/>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56" name="直線コネクタ 355"/>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57" name="テキスト ボックス 356"/>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58" name="直線コネクタ 357"/>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59" name="テキスト ボックス 358"/>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60" name="直線コネクタ 359"/>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61" name="テキスト ボックス 360"/>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62"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76200</xdr:rowOff>
    </xdr:from>
    <xdr:to>
      <xdr:col>24</xdr:col>
      <xdr:colOff>62865</xdr:colOff>
      <xdr:row>108</xdr:row>
      <xdr:rowOff>152400</xdr:rowOff>
    </xdr:to>
    <xdr:cxnSp macro="">
      <xdr:nvCxnSpPr>
        <xdr:cNvPr id="363" name="直線コネクタ 362"/>
        <xdr:cNvCxnSpPr/>
      </xdr:nvCxnSpPr>
      <xdr:spPr>
        <a:xfrm flipV="1">
          <a:off x="4634865" y="17049750"/>
          <a:ext cx="0" cy="1619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156227</xdr:rowOff>
    </xdr:from>
    <xdr:ext cx="469744" cy="259045"/>
    <xdr:sp macro="" textlink="">
      <xdr:nvSpPr>
        <xdr:cNvPr id="364" name="【市民会館】&#10;有形固定資産減価償却率最小値テキスト"/>
        <xdr:cNvSpPr txBox="1"/>
      </xdr:nvSpPr>
      <xdr:spPr>
        <a:xfrm>
          <a:off x="4673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152400</xdr:rowOff>
    </xdr:from>
    <xdr:to>
      <xdr:col>24</xdr:col>
      <xdr:colOff>152400</xdr:colOff>
      <xdr:row>108</xdr:row>
      <xdr:rowOff>152400</xdr:rowOff>
    </xdr:to>
    <xdr:cxnSp macro="">
      <xdr:nvCxnSpPr>
        <xdr:cNvPr id="365" name="直線コネクタ 364"/>
        <xdr:cNvCxnSpPr/>
      </xdr:nvCxnSpPr>
      <xdr:spPr>
        <a:xfrm>
          <a:off x="4546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22877</xdr:rowOff>
    </xdr:from>
    <xdr:ext cx="405111" cy="259045"/>
    <xdr:sp macro="" textlink="">
      <xdr:nvSpPr>
        <xdr:cNvPr id="366" name="【市民会館】&#10;有形固定資産減価償却率最大値テキスト"/>
        <xdr:cNvSpPr txBox="1"/>
      </xdr:nvSpPr>
      <xdr:spPr>
        <a:xfrm>
          <a:off x="4673600" y="1682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76200</xdr:rowOff>
    </xdr:from>
    <xdr:to>
      <xdr:col>24</xdr:col>
      <xdr:colOff>152400</xdr:colOff>
      <xdr:row>99</xdr:row>
      <xdr:rowOff>76200</xdr:rowOff>
    </xdr:to>
    <xdr:cxnSp macro="">
      <xdr:nvCxnSpPr>
        <xdr:cNvPr id="367" name="直線コネクタ 366"/>
        <xdr:cNvCxnSpPr/>
      </xdr:nvCxnSpPr>
      <xdr:spPr>
        <a:xfrm>
          <a:off x="4546600" y="1704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102</xdr:row>
      <xdr:rowOff>103522</xdr:rowOff>
    </xdr:from>
    <xdr:ext cx="405111" cy="259045"/>
    <xdr:sp macro="" textlink="">
      <xdr:nvSpPr>
        <xdr:cNvPr id="368" name="【市民会館】&#10;有形固定資産減価償却率平均値テキスト"/>
        <xdr:cNvSpPr txBox="1"/>
      </xdr:nvSpPr>
      <xdr:spPr>
        <a:xfrm>
          <a:off x="4673600" y="175914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80645</xdr:rowOff>
    </xdr:from>
    <xdr:to>
      <xdr:col>24</xdr:col>
      <xdr:colOff>114300</xdr:colOff>
      <xdr:row>104</xdr:row>
      <xdr:rowOff>10795</xdr:rowOff>
    </xdr:to>
    <xdr:sp macro="" textlink="">
      <xdr:nvSpPr>
        <xdr:cNvPr id="369" name="フローチャート: 判断 368"/>
        <xdr:cNvSpPr/>
      </xdr:nvSpPr>
      <xdr:spPr>
        <a:xfrm>
          <a:off x="4584700" y="1773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44450</xdr:rowOff>
    </xdr:from>
    <xdr:to>
      <xdr:col>20</xdr:col>
      <xdr:colOff>38100</xdr:colOff>
      <xdr:row>103</xdr:row>
      <xdr:rowOff>146050</xdr:rowOff>
    </xdr:to>
    <xdr:sp macro="" textlink="">
      <xdr:nvSpPr>
        <xdr:cNvPr id="370" name="フローチャート: 判断 369"/>
        <xdr:cNvSpPr/>
      </xdr:nvSpPr>
      <xdr:spPr>
        <a:xfrm>
          <a:off x="3746500" y="1770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10161</xdr:rowOff>
    </xdr:from>
    <xdr:to>
      <xdr:col>15</xdr:col>
      <xdr:colOff>101600</xdr:colOff>
      <xdr:row>103</xdr:row>
      <xdr:rowOff>111761</xdr:rowOff>
    </xdr:to>
    <xdr:sp macro="" textlink="">
      <xdr:nvSpPr>
        <xdr:cNvPr id="371" name="フローチャート: 判断 370"/>
        <xdr:cNvSpPr/>
      </xdr:nvSpPr>
      <xdr:spPr>
        <a:xfrm>
          <a:off x="2857500" y="17669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38736</xdr:rowOff>
    </xdr:from>
    <xdr:to>
      <xdr:col>10</xdr:col>
      <xdr:colOff>165100</xdr:colOff>
      <xdr:row>103</xdr:row>
      <xdr:rowOff>140336</xdr:rowOff>
    </xdr:to>
    <xdr:sp macro="" textlink="">
      <xdr:nvSpPr>
        <xdr:cNvPr id="372" name="フローチャート: 判断 371"/>
        <xdr:cNvSpPr/>
      </xdr:nvSpPr>
      <xdr:spPr>
        <a:xfrm>
          <a:off x="1968500" y="17698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102</xdr:row>
      <xdr:rowOff>31114</xdr:rowOff>
    </xdr:from>
    <xdr:to>
      <xdr:col>6</xdr:col>
      <xdr:colOff>38100</xdr:colOff>
      <xdr:row>102</xdr:row>
      <xdr:rowOff>132714</xdr:rowOff>
    </xdr:to>
    <xdr:sp macro="" textlink="">
      <xdr:nvSpPr>
        <xdr:cNvPr id="373" name="フローチャート: 判断 372"/>
        <xdr:cNvSpPr/>
      </xdr:nvSpPr>
      <xdr:spPr>
        <a:xfrm>
          <a:off x="1079500" y="1751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74" name="テキスト ボックス 373"/>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75" name="テキスト ボックス 374"/>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76" name="テキスト ボックス 375"/>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77" name="テキスト ボックス 376"/>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78" name="テキスト ボックス 377"/>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109220</xdr:rowOff>
    </xdr:from>
    <xdr:to>
      <xdr:col>24</xdr:col>
      <xdr:colOff>114300</xdr:colOff>
      <xdr:row>107</xdr:row>
      <xdr:rowOff>39370</xdr:rowOff>
    </xdr:to>
    <xdr:sp macro="" textlink="">
      <xdr:nvSpPr>
        <xdr:cNvPr id="379" name="楕円 378"/>
        <xdr:cNvSpPr/>
      </xdr:nvSpPr>
      <xdr:spPr>
        <a:xfrm>
          <a:off x="4584700" y="18282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87647</xdr:rowOff>
    </xdr:from>
    <xdr:ext cx="405111" cy="259045"/>
    <xdr:sp macro="" textlink="">
      <xdr:nvSpPr>
        <xdr:cNvPr id="380" name="【市民会館】&#10;有形固定資産減価償却率該当値テキスト"/>
        <xdr:cNvSpPr txBox="1"/>
      </xdr:nvSpPr>
      <xdr:spPr>
        <a:xfrm>
          <a:off x="4673600"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50164</xdr:rowOff>
    </xdr:from>
    <xdr:to>
      <xdr:col>20</xdr:col>
      <xdr:colOff>38100</xdr:colOff>
      <xdr:row>106</xdr:row>
      <xdr:rowOff>151764</xdr:rowOff>
    </xdr:to>
    <xdr:sp macro="" textlink="">
      <xdr:nvSpPr>
        <xdr:cNvPr id="381" name="楕円 380"/>
        <xdr:cNvSpPr/>
      </xdr:nvSpPr>
      <xdr:spPr>
        <a:xfrm>
          <a:off x="3746500" y="1822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100964</xdr:rowOff>
    </xdr:from>
    <xdr:to>
      <xdr:col>24</xdr:col>
      <xdr:colOff>63500</xdr:colOff>
      <xdr:row>106</xdr:row>
      <xdr:rowOff>160020</xdr:rowOff>
    </xdr:to>
    <xdr:cxnSp macro="">
      <xdr:nvCxnSpPr>
        <xdr:cNvPr id="382" name="直線コネクタ 381"/>
        <xdr:cNvCxnSpPr/>
      </xdr:nvCxnSpPr>
      <xdr:spPr>
        <a:xfrm>
          <a:off x="3797300" y="18274664"/>
          <a:ext cx="838200" cy="59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162561</xdr:rowOff>
    </xdr:from>
    <xdr:to>
      <xdr:col>15</xdr:col>
      <xdr:colOff>101600</xdr:colOff>
      <xdr:row>106</xdr:row>
      <xdr:rowOff>92711</xdr:rowOff>
    </xdr:to>
    <xdr:sp macro="" textlink="">
      <xdr:nvSpPr>
        <xdr:cNvPr id="383" name="楕円 382"/>
        <xdr:cNvSpPr/>
      </xdr:nvSpPr>
      <xdr:spPr>
        <a:xfrm>
          <a:off x="2857500" y="181648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41911</xdr:rowOff>
    </xdr:from>
    <xdr:to>
      <xdr:col>19</xdr:col>
      <xdr:colOff>177800</xdr:colOff>
      <xdr:row>106</xdr:row>
      <xdr:rowOff>100964</xdr:rowOff>
    </xdr:to>
    <xdr:cxnSp macro="">
      <xdr:nvCxnSpPr>
        <xdr:cNvPr id="384" name="直線コネクタ 383"/>
        <xdr:cNvCxnSpPr/>
      </xdr:nvCxnSpPr>
      <xdr:spPr>
        <a:xfrm>
          <a:off x="2908300" y="18215611"/>
          <a:ext cx="889000" cy="590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101</xdr:row>
      <xdr:rowOff>162577</xdr:rowOff>
    </xdr:from>
    <xdr:ext cx="405111" cy="259045"/>
    <xdr:sp macro="" textlink="">
      <xdr:nvSpPr>
        <xdr:cNvPr id="385" name="n_1aveValue【市民会館】&#10;有形固定資産減価償却率"/>
        <xdr:cNvSpPr txBox="1"/>
      </xdr:nvSpPr>
      <xdr:spPr>
        <a:xfrm>
          <a:off x="3582044" y="174790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101</xdr:row>
      <xdr:rowOff>128288</xdr:rowOff>
    </xdr:from>
    <xdr:ext cx="405111" cy="259045"/>
    <xdr:sp macro="" textlink="">
      <xdr:nvSpPr>
        <xdr:cNvPr id="386" name="n_2aveValue【市民会館】&#10;有形固定資産減価償却率"/>
        <xdr:cNvSpPr txBox="1"/>
      </xdr:nvSpPr>
      <xdr:spPr>
        <a:xfrm>
          <a:off x="2705744" y="17444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156863</xdr:rowOff>
    </xdr:from>
    <xdr:ext cx="405111" cy="259045"/>
    <xdr:sp macro="" textlink="">
      <xdr:nvSpPr>
        <xdr:cNvPr id="387" name="n_3aveValue【市民会館】&#10;有形固定資産減価償却率"/>
        <xdr:cNvSpPr txBox="1"/>
      </xdr:nvSpPr>
      <xdr:spPr>
        <a:xfrm>
          <a:off x="1816744" y="17473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100</xdr:row>
      <xdr:rowOff>149241</xdr:rowOff>
    </xdr:from>
    <xdr:ext cx="405111" cy="259045"/>
    <xdr:sp macro="" textlink="">
      <xdr:nvSpPr>
        <xdr:cNvPr id="388" name="n_4aveValue【市民会館】&#10;有形固定資産減価償却率"/>
        <xdr:cNvSpPr txBox="1"/>
      </xdr:nvSpPr>
      <xdr:spPr>
        <a:xfrm>
          <a:off x="927744" y="1729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142891</xdr:rowOff>
    </xdr:from>
    <xdr:ext cx="405111" cy="259045"/>
    <xdr:sp macro="" textlink="">
      <xdr:nvSpPr>
        <xdr:cNvPr id="389" name="n_1mainValue【市民会館】&#10;有形固定資産減価償却率"/>
        <xdr:cNvSpPr txBox="1"/>
      </xdr:nvSpPr>
      <xdr:spPr>
        <a:xfrm>
          <a:off x="3582044" y="1831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83838</xdr:rowOff>
    </xdr:from>
    <xdr:ext cx="405111" cy="259045"/>
    <xdr:sp macro="" textlink="">
      <xdr:nvSpPr>
        <xdr:cNvPr id="390" name="n_2mainValue【市民会館】&#10;有形固定資産減価償却率"/>
        <xdr:cNvSpPr txBox="1"/>
      </xdr:nvSpPr>
      <xdr:spPr>
        <a:xfrm>
          <a:off x="2705744" y="182575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91" name="正方形/長方形 390"/>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2" name="正方形/長方形 391"/>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3" name="正方形/長方形 392"/>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4" name="正方形/長方形 393"/>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5" name="正方形/長方形 394"/>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6" name="正方形/長方形 395"/>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7" name="正方形/長方形 396"/>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8" name="正方形/長方形 397"/>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99" name="テキスト ボックス 398"/>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00" name="直線コネクタ 399"/>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01" name="直線コネクタ 400"/>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02" name="テキスト ボックス 401"/>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03" name="直線コネクタ 402"/>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04" name="テキスト ボックス 403"/>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05" name="直線コネクタ 404"/>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06" name="テキスト ボックス 405"/>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07" name="直線コネクタ 406"/>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08" name="テキスト ボックス 407"/>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09" name="直線コネクタ 408"/>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10" name="テキスト ボックス 409"/>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11" name="直線コネクタ 410"/>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12" name="テキスト ボックス 411"/>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13"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101346</xdr:rowOff>
    </xdr:from>
    <xdr:to>
      <xdr:col>54</xdr:col>
      <xdr:colOff>189865</xdr:colOff>
      <xdr:row>108</xdr:row>
      <xdr:rowOff>119635</xdr:rowOff>
    </xdr:to>
    <xdr:cxnSp macro="">
      <xdr:nvCxnSpPr>
        <xdr:cNvPr id="414" name="直線コネクタ 413"/>
        <xdr:cNvCxnSpPr/>
      </xdr:nvCxnSpPr>
      <xdr:spPr>
        <a:xfrm flipV="1">
          <a:off x="10476865" y="17246346"/>
          <a:ext cx="0" cy="138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123462</xdr:rowOff>
    </xdr:from>
    <xdr:ext cx="469744" cy="259045"/>
    <xdr:sp macro="" textlink="">
      <xdr:nvSpPr>
        <xdr:cNvPr id="415" name="【市民会館】&#10;一人当たり面積最小値テキスト"/>
        <xdr:cNvSpPr txBox="1"/>
      </xdr:nvSpPr>
      <xdr:spPr>
        <a:xfrm>
          <a:off x="10515600" y="18640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119635</xdr:rowOff>
    </xdr:from>
    <xdr:to>
      <xdr:col>55</xdr:col>
      <xdr:colOff>88900</xdr:colOff>
      <xdr:row>108</xdr:row>
      <xdr:rowOff>119635</xdr:rowOff>
    </xdr:to>
    <xdr:cxnSp macro="">
      <xdr:nvCxnSpPr>
        <xdr:cNvPr id="416" name="直線コネクタ 415"/>
        <xdr:cNvCxnSpPr/>
      </xdr:nvCxnSpPr>
      <xdr:spPr>
        <a:xfrm>
          <a:off x="10388600" y="18636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48023</xdr:rowOff>
    </xdr:from>
    <xdr:ext cx="469744" cy="259045"/>
    <xdr:sp macro="" textlink="">
      <xdr:nvSpPr>
        <xdr:cNvPr id="417" name="【市民会館】&#10;一人当たり面積最大値テキスト"/>
        <xdr:cNvSpPr txBox="1"/>
      </xdr:nvSpPr>
      <xdr:spPr>
        <a:xfrm>
          <a:off x="10515600" y="17021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101346</xdr:rowOff>
    </xdr:from>
    <xdr:to>
      <xdr:col>55</xdr:col>
      <xdr:colOff>88900</xdr:colOff>
      <xdr:row>100</xdr:row>
      <xdr:rowOff>101346</xdr:rowOff>
    </xdr:to>
    <xdr:cxnSp macro="">
      <xdr:nvCxnSpPr>
        <xdr:cNvPr id="418" name="直線コネクタ 417"/>
        <xdr:cNvCxnSpPr/>
      </xdr:nvCxnSpPr>
      <xdr:spPr>
        <a:xfrm>
          <a:off x="10388600" y="17246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1033</xdr:rowOff>
    </xdr:from>
    <xdr:ext cx="469744" cy="259045"/>
    <xdr:sp macro="" textlink="">
      <xdr:nvSpPr>
        <xdr:cNvPr id="419" name="【市民会館】&#10;一人当たり面積平均値テキスト"/>
        <xdr:cNvSpPr txBox="1"/>
      </xdr:nvSpPr>
      <xdr:spPr>
        <a:xfrm>
          <a:off x="10515600" y="18174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149606</xdr:rowOff>
    </xdr:from>
    <xdr:to>
      <xdr:col>55</xdr:col>
      <xdr:colOff>50800</xdr:colOff>
      <xdr:row>107</xdr:row>
      <xdr:rowOff>79756</xdr:rowOff>
    </xdr:to>
    <xdr:sp macro="" textlink="">
      <xdr:nvSpPr>
        <xdr:cNvPr id="420" name="フローチャート: 判断 419"/>
        <xdr:cNvSpPr/>
      </xdr:nvSpPr>
      <xdr:spPr>
        <a:xfrm>
          <a:off x="10426700" y="1832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161037</xdr:rowOff>
    </xdr:from>
    <xdr:to>
      <xdr:col>50</xdr:col>
      <xdr:colOff>165100</xdr:colOff>
      <xdr:row>107</xdr:row>
      <xdr:rowOff>91187</xdr:rowOff>
    </xdr:to>
    <xdr:sp macro="" textlink="">
      <xdr:nvSpPr>
        <xdr:cNvPr id="421" name="フローチャート: 判断 420"/>
        <xdr:cNvSpPr/>
      </xdr:nvSpPr>
      <xdr:spPr>
        <a:xfrm>
          <a:off x="9588500" y="18334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109982</xdr:rowOff>
    </xdr:from>
    <xdr:to>
      <xdr:col>46</xdr:col>
      <xdr:colOff>38100</xdr:colOff>
      <xdr:row>107</xdr:row>
      <xdr:rowOff>40132</xdr:rowOff>
    </xdr:to>
    <xdr:sp macro="" textlink="">
      <xdr:nvSpPr>
        <xdr:cNvPr id="422" name="フローチャート: 判断 421"/>
        <xdr:cNvSpPr/>
      </xdr:nvSpPr>
      <xdr:spPr>
        <a:xfrm>
          <a:off x="8699500" y="1828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98552</xdr:rowOff>
    </xdr:from>
    <xdr:to>
      <xdr:col>41</xdr:col>
      <xdr:colOff>101600</xdr:colOff>
      <xdr:row>107</xdr:row>
      <xdr:rowOff>28702</xdr:rowOff>
    </xdr:to>
    <xdr:sp macro="" textlink="">
      <xdr:nvSpPr>
        <xdr:cNvPr id="423" name="フローチャート: 判断 422"/>
        <xdr:cNvSpPr/>
      </xdr:nvSpPr>
      <xdr:spPr>
        <a:xfrm>
          <a:off x="7810500" y="1827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148082</xdr:rowOff>
    </xdr:from>
    <xdr:to>
      <xdr:col>36</xdr:col>
      <xdr:colOff>165100</xdr:colOff>
      <xdr:row>107</xdr:row>
      <xdr:rowOff>78232</xdr:rowOff>
    </xdr:to>
    <xdr:sp macro="" textlink="">
      <xdr:nvSpPr>
        <xdr:cNvPr id="424" name="フローチャート: 判断 423"/>
        <xdr:cNvSpPr/>
      </xdr:nvSpPr>
      <xdr:spPr>
        <a:xfrm>
          <a:off x="6921500" y="183217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25" name="テキスト ボックス 424"/>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26" name="テキスト ボックス 425"/>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27" name="テキスト ボックス 426"/>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28" name="テキスト ボックス 427"/>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29" name="テキスト ボックス 428"/>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68072</xdr:rowOff>
    </xdr:from>
    <xdr:to>
      <xdr:col>55</xdr:col>
      <xdr:colOff>50800</xdr:colOff>
      <xdr:row>108</xdr:row>
      <xdr:rowOff>169672</xdr:rowOff>
    </xdr:to>
    <xdr:sp macro="" textlink="">
      <xdr:nvSpPr>
        <xdr:cNvPr id="430" name="楕円 429"/>
        <xdr:cNvSpPr/>
      </xdr:nvSpPr>
      <xdr:spPr>
        <a:xfrm>
          <a:off x="10426700" y="1858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154449</xdr:rowOff>
    </xdr:from>
    <xdr:ext cx="469744" cy="259045"/>
    <xdr:sp macro="" textlink="">
      <xdr:nvSpPr>
        <xdr:cNvPr id="431" name="【市民会館】&#10;一人当たり面積該当値テキスト"/>
        <xdr:cNvSpPr txBox="1"/>
      </xdr:nvSpPr>
      <xdr:spPr>
        <a:xfrm>
          <a:off x="10515600" y="184995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68835</xdr:rowOff>
    </xdr:from>
    <xdr:to>
      <xdr:col>50</xdr:col>
      <xdr:colOff>165100</xdr:colOff>
      <xdr:row>108</xdr:row>
      <xdr:rowOff>170435</xdr:rowOff>
    </xdr:to>
    <xdr:sp macro="" textlink="">
      <xdr:nvSpPr>
        <xdr:cNvPr id="432" name="楕円 431"/>
        <xdr:cNvSpPr/>
      </xdr:nvSpPr>
      <xdr:spPr>
        <a:xfrm>
          <a:off x="9588500" y="185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118872</xdr:rowOff>
    </xdr:from>
    <xdr:to>
      <xdr:col>55</xdr:col>
      <xdr:colOff>0</xdr:colOff>
      <xdr:row>108</xdr:row>
      <xdr:rowOff>119635</xdr:rowOff>
    </xdr:to>
    <xdr:cxnSp macro="">
      <xdr:nvCxnSpPr>
        <xdr:cNvPr id="433" name="直線コネクタ 432"/>
        <xdr:cNvCxnSpPr/>
      </xdr:nvCxnSpPr>
      <xdr:spPr>
        <a:xfrm flipV="1">
          <a:off x="9639300" y="18635472"/>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68835</xdr:rowOff>
    </xdr:from>
    <xdr:to>
      <xdr:col>46</xdr:col>
      <xdr:colOff>38100</xdr:colOff>
      <xdr:row>108</xdr:row>
      <xdr:rowOff>170435</xdr:rowOff>
    </xdr:to>
    <xdr:sp macro="" textlink="">
      <xdr:nvSpPr>
        <xdr:cNvPr id="434" name="楕円 433"/>
        <xdr:cNvSpPr/>
      </xdr:nvSpPr>
      <xdr:spPr>
        <a:xfrm>
          <a:off x="8699500" y="18585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119635</xdr:rowOff>
    </xdr:from>
    <xdr:to>
      <xdr:col>50</xdr:col>
      <xdr:colOff>114300</xdr:colOff>
      <xdr:row>108</xdr:row>
      <xdr:rowOff>119635</xdr:rowOff>
    </xdr:to>
    <xdr:cxnSp macro="">
      <xdr:nvCxnSpPr>
        <xdr:cNvPr id="435" name="直線コネクタ 434"/>
        <xdr:cNvCxnSpPr/>
      </xdr:nvCxnSpPr>
      <xdr:spPr>
        <a:xfrm>
          <a:off x="8750300" y="1863623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107714</xdr:rowOff>
    </xdr:from>
    <xdr:ext cx="469744" cy="259045"/>
    <xdr:sp macro="" textlink="">
      <xdr:nvSpPr>
        <xdr:cNvPr id="436" name="n_1aveValue【市民会館】&#10;一人当たり面積"/>
        <xdr:cNvSpPr txBox="1"/>
      </xdr:nvSpPr>
      <xdr:spPr>
        <a:xfrm>
          <a:off x="9391727" y="181099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56659</xdr:rowOff>
    </xdr:from>
    <xdr:ext cx="469744" cy="259045"/>
    <xdr:sp macro="" textlink="">
      <xdr:nvSpPr>
        <xdr:cNvPr id="437" name="n_2aveValue【市民会館】&#10;一人当たり面積"/>
        <xdr:cNvSpPr txBox="1"/>
      </xdr:nvSpPr>
      <xdr:spPr>
        <a:xfrm>
          <a:off x="8515427" y="18058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45229</xdr:rowOff>
    </xdr:from>
    <xdr:ext cx="469744" cy="259045"/>
    <xdr:sp macro="" textlink="">
      <xdr:nvSpPr>
        <xdr:cNvPr id="438" name="n_3aveValue【市民会館】&#10;一人当たり面積"/>
        <xdr:cNvSpPr txBox="1"/>
      </xdr:nvSpPr>
      <xdr:spPr>
        <a:xfrm>
          <a:off x="7626427" y="18047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94759</xdr:rowOff>
    </xdr:from>
    <xdr:ext cx="469744" cy="259045"/>
    <xdr:sp macro="" textlink="">
      <xdr:nvSpPr>
        <xdr:cNvPr id="439" name="n_4aveValue【市民会館】&#10;一人当たり面積"/>
        <xdr:cNvSpPr txBox="1"/>
      </xdr:nvSpPr>
      <xdr:spPr>
        <a:xfrm>
          <a:off x="6737427" y="1809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161562</xdr:rowOff>
    </xdr:from>
    <xdr:ext cx="469744" cy="259045"/>
    <xdr:sp macro="" textlink="">
      <xdr:nvSpPr>
        <xdr:cNvPr id="440" name="n_1mainValue【市民会館】&#10;一人当たり面積"/>
        <xdr:cNvSpPr txBox="1"/>
      </xdr:nvSpPr>
      <xdr:spPr>
        <a:xfrm>
          <a:off x="9391727" y="1867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161562</xdr:rowOff>
    </xdr:from>
    <xdr:ext cx="469744" cy="259045"/>
    <xdr:sp macro="" textlink="">
      <xdr:nvSpPr>
        <xdr:cNvPr id="441" name="n_2mainValue【市民会館】&#10;一人当たり面積"/>
        <xdr:cNvSpPr txBox="1"/>
      </xdr:nvSpPr>
      <xdr:spPr>
        <a:xfrm>
          <a:off x="8515427" y="18678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42" name="正方形/長方形 441"/>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43" name="正方形/長方形 442"/>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44" name="正方形/長方形 443"/>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45" name="正方形/長方形 444"/>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46" name="正方形/長方形 445"/>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47" name="正方形/長方形 446"/>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48" name="正方形/長方形 447"/>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49" name="正方形/長方形 448"/>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50" name="テキスト ボックス 449"/>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51" name="直線コネクタ 450"/>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52" name="テキスト ボックス 451"/>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53" name="直線コネクタ 452"/>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54" name="テキスト ボックス 453"/>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55" name="直線コネクタ 454"/>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56" name="テキスト ボックス 455"/>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57" name="直線コネクタ 456"/>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58" name="テキスト ボックス 457"/>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59" name="直線コネクタ 458"/>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60" name="テキスト ボックス 459"/>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61" name="直線コネクタ 460"/>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62" name="テキスト ボックス 461"/>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63" name="直線コネクタ 462"/>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64" name="テキスト ボックス 463"/>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65" name="直線コネクタ 46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66"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4354</xdr:rowOff>
    </xdr:from>
    <xdr:to>
      <xdr:col>85</xdr:col>
      <xdr:colOff>126364</xdr:colOff>
      <xdr:row>42</xdr:row>
      <xdr:rowOff>92528</xdr:rowOff>
    </xdr:to>
    <xdr:cxnSp macro="">
      <xdr:nvCxnSpPr>
        <xdr:cNvPr id="467" name="直線コネクタ 466"/>
        <xdr:cNvCxnSpPr/>
      </xdr:nvCxnSpPr>
      <xdr:spPr>
        <a:xfrm flipV="1">
          <a:off x="16318864" y="5833654"/>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68" name="【一般廃棄物処理施設】&#10;有形固定資産減価償却率最小値テキスト"/>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69" name="直線コネクタ 468"/>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122481</xdr:rowOff>
    </xdr:from>
    <xdr:ext cx="405111" cy="259045"/>
    <xdr:sp macro="" textlink="">
      <xdr:nvSpPr>
        <xdr:cNvPr id="470" name="【一般廃棄物処理施設】&#10;有形固定資産減価償却率最大値テキスト"/>
        <xdr:cNvSpPr txBox="1"/>
      </xdr:nvSpPr>
      <xdr:spPr>
        <a:xfrm>
          <a:off x="16357600" y="56088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4354</xdr:rowOff>
    </xdr:from>
    <xdr:to>
      <xdr:col>86</xdr:col>
      <xdr:colOff>25400</xdr:colOff>
      <xdr:row>34</xdr:row>
      <xdr:rowOff>4354</xdr:rowOff>
    </xdr:to>
    <xdr:cxnSp macro="">
      <xdr:nvCxnSpPr>
        <xdr:cNvPr id="471" name="直線コネクタ 470"/>
        <xdr:cNvCxnSpPr/>
      </xdr:nvCxnSpPr>
      <xdr:spPr>
        <a:xfrm>
          <a:off x="16230600" y="58336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52812</xdr:rowOff>
    </xdr:from>
    <xdr:ext cx="405111" cy="259045"/>
    <xdr:sp macro="" textlink="">
      <xdr:nvSpPr>
        <xdr:cNvPr id="472" name="【一般廃棄物処理施設】&#10;有形固定資産減価償却率平均値テキスト"/>
        <xdr:cNvSpPr txBox="1"/>
      </xdr:nvSpPr>
      <xdr:spPr>
        <a:xfrm>
          <a:off x="16357600" y="656791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74385</xdr:rowOff>
    </xdr:from>
    <xdr:to>
      <xdr:col>85</xdr:col>
      <xdr:colOff>177800</xdr:colOff>
      <xdr:row>39</xdr:row>
      <xdr:rowOff>4535</xdr:rowOff>
    </xdr:to>
    <xdr:sp macro="" textlink="">
      <xdr:nvSpPr>
        <xdr:cNvPr id="473" name="フローチャート: 判断 472"/>
        <xdr:cNvSpPr/>
      </xdr:nvSpPr>
      <xdr:spPr>
        <a:xfrm>
          <a:off x="16268700" y="658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90715</xdr:rowOff>
    </xdr:from>
    <xdr:to>
      <xdr:col>81</xdr:col>
      <xdr:colOff>101600</xdr:colOff>
      <xdr:row>39</xdr:row>
      <xdr:rowOff>20865</xdr:rowOff>
    </xdr:to>
    <xdr:sp macro="" textlink="">
      <xdr:nvSpPr>
        <xdr:cNvPr id="474" name="フローチャート: 判断 473"/>
        <xdr:cNvSpPr/>
      </xdr:nvSpPr>
      <xdr:spPr>
        <a:xfrm>
          <a:off x="15430500" y="6605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5806</xdr:rowOff>
    </xdr:from>
    <xdr:to>
      <xdr:col>76</xdr:col>
      <xdr:colOff>165100</xdr:colOff>
      <xdr:row>38</xdr:row>
      <xdr:rowOff>107406</xdr:rowOff>
    </xdr:to>
    <xdr:sp macro="" textlink="">
      <xdr:nvSpPr>
        <xdr:cNvPr id="475" name="フローチャート: 判断 474"/>
        <xdr:cNvSpPr/>
      </xdr:nvSpPr>
      <xdr:spPr>
        <a:xfrm>
          <a:off x="14541500" y="652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4173</xdr:rowOff>
    </xdr:from>
    <xdr:to>
      <xdr:col>72</xdr:col>
      <xdr:colOff>38100</xdr:colOff>
      <xdr:row>38</xdr:row>
      <xdr:rowOff>105773</xdr:rowOff>
    </xdr:to>
    <xdr:sp macro="" textlink="">
      <xdr:nvSpPr>
        <xdr:cNvPr id="476" name="フローチャート: 判断 475"/>
        <xdr:cNvSpPr/>
      </xdr:nvSpPr>
      <xdr:spPr>
        <a:xfrm>
          <a:off x="13652500" y="6519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164193</xdr:rowOff>
    </xdr:from>
    <xdr:to>
      <xdr:col>67</xdr:col>
      <xdr:colOff>101600</xdr:colOff>
      <xdr:row>39</xdr:row>
      <xdr:rowOff>94343</xdr:rowOff>
    </xdr:to>
    <xdr:sp macro="" textlink="">
      <xdr:nvSpPr>
        <xdr:cNvPr id="477" name="フローチャート: 判断 476"/>
        <xdr:cNvSpPr/>
      </xdr:nvSpPr>
      <xdr:spPr>
        <a:xfrm>
          <a:off x="12763500" y="6679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78" name="テキスト ボックス 477"/>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79" name="テキスト ボックス 478"/>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80" name="テキスト ボックス 479"/>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81" name="テキスト ボックス 480"/>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82" name="テキスト ボックス 481"/>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48260</xdr:rowOff>
    </xdr:from>
    <xdr:to>
      <xdr:col>85</xdr:col>
      <xdr:colOff>177800</xdr:colOff>
      <xdr:row>36</xdr:row>
      <xdr:rowOff>149860</xdr:rowOff>
    </xdr:to>
    <xdr:sp macro="" textlink="">
      <xdr:nvSpPr>
        <xdr:cNvPr id="483" name="楕円 482"/>
        <xdr:cNvSpPr/>
      </xdr:nvSpPr>
      <xdr:spPr>
        <a:xfrm>
          <a:off x="16268700" y="622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35</xdr:row>
      <xdr:rowOff>71137</xdr:rowOff>
    </xdr:from>
    <xdr:ext cx="405111" cy="259045"/>
    <xdr:sp macro="" textlink="">
      <xdr:nvSpPr>
        <xdr:cNvPr id="484" name="【一般廃棄物処理施設】&#10;有形固定資産減価償却率該当値テキスト"/>
        <xdr:cNvSpPr txBox="1"/>
      </xdr:nvSpPr>
      <xdr:spPr>
        <a:xfrm>
          <a:off x="16357600" y="6071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18869</xdr:rowOff>
    </xdr:from>
    <xdr:to>
      <xdr:col>81</xdr:col>
      <xdr:colOff>101600</xdr:colOff>
      <xdr:row>36</xdr:row>
      <xdr:rowOff>120469</xdr:rowOff>
    </xdr:to>
    <xdr:sp macro="" textlink="">
      <xdr:nvSpPr>
        <xdr:cNvPr id="485" name="楕円 484"/>
        <xdr:cNvSpPr/>
      </xdr:nvSpPr>
      <xdr:spPr>
        <a:xfrm>
          <a:off x="15430500" y="619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36</xdr:row>
      <xdr:rowOff>69669</xdr:rowOff>
    </xdr:from>
    <xdr:to>
      <xdr:col>85</xdr:col>
      <xdr:colOff>127000</xdr:colOff>
      <xdr:row>36</xdr:row>
      <xdr:rowOff>99060</xdr:rowOff>
    </xdr:to>
    <xdr:cxnSp macro="">
      <xdr:nvCxnSpPr>
        <xdr:cNvPr id="486" name="直線コネクタ 485"/>
        <xdr:cNvCxnSpPr/>
      </xdr:nvCxnSpPr>
      <xdr:spPr>
        <a:xfrm>
          <a:off x="15481300" y="6241869"/>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146231</xdr:rowOff>
    </xdr:from>
    <xdr:to>
      <xdr:col>76</xdr:col>
      <xdr:colOff>165100</xdr:colOff>
      <xdr:row>36</xdr:row>
      <xdr:rowOff>76381</xdr:rowOff>
    </xdr:to>
    <xdr:sp macro="" textlink="">
      <xdr:nvSpPr>
        <xdr:cNvPr id="487" name="楕円 486"/>
        <xdr:cNvSpPr/>
      </xdr:nvSpPr>
      <xdr:spPr>
        <a:xfrm>
          <a:off x="14541500" y="614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25581</xdr:rowOff>
    </xdr:from>
    <xdr:to>
      <xdr:col>81</xdr:col>
      <xdr:colOff>50800</xdr:colOff>
      <xdr:row>36</xdr:row>
      <xdr:rowOff>69669</xdr:rowOff>
    </xdr:to>
    <xdr:cxnSp macro="">
      <xdr:nvCxnSpPr>
        <xdr:cNvPr id="488" name="直線コネクタ 487"/>
        <xdr:cNvCxnSpPr/>
      </xdr:nvCxnSpPr>
      <xdr:spPr>
        <a:xfrm>
          <a:off x="14592300" y="6197781"/>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11992</xdr:rowOff>
    </xdr:from>
    <xdr:ext cx="405111" cy="259045"/>
    <xdr:sp macro="" textlink="">
      <xdr:nvSpPr>
        <xdr:cNvPr id="489" name="n_1aveValue【一般廃棄物処理施設】&#10;有形固定資産減価償却率"/>
        <xdr:cNvSpPr txBox="1"/>
      </xdr:nvSpPr>
      <xdr:spPr>
        <a:xfrm>
          <a:off x="15266044" y="6698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98533</xdr:rowOff>
    </xdr:from>
    <xdr:ext cx="405111" cy="259045"/>
    <xdr:sp macro="" textlink="">
      <xdr:nvSpPr>
        <xdr:cNvPr id="490" name="n_2aveValue【一般廃棄物処理施設】&#10;有形固定資産減価償却率"/>
        <xdr:cNvSpPr txBox="1"/>
      </xdr:nvSpPr>
      <xdr:spPr>
        <a:xfrm>
          <a:off x="14389744" y="661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122300</xdr:rowOff>
    </xdr:from>
    <xdr:ext cx="405111" cy="259045"/>
    <xdr:sp macro="" textlink="">
      <xdr:nvSpPr>
        <xdr:cNvPr id="491" name="n_3aveValue【一般廃棄物処理施設】&#10;有形固定資産減価償却率"/>
        <xdr:cNvSpPr txBox="1"/>
      </xdr:nvSpPr>
      <xdr:spPr>
        <a:xfrm>
          <a:off x="13500744" y="6294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110870</xdr:rowOff>
    </xdr:from>
    <xdr:ext cx="405111" cy="259045"/>
    <xdr:sp macro="" textlink="">
      <xdr:nvSpPr>
        <xdr:cNvPr id="492" name="n_4aveValue【一般廃棄物処理施設】&#10;有形固定資産減価償却率"/>
        <xdr:cNvSpPr txBox="1"/>
      </xdr:nvSpPr>
      <xdr:spPr>
        <a:xfrm>
          <a:off x="12611744" y="64545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136996</xdr:rowOff>
    </xdr:from>
    <xdr:ext cx="405111" cy="259045"/>
    <xdr:sp macro="" textlink="">
      <xdr:nvSpPr>
        <xdr:cNvPr id="493" name="n_1mainValue【一般廃棄物処理施設】&#10;有形固定資産減価償却率"/>
        <xdr:cNvSpPr txBox="1"/>
      </xdr:nvSpPr>
      <xdr:spPr>
        <a:xfrm>
          <a:off x="15266044" y="596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34</xdr:row>
      <xdr:rowOff>92908</xdr:rowOff>
    </xdr:from>
    <xdr:ext cx="405111" cy="259045"/>
    <xdr:sp macro="" textlink="">
      <xdr:nvSpPr>
        <xdr:cNvPr id="494" name="n_2mainValue【一般廃棄物処理施設】&#10;有形固定資産減価償却率"/>
        <xdr:cNvSpPr txBox="1"/>
      </xdr:nvSpPr>
      <xdr:spPr>
        <a:xfrm>
          <a:off x="14389744" y="59222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95" name="正方形/長方形 49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96" name="正方形/長方形 49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97" name="正方形/長方形 49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98" name="正方形/長方形 49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99" name="正方形/長方形 49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0" name="正方形/長方形 49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01" name="正方形/長方形 50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02" name="正方形/長方形 50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03" name="テキスト ボックス 50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04" name="直線コネクタ 50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505" name="直線コネクタ 504"/>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506" name="テキスト ボックス 505"/>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507" name="直線コネクタ 506"/>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508" name="テキスト ボックス 507"/>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509" name="直線コネクタ 508"/>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510" name="テキスト ボックス 509"/>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511" name="直線コネクタ 510"/>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512" name="テキスト ボックス 511"/>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13" name="直線コネクタ 512"/>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14" name="テキスト ボックス 513"/>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15"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81636</xdr:rowOff>
    </xdr:from>
    <xdr:to>
      <xdr:col>116</xdr:col>
      <xdr:colOff>62864</xdr:colOff>
      <xdr:row>41</xdr:row>
      <xdr:rowOff>133107</xdr:rowOff>
    </xdr:to>
    <xdr:cxnSp macro="">
      <xdr:nvCxnSpPr>
        <xdr:cNvPr id="516" name="直線コネクタ 515"/>
        <xdr:cNvCxnSpPr/>
      </xdr:nvCxnSpPr>
      <xdr:spPr>
        <a:xfrm flipV="1">
          <a:off x="22160864" y="5739486"/>
          <a:ext cx="0" cy="1423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136934</xdr:rowOff>
    </xdr:from>
    <xdr:ext cx="378565" cy="259045"/>
    <xdr:sp macro="" textlink="">
      <xdr:nvSpPr>
        <xdr:cNvPr id="517" name="【一般廃棄物処理施設】&#10;一人当たり有形固定資産（償却資産）額最小値テキスト"/>
        <xdr:cNvSpPr txBox="1"/>
      </xdr:nvSpPr>
      <xdr:spPr>
        <a:xfrm>
          <a:off x="22199600" y="7166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133107</xdr:rowOff>
    </xdr:from>
    <xdr:to>
      <xdr:col>116</xdr:col>
      <xdr:colOff>152400</xdr:colOff>
      <xdr:row>41</xdr:row>
      <xdr:rowOff>133107</xdr:rowOff>
    </xdr:to>
    <xdr:cxnSp macro="">
      <xdr:nvCxnSpPr>
        <xdr:cNvPr id="518" name="直線コネクタ 517"/>
        <xdr:cNvCxnSpPr/>
      </xdr:nvCxnSpPr>
      <xdr:spPr>
        <a:xfrm>
          <a:off x="22072600" y="7162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28313</xdr:rowOff>
    </xdr:from>
    <xdr:ext cx="599010" cy="259045"/>
    <xdr:sp macro="" textlink="">
      <xdr:nvSpPr>
        <xdr:cNvPr id="519" name="【一般廃棄物処理施設】&#10;一人当たり有形固定資産（償却資産）額最大値テキスト"/>
        <xdr:cNvSpPr txBox="1"/>
      </xdr:nvSpPr>
      <xdr:spPr>
        <a:xfrm>
          <a:off x="22199600" y="5514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622,622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81636</xdr:rowOff>
    </xdr:from>
    <xdr:to>
      <xdr:col>116</xdr:col>
      <xdr:colOff>152400</xdr:colOff>
      <xdr:row>33</xdr:row>
      <xdr:rowOff>81636</xdr:rowOff>
    </xdr:to>
    <xdr:cxnSp macro="">
      <xdr:nvCxnSpPr>
        <xdr:cNvPr id="520" name="直線コネクタ 519"/>
        <xdr:cNvCxnSpPr/>
      </xdr:nvCxnSpPr>
      <xdr:spPr>
        <a:xfrm>
          <a:off x="22072600" y="5739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136824</xdr:rowOff>
    </xdr:from>
    <xdr:ext cx="599010" cy="259045"/>
    <xdr:sp macro="" textlink="">
      <xdr:nvSpPr>
        <xdr:cNvPr id="521" name="【一般廃棄物処理施設】&#10;一人当たり有形固定資産（償却資産）額平均値テキスト"/>
        <xdr:cNvSpPr txBox="1"/>
      </xdr:nvSpPr>
      <xdr:spPr>
        <a:xfrm>
          <a:off x="22199600" y="68233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158397</xdr:rowOff>
    </xdr:from>
    <xdr:to>
      <xdr:col>116</xdr:col>
      <xdr:colOff>114300</xdr:colOff>
      <xdr:row>40</xdr:row>
      <xdr:rowOff>88547</xdr:rowOff>
    </xdr:to>
    <xdr:sp macro="" textlink="">
      <xdr:nvSpPr>
        <xdr:cNvPr id="522" name="フローチャート: 判断 521"/>
        <xdr:cNvSpPr/>
      </xdr:nvSpPr>
      <xdr:spPr>
        <a:xfrm>
          <a:off x="22110700" y="684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136070</xdr:rowOff>
    </xdr:from>
    <xdr:to>
      <xdr:col>112</xdr:col>
      <xdr:colOff>38100</xdr:colOff>
      <xdr:row>40</xdr:row>
      <xdr:rowOff>66220</xdr:rowOff>
    </xdr:to>
    <xdr:sp macro="" textlink="">
      <xdr:nvSpPr>
        <xdr:cNvPr id="523" name="フローチャート: 判断 522"/>
        <xdr:cNvSpPr/>
      </xdr:nvSpPr>
      <xdr:spPr>
        <a:xfrm>
          <a:off x="21272500" y="682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116132</xdr:rowOff>
    </xdr:from>
    <xdr:to>
      <xdr:col>107</xdr:col>
      <xdr:colOff>101600</xdr:colOff>
      <xdr:row>40</xdr:row>
      <xdr:rowOff>46282</xdr:rowOff>
    </xdr:to>
    <xdr:sp macro="" textlink="">
      <xdr:nvSpPr>
        <xdr:cNvPr id="524" name="フローチャート: 判断 523"/>
        <xdr:cNvSpPr/>
      </xdr:nvSpPr>
      <xdr:spPr>
        <a:xfrm>
          <a:off x="20383500" y="6802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162832</xdr:rowOff>
    </xdr:from>
    <xdr:to>
      <xdr:col>102</xdr:col>
      <xdr:colOff>165100</xdr:colOff>
      <xdr:row>40</xdr:row>
      <xdr:rowOff>92982</xdr:rowOff>
    </xdr:to>
    <xdr:sp macro="" textlink="">
      <xdr:nvSpPr>
        <xdr:cNvPr id="525" name="フローチャート: 判断 524"/>
        <xdr:cNvSpPr/>
      </xdr:nvSpPr>
      <xdr:spPr>
        <a:xfrm>
          <a:off x="19494500" y="6849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19443</xdr:rowOff>
    </xdr:from>
    <xdr:to>
      <xdr:col>98</xdr:col>
      <xdr:colOff>38100</xdr:colOff>
      <xdr:row>40</xdr:row>
      <xdr:rowOff>121043</xdr:rowOff>
    </xdr:to>
    <xdr:sp macro="" textlink="">
      <xdr:nvSpPr>
        <xdr:cNvPr id="526" name="フローチャート: 判断 525"/>
        <xdr:cNvSpPr/>
      </xdr:nvSpPr>
      <xdr:spPr>
        <a:xfrm>
          <a:off x="18605500" y="6877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27" name="テキスト ボックス 526"/>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28" name="テキスト ボックス 527"/>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29" name="テキスト ボックス 528"/>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30" name="テキスト ボックス 529"/>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31" name="テキスト ボックス 530"/>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35</xdr:row>
      <xdr:rowOff>109566</xdr:rowOff>
    </xdr:from>
    <xdr:to>
      <xdr:col>116</xdr:col>
      <xdr:colOff>114300</xdr:colOff>
      <xdr:row>36</xdr:row>
      <xdr:rowOff>39716</xdr:rowOff>
    </xdr:to>
    <xdr:sp macro="" textlink="">
      <xdr:nvSpPr>
        <xdr:cNvPr id="532" name="楕円 531"/>
        <xdr:cNvSpPr/>
      </xdr:nvSpPr>
      <xdr:spPr>
        <a:xfrm>
          <a:off x="22110700" y="611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34</xdr:row>
      <xdr:rowOff>132443</xdr:rowOff>
    </xdr:from>
    <xdr:ext cx="599010" cy="259045"/>
    <xdr:sp macro="" textlink="">
      <xdr:nvSpPr>
        <xdr:cNvPr id="533" name="【一般廃棄物処理施設】&#10;一人当たり有形固定資産（償却資産）額該当値テキスト"/>
        <xdr:cNvSpPr txBox="1"/>
      </xdr:nvSpPr>
      <xdr:spPr>
        <a:xfrm>
          <a:off x="22199600" y="5961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438,182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35</xdr:row>
      <xdr:rowOff>149180</xdr:rowOff>
    </xdr:from>
    <xdr:to>
      <xdr:col>112</xdr:col>
      <xdr:colOff>38100</xdr:colOff>
      <xdr:row>36</xdr:row>
      <xdr:rowOff>79330</xdr:rowOff>
    </xdr:to>
    <xdr:sp macro="" textlink="">
      <xdr:nvSpPr>
        <xdr:cNvPr id="534" name="楕円 533"/>
        <xdr:cNvSpPr/>
      </xdr:nvSpPr>
      <xdr:spPr>
        <a:xfrm>
          <a:off x="21272500" y="614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35</xdr:row>
      <xdr:rowOff>160366</xdr:rowOff>
    </xdr:from>
    <xdr:to>
      <xdr:col>116</xdr:col>
      <xdr:colOff>63500</xdr:colOff>
      <xdr:row>36</xdr:row>
      <xdr:rowOff>28530</xdr:rowOff>
    </xdr:to>
    <xdr:cxnSp macro="">
      <xdr:nvCxnSpPr>
        <xdr:cNvPr id="535" name="直線コネクタ 534"/>
        <xdr:cNvCxnSpPr/>
      </xdr:nvCxnSpPr>
      <xdr:spPr>
        <a:xfrm flipV="1">
          <a:off x="21323300" y="6161116"/>
          <a:ext cx="838200" cy="39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35</xdr:row>
      <xdr:rowOff>161271</xdr:rowOff>
    </xdr:from>
    <xdr:to>
      <xdr:col>107</xdr:col>
      <xdr:colOff>101600</xdr:colOff>
      <xdr:row>36</xdr:row>
      <xdr:rowOff>91421</xdr:rowOff>
    </xdr:to>
    <xdr:sp macro="" textlink="">
      <xdr:nvSpPr>
        <xdr:cNvPr id="536" name="楕円 535"/>
        <xdr:cNvSpPr/>
      </xdr:nvSpPr>
      <xdr:spPr>
        <a:xfrm>
          <a:off x="20383500" y="6162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36</xdr:row>
      <xdr:rowOff>28530</xdr:rowOff>
    </xdr:from>
    <xdr:to>
      <xdr:col>111</xdr:col>
      <xdr:colOff>177800</xdr:colOff>
      <xdr:row>36</xdr:row>
      <xdr:rowOff>40621</xdr:rowOff>
    </xdr:to>
    <xdr:cxnSp macro="">
      <xdr:nvCxnSpPr>
        <xdr:cNvPr id="537" name="直線コネクタ 536"/>
        <xdr:cNvCxnSpPr/>
      </xdr:nvCxnSpPr>
      <xdr:spPr>
        <a:xfrm flipV="1">
          <a:off x="20434300" y="6200730"/>
          <a:ext cx="889000" cy="12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57347</xdr:rowOff>
    </xdr:from>
    <xdr:ext cx="599010" cy="259045"/>
    <xdr:sp macro="" textlink="">
      <xdr:nvSpPr>
        <xdr:cNvPr id="538" name="n_1aveValue【一般廃棄物処理施設】&#10;一人当たり有形固定資産（償却資産）額"/>
        <xdr:cNvSpPr txBox="1"/>
      </xdr:nvSpPr>
      <xdr:spPr>
        <a:xfrm>
          <a:off x="21011095" y="6915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37409</xdr:rowOff>
    </xdr:from>
    <xdr:ext cx="599010" cy="259045"/>
    <xdr:sp macro="" textlink="">
      <xdr:nvSpPr>
        <xdr:cNvPr id="539" name="n_2aveValue【一般廃棄物処理施設】&#10;一人当たり有形固定資産（償却資産）額"/>
        <xdr:cNvSpPr txBox="1"/>
      </xdr:nvSpPr>
      <xdr:spPr>
        <a:xfrm>
          <a:off x="20134795" y="6895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109509</xdr:rowOff>
    </xdr:from>
    <xdr:ext cx="599010" cy="259045"/>
    <xdr:sp macro="" textlink="">
      <xdr:nvSpPr>
        <xdr:cNvPr id="540" name="n_3aveValue【一般廃棄物処理施設】&#10;一人当たり有形固定資産（償却資産）額"/>
        <xdr:cNvSpPr txBox="1"/>
      </xdr:nvSpPr>
      <xdr:spPr>
        <a:xfrm>
          <a:off x="19245795" y="6624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137570</xdr:rowOff>
    </xdr:from>
    <xdr:ext cx="599010" cy="259045"/>
    <xdr:sp macro="" textlink="">
      <xdr:nvSpPr>
        <xdr:cNvPr id="541" name="n_4aveValue【一般廃棄物処理施設】&#10;一人当たり有形固定資産（償却資産）額"/>
        <xdr:cNvSpPr txBox="1"/>
      </xdr:nvSpPr>
      <xdr:spPr>
        <a:xfrm>
          <a:off x="18356795" y="66526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34</xdr:row>
      <xdr:rowOff>95857</xdr:rowOff>
    </xdr:from>
    <xdr:ext cx="599010" cy="259045"/>
    <xdr:sp macro="" textlink="">
      <xdr:nvSpPr>
        <xdr:cNvPr id="542" name="n_1mainValue【一般廃棄物処理施設】&#10;一人当たり有形固定資産（償却資産）額"/>
        <xdr:cNvSpPr txBox="1"/>
      </xdr:nvSpPr>
      <xdr:spPr>
        <a:xfrm>
          <a:off x="21011095" y="5925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34</xdr:row>
      <xdr:rowOff>107948</xdr:rowOff>
    </xdr:from>
    <xdr:ext cx="599010" cy="259045"/>
    <xdr:sp macro="" textlink="">
      <xdr:nvSpPr>
        <xdr:cNvPr id="543" name="n_2mainValue【一般廃棄物処理施設】&#10;一人当たり有形固定資産（償却資産）額"/>
        <xdr:cNvSpPr txBox="1"/>
      </xdr:nvSpPr>
      <xdr:spPr>
        <a:xfrm>
          <a:off x="20134795" y="59372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44" name="正方形/長方形 54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45" name="正方形/長方形 54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46" name="正方形/長方形 54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47" name="正方形/長方形 54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48" name="正方形/長方形 54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49" name="正方形/長方形 54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50" name="正方形/長方形 54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51" name="正方形/長方形 55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52" name="テキスト ボックス 55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53" name="直線コネクタ 55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54" name="テキスト ボックス 553"/>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55" name="直線コネクタ 554"/>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56" name="テキスト ボックス 555"/>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57" name="直線コネクタ 556"/>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58" name="テキスト ボックス 557"/>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59" name="直線コネクタ 558"/>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60" name="テキスト ボックス 559"/>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61" name="直線コネクタ 560"/>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62" name="テキスト ボックス 561"/>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63" name="直線コネクタ 562"/>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64" name="テキスト ボックス 563"/>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65" name="直線コネクタ 564"/>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66" name="テキスト ボックス 565"/>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67" name="直線コネクタ 566"/>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68"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128996</xdr:rowOff>
    </xdr:from>
    <xdr:to>
      <xdr:col>85</xdr:col>
      <xdr:colOff>126364</xdr:colOff>
      <xdr:row>63</xdr:row>
      <xdr:rowOff>101237</xdr:rowOff>
    </xdr:to>
    <xdr:cxnSp macro="">
      <xdr:nvCxnSpPr>
        <xdr:cNvPr id="569" name="直線コネクタ 568"/>
        <xdr:cNvCxnSpPr/>
      </xdr:nvCxnSpPr>
      <xdr:spPr>
        <a:xfrm flipV="1">
          <a:off x="16318864" y="9558746"/>
          <a:ext cx="0" cy="1343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105064</xdr:rowOff>
    </xdr:from>
    <xdr:ext cx="405111" cy="259045"/>
    <xdr:sp macro="" textlink="">
      <xdr:nvSpPr>
        <xdr:cNvPr id="570" name="【保健センター・保健所】&#10;有形固定資産減価償却率最小値テキスト"/>
        <xdr:cNvSpPr txBox="1"/>
      </xdr:nvSpPr>
      <xdr:spPr>
        <a:xfrm>
          <a:off x="16357600" y="10906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101237</xdr:rowOff>
    </xdr:from>
    <xdr:to>
      <xdr:col>86</xdr:col>
      <xdr:colOff>25400</xdr:colOff>
      <xdr:row>63</xdr:row>
      <xdr:rowOff>101237</xdr:rowOff>
    </xdr:to>
    <xdr:cxnSp macro="">
      <xdr:nvCxnSpPr>
        <xdr:cNvPr id="571" name="直線コネクタ 570"/>
        <xdr:cNvCxnSpPr/>
      </xdr:nvCxnSpPr>
      <xdr:spPr>
        <a:xfrm>
          <a:off x="16230600" y="109025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75673</xdr:rowOff>
    </xdr:from>
    <xdr:ext cx="340478" cy="259045"/>
    <xdr:sp macro="" textlink="">
      <xdr:nvSpPr>
        <xdr:cNvPr id="572" name="【保健センター・保健所】&#10;有形固定資産減価償却率最大値テキスト"/>
        <xdr:cNvSpPr txBox="1"/>
      </xdr:nvSpPr>
      <xdr:spPr>
        <a:xfrm>
          <a:off x="16357600" y="933397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128996</xdr:rowOff>
    </xdr:from>
    <xdr:to>
      <xdr:col>86</xdr:col>
      <xdr:colOff>25400</xdr:colOff>
      <xdr:row>55</xdr:row>
      <xdr:rowOff>128996</xdr:rowOff>
    </xdr:to>
    <xdr:cxnSp macro="">
      <xdr:nvCxnSpPr>
        <xdr:cNvPr id="573" name="直線コネクタ 572"/>
        <xdr:cNvCxnSpPr/>
      </xdr:nvCxnSpPr>
      <xdr:spPr>
        <a:xfrm>
          <a:off x="16230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43560</xdr:rowOff>
    </xdr:from>
    <xdr:ext cx="405111" cy="259045"/>
    <xdr:sp macro="" textlink="">
      <xdr:nvSpPr>
        <xdr:cNvPr id="574" name="【保健センター・保健所】&#10;有形固定資産減価償却率平均値テキスト"/>
        <xdr:cNvSpPr txBox="1"/>
      </xdr:nvSpPr>
      <xdr:spPr>
        <a:xfrm>
          <a:off x="16357600" y="1015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65133</xdr:rowOff>
    </xdr:from>
    <xdr:to>
      <xdr:col>85</xdr:col>
      <xdr:colOff>177800</xdr:colOff>
      <xdr:row>59</xdr:row>
      <xdr:rowOff>166733</xdr:rowOff>
    </xdr:to>
    <xdr:sp macro="" textlink="">
      <xdr:nvSpPr>
        <xdr:cNvPr id="575" name="フローチャート: 判断 574"/>
        <xdr:cNvSpPr/>
      </xdr:nvSpPr>
      <xdr:spPr>
        <a:xfrm>
          <a:off x="162687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45538</xdr:rowOff>
    </xdr:from>
    <xdr:to>
      <xdr:col>81</xdr:col>
      <xdr:colOff>101600</xdr:colOff>
      <xdr:row>59</xdr:row>
      <xdr:rowOff>147138</xdr:rowOff>
    </xdr:to>
    <xdr:sp macro="" textlink="">
      <xdr:nvSpPr>
        <xdr:cNvPr id="576" name="フローチャート: 判断 575"/>
        <xdr:cNvSpPr/>
      </xdr:nvSpPr>
      <xdr:spPr>
        <a:xfrm>
          <a:off x="15430500" y="1016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145143</xdr:rowOff>
    </xdr:from>
    <xdr:to>
      <xdr:col>76</xdr:col>
      <xdr:colOff>165100</xdr:colOff>
      <xdr:row>59</xdr:row>
      <xdr:rowOff>75293</xdr:rowOff>
    </xdr:to>
    <xdr:sp macro="" textlink="">
      <xdr:nvSpPr>
        <xdr:cNvPr id="577" name="フローチャート: 判断 576"/>
        <xdr:cNvSpPr/>
      </xdr:nvSpPr>
      <xdr:spPr>
        <a:xfrm>
          <a:off x="14541500" y="1008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42273</xdr:rowOff>
    </xdr:from>
    <xdr:to>
      <xdr:col>72</xdr:col>
      <xdr:colOff>38100</xdr:colOff>
      <xdr:row>59</xdr:row>
      <xdr:rowOff>143873</xdr:rowOff>
    </xdr:to>
    <xdr:sp macro="" textlink="">
      <xdr:nvSpPr>
        <xdr:cNvPr id="578" name="フローチャート: 判断 577"/>
        <xdr:cNvSpPr/>
      </xdr:nvSpPr>
      <xdr:spPr>
        <a:xfrm>
          <a:off x="13652500" y="101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141877</xdr:rowOff>
    </xdr:from>
    <xdr:to>
      <xdr:col>67</xdr:col>
      <xdr:colOff>101600</xdr:colOff>
      <xdr:row>59</xdr:row>
      <xdr:rowOff>72027</xdr:rowOff>
    </xdr:to>
    <xdr:sp macro="" textlink="">
      <xdr:nvSpPr>
        <xdr:cNvPr id="579" name="フローチャート: 判断 578"/>
        <xdr:cNvSpPr/>
      </xdr:nvSpPr>
      <xdr:spPr>
        <a:xfrm>
          <a:off x="12763500" y="10085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80" name="テキスト ボックス 579"/>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81" name="テキスト ボックス 580"/>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82" name="テキスト ボックス 581"/>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83" name="テキスト ボックス 582"/>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84" name="テキスト ボックス 583"/>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171269</xdr:rowOff>
    </xdr:from>
    <xdr:to>
      <xdr:col>85</xdr:col>
      <xdr:colOff>177800</xdr:colOff>
      <xdr:row>59</xdr:row>
      <xdr:rowOff>101419</xdr:rowOff>
    </xdr:to>
    <xdr:sp macro="" textlink="">
      <xdr:nvSpPr>
        <xdr:cNvPr id="585" name="楕円 584"/>
        <xdr:cNvSpPr/>
      </xdr:nvSpPr>
      <xdr:spPr>
        <a:xfrm>
          <a:off x="16268700" y="10115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22696</xdr:rowOff>
    </xdr:from>
    <xdr:ext cx="405111" cy="259045"/>
    <xdr:sp macro="" textlink="">
      <xdr:nvSpPr>
        <xdr:cNvPr id="586" name="【保健センター・保健所】&#10;有形固定資産減価償却率該当値テキスト"/>
        <xdr:cNvSpPr txBox="1"/>
      </xdr:nvSpPr>
      <xdr:spPr>
        <a:xfrm>
          <a:off x="16357600" y="99667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136978</xdr:rowOff>
    </xdr:from>
    <xdr:to>
      <xdr:col>81</xdr:col>
      <xdr:colOff>101600</xdr:colOff>
      <xdr:row>59</xdr:row>
      <xdr:rowOff>67128</xdr:rowOff>
    </xdr:to>
    <xdr:sp macro="" textlink="">
      <xdr:nvSpPr>
        <xdr:cNvPr id="587" name="楕円 586"/>
        <xdr:cNvSpPr/>
      </xdr:nvSpPr>
      <xdr:spPr>
        <a:xfrm>
          <a:off x="15430500" y="10081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16328</xdr:rowOff>
    </xdr:from>
    <xdr:to>
      <xdr:col>85</xdr:col>
      <xdr:colOff>127000</xdr:colOff>
      <xdr:row>59</xdr:row>
      <xdr:rowOff>50619</xdr:rowOff>
    </xdr:to>
    <xdr:cxnSp macro="">
      <xdr:nvCxnSpPr>
        <xdr:cNvPr id="588" name="直線コネクタ 587"/>
        <xdr:cNvCxnSpPr/>
      </xdr:nvCxnSpPr>
      <xdr:spPr>
        <a:xfrm>
          <a:off x="15481300" y="10131878"/>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101056</xdr:rowOff>
    </xdr:from>
    <xdr:to>
      <xdr:col>76</xdr:col>
      <xdr:colOff>165100</xdr:colOff>
      <xdr:row>59</xdr:row>
      <xdr:rowOff>31206</xdr:rowOff>
    </xdr:to>
    <xdr:sp macro="" textlink="">
      <xdr:nvSpPr>
        <xdr:cNvPr id="589" name="楕円 588"/>
        <xdr:cNvSpPr/>
      </xdr:nvSpPr>
      <xdr:spPr>
        <a:xfrm>
          <a:off x="14541500" y="10045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151856</xdr:rowOff>
    </xdr:from>
    <xdr:to>
      <xdr:col>81</xdr:col>
      <xdr:colOff>50800</xdr:colOff>
      <xdr:row>59</xdr:row>
      <xdr:rowOff>16328</xdr:rowOff>
    </xdr:to>
    <xdr:cxnSp macro="">
      <xdr:nvCxnSpPr>
        <xdr:cNvPr id="590" name="直線コネクタ 589"/>
        <xdr:cNvCxnSpPr/>
      </xdr:nvCxnSpPr>
      <xdr:spPr>
        <a:xfrm>
          <a:off x="14592300" y="1009595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138265</xdr:rowOff>
    </xdr:from>
    <xdr:ext cx="405111" cy="259045"/>
    <xdr:sp macro="" textlink="">
      <xdr:nvSpPr>
        <xdr:cNvPr id="591" name="n_1aveValue【保健センター・保健所】&#10;有形固定資産減価償却率"/>
        <xdr:cNvSpPr txBox="1"/>
      </xdr:nvSpPr>
      <xdr:spPr>
        <a:xfrm>
          <a:off x="15266044" y="10253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66420</xdr:rowOff>
    </xdr:from>
    <xdr:ext cx="405111" cy="259045"/>
    <xdr:sp macro="" textlink="">
      <xdr:nvSpPr>
        <xdr:cNvPr id="592" name="n_2aveValue【保健センター・保健所】&#10;有形固定資産減価償却率"/>
        <xdr:cNvSpPr txBox="1"/>
      </xdr:nvSpPr>
      <xdr:spPr>
        <a:xfrm>
          <a:off x="14389744" y="1018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160400</xdr:rowOff>
    </xdr:from>
    <xdr:ext cx="405111" cy="259045"/>
    <xdr:sp macro="" textlink="">
      <xdr:nvSpPr>
        <xdr:cNvPr id="593" name="n_3aveValue【保健センター・保健所】&#10;有形固定資産減価償却率"/>
        <xdr:cNvSpPr txBox="1"/>
      </xdr:nvSpPr>
      <xdr:spPr>
        <a:xfrm>
          <a:off x="13500744" y="99330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88554</xdr:rowOff>
    </xdr:from>
    <xdr:ext cx="405111" cy="259045"/>
    <xdr:sp macro="" textlink="">
      <xdr:nvSpPr>
        <xdr:cNvPr id="594" name="n_4aveValue【保健センター・保健所】&#10;有形固定資産減価償却率"/>
        <xdr:cNvSpPr txBox="1"/>
      </xdr:nvSpPr>
      <xdr:spPr>
        <a:xfrm>
          <a:off x="12611744" y="98612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83655</xdr:rowOff>
    </xdr:from>
    <xdr:ext cx="405111" cy="259045"/>
    <xdr:sp macro="" textlink="">
      <xdr:nvSpPr>
        <xdr:cNvPr id="595" name="n_1mainValue【保健センター・保健所】&#10;有形固定資産減価償却率"/>
        <xdr:cNvSpPr txBox="1"/>
      </xdr:nvSpPr>
      <xdr:spPr>
        <a:xfrm>
          <a:off x="15266044" y="98563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47733</xdr:rowOff>
    </xdr:from>
    <xdr:ext cx="405111" cy="259045"/>
    <xdr:sp macro="" textlink="">
      <xdr:nvSpPr>
        <xdr:cNvPr id="596" name="n_2mainValue【保健センター・保健所】&#10;有形固定資産減価償却率"/>
        <xdr:cNvSpPr txBox="1"/>
      </xdr:nvSpPr>
      <xdr:spPr>
        <a:xfrm>
          <a:off x="14389744" y="98203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97" name="正方形/長方形 596"/>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98" name="正方形/長方形 597"/>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99" name="正方形/長方形 598"/>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00" name="正方形/長方形 599"/>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01" name="正方形/長方形 600"/>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02" name="正方形/長方形 601"/>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03" name="正方形/長方形 602"/>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04" name="正方形/長方形 603"/>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05" name="テキスト ボックス 604"/>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06" name="直線コネクタ 605"/>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07" name="直線コネクタ 606"/>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08" name="テキスト ボックス 607"/>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09" name="直線コネクタ 608"/>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10" name="テキスト ボックス 609"/>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11" name="直線コネクタ 610"/>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12" name="テキスト ボックス 611"/>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13" name="直線コネクタ 612"/>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14" name="テキスト ボックス 613"/>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15" name="直線コネクタ 61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16" name="テキスト ボックス 615"/>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17"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154077</xdr:rowOff>
    </xdr:from>
    <xdr:to>
      <xdr:col>116</xdr:col>
      <xdr:colOff>62864</xdr:colOff>
      <xdr:row>63</xdr:row>
      <xdr:rowOff>152247</xdr:rowOff>
    </xdr:to>
    <xdr:cxnSp macro="">
      <xdr:nvCxnSpPr>
        <xdr:cNvPr id="618" name="直線コネクタ 617"/>
        <xdr:cNvCxnSpPr/>
      </xdr:nvCxnSpPr>
      <xdr:spPr>
        <a:xfrm flipV="1">
          <a:off x="22160864" y="9583827"/>
          <a:ext cx="0" cy="13697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156074</xdr:rowOff>
    </xdr:from>
    <xdr:ext cx="469744" cy="259045"/>
    <xdr:sp macro="" textlink="">
      <xdr:nvSpPr>
        <xdr:cNvPr id="619" name="【保健センター・保健所】&#10;一人当たり面積最小値テキスト"/>
        <xdr:cNvSpPr txBox="1"/>
      </xdr:nvSpPr>
      <xdr:spPr>
        <a:xfrm>
          <a:off x="22199600" y="10957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152247</xdr:rowOff>
    </xdr:from>
    <xdr:to>
      <xdr:col>116</xdr:col>
      <xdr:colOff>152400</xdr:colOff>
      <xdr:row>63</xdr:row>
      <xdr:rowOff>152247</xdr:rowOff>
    </xdr:to>
    <xdr:cxnSp macro="">
      <xdr:nvCxnSpPr>
        <xdr:cNvPr id="620" name="直線コネクタ 619"/>
        <xdr:cNvCxnSpPr/>
      </xdr:nvCxnSpPr>
      <xdr:spPr>
        <a:xfrm>
          <a:off x="22072600" y="10953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100754</xdr:rowOff>
    </xdr:from>
    <xdr:ext cx="469744" cy="259045"/>
    <xdr:sp macro="" textlink="">
      <xdr:nvSpPr>
        <xdr:cNvPr id="621" name="【保健センター・保健所】&#10;一人当たり面積最大値テキスト"/>
        <xdr:cNvSpPr txBox="1"/>
      </xdr:nvSpPr>
      <xdr:spPr>
        <a:xfrm>
          <a:off x="22199600" y="9359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154077</xdr:rowOff>
    </xdr:from>
    <xdr:to>
      <xdr:col>116</xdr:col>
      <xdr:colOff>152400</xdr:colOff>
      <xdr:row>55</xdr:row>
      <xdr:rowOff>154077</xdr:rowOff>
    </xdr:to>
    <xdr:cxnSp macro="">
      <xdr:nvCxnSpPr>
        <xdr:cNvPr id="622" name="直線コネクタ 621"/>
        <xdr:cNvCxnSpPr/>
      </xdr:nvCxnSpPr>
      <xdr:spPr>
        <a:xfrm>
          <a:off x="22072600" y="9583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15511</xdr:rowOff>
    </xdr:from>
    <xdr:ext cx="469744" cy="259045"/>
    <xdr:sp macro="" textlink="">
      <xdr:nvSpPr>
        <xdr:cNvPr id="623" name="【保健センター・保健所】&#10;一人当たり面積平均値テキスト"/>
        <xdr:cNvSpPr txBox="1"/>
      </xdr:nvSpPr>
      <xdr:spPr>
        <a:xfrm>
          <a:off x="22199600" y="106454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164084</xdr:rowOff>
    </xdr:from>
    <xdr:to>
      <xdr:col>116</xdr:col>
      <xdr:colOff>114300</xdr:colOff>
      <xdr:row>63</xdr:row>
      <xdr:rowOff>94234</xdr:rowOff>
    </xdr:to>
    <xdr:sp macro="" textlink="">
      <xdr:nvSpPr>
        <xdr:cNvPr id="624" name="フローチャート: 判断 623"/>
        <xdr:cNvSpPr/>
      </xdr:nvSpPr>
      <xdr:spPr>
        <a:xfrm>
          <a:off x="22110700" y="1079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28296</xdr:rowOff>
    </xdr:from>
    <xdr:to>
      <xdr:col>112</xdr:col>
      <xdr:colOff>38100</xdr:colOff>
      <xdr:row>63</xdr:row>
      <xdr:rowOff>129896</xdr:rowOff>
    </xdr:to>
    <xdr:sp macro="" textlink="">
      <xdr:nvSpPr>
        <xdr:cNvPr id="625" name="フローチャート: 判断 624"/>
        <xdr:cNvSpPr/>
      </xdr:nvSpPr>
      <xdr:spPr>
        <a:xfrm>
          <a:off x="21272500" y="10829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18237</xdr:rowOff>
    </xdr:from>
    <xdr:to>
      <xdr:col>107</xdr:col>
      <xdr:colOff>101600</xdr:colOff>
      <xdr:row>63</xdr:row>
      <xdr:rowOff>119837</xdr:rowOff>
    </xdr:to>
    <xdr:sp macro="" textlink="">
      <xdr:nvSpPr>
        <xdr:cNvPr id="626" name="フローチャート: 判断 625"/>
        <xdr:cNvSpPr/>
      </xdr:nvSpPr>
      <xdr:spPr>
        <a:xfrm>
          <a:off x="20383500" y="10819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20066</xdr:rowOff>
    </xdr:from>
    <xdr:to>
      <xdr:col>102</xdr:col>
      <xdr:colOff>165100</xdr:colOff>
      <xdr:row>63</xdr:row>
      <xdr:rowOff>121666</xdr:rowOff>
    </xdr:to>
    <xdr:sp macro="" textlink="">
      <xdr:nvSpPr>
        <xdr:cNvPr id="627" name="フローチャート: 判断 626"/>
        <xdr:cNvSpPr/>
      </xdr:nvSpPr>
      <xdr:spPr>
        <a:xfrm>
          <a:off x="19494500" y="10821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37440</xdr:rowOff>
    </xdr:from>
    <xdr:to>
      <xdr:col>98</xdr:col>
      <xdr:colOff>38100</xdr:colOff>
      <xdr:row>63</xdr:row>
      <xdr:rowOff>139040</xdr:rowOff>
    </xdr:to>
    <xdr:sp macro="" textlink="">
      <xdr:nvSpPr>
        <xdr:cNvPr id="628" name="フローチャート: 判断 627"/>
        <xdr:cNvSpPr/>
      </xdr:nvSpPr>
      <xdr:spPr>
        <a:xfrm>
          <a:off x="18605500" y="10838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29" name="テキスト ボックス 62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30" name="テキスト ボックス 62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31" name="テキスト ボックス 63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32" name="テキスト ボックス 63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33" name="テキスト ボックス 63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33782</xdr:rowOff>
    </xdr:from>
    <xdr:to>
      <xdr:col>116</xdr:col>
      <xdr:colOff>114300</xdr:colOff>
      <xdr:row>63</xdr:row>
      <xdr:rowOff>135382</xdr:rowOff>
    </xdr:to>
    <xdr:sp macro="" textlink="">
      <xdr:nvSpPr>
        <xdr:cNvPr id="634" name="楕円 633"/>
        <xdr:cNvSpPr/>
      </xdr:nvSpPr>
      <xdr:spPr>
        <a:xfrm>
          <a:off x="221107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142511</xdr:rowOff>
    </xdr:from>
    <xdr:ext cx="469744" cy="259045"/>
    <xdr:sp macro="" textlink="">
      <xdr:nvSpPr>
        <xdr:cNvPr id="635" name="【保健センター・保健所】&#10;一人当たり面積該当値テキスト"/>
        <xdr:cNvSpPr txBox="1"/>
      </xdr:nvSpPr>
      <xdr:spPr>
        <a:xfrm>
          <a:off x="22199600" y="107724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35611</xdr:rowOff>
    </xdr:from>
    <xdr:to>
      <xdr:col>112</xdr:col>
      <xdr:colOff>38100</xdr:colOff>
      <xdr:row>63</xdr:row>
      <xdr:rowOff>137211</xdr:rowOff>
    </xdr:to>
    <xdr:sp macro="" textlink="">
      <xdr:nvSpPr>
        <xdr:cNvPr id="636" name="楕円 635"/>
        <xdr:cNvSpPr/>
      </xdr:nvSpPr>
      <xdr:spPr>
        <a:xfrm>
          <a:off x="21272500" y="10836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84582</xdr:rowOff>
    </xdr:from>
    <xdr:to>
      <xdr:col>116</xdr:col>
      <xdr:colOff>63500</xdr:colOff>
      <xdr:row>63</xdr:row>
      <xdr:rowOff>86411</xdr:rowOff>
    </xdr:to>
    <xdr:cxnSp macro="">
      <xdr:nvCxnSpPr>
        <xdr:cNvPr id="637" name="直線コネクタ 636"/>
        <xdr:cNvCxnSpPr/>
      </xdr:nvCxnSpPr>
      <xdr:spPr>
        <a:xfrm flipV="1">
          <a:off x="21323300" y="10885932"/>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36525</xdr:rowOff>
    </xdr:from>
    <xdr:to>
      <xdr:col>107</xdr:col>
      <xdr:colOff>101600</xdr:colOff>
      <xdr:row>63</xdr:row>
      <xdr:rowOff>138125</xdr:rowOff>
    </xdr:to>
    <xdr:sp macro="" textlink="">
      <xdr:nvSpPr>
        <xdr:cNvPr id="638" name="楕円 637"/>
        <xdr:cNvSpPr/>
      </xdr:nvSpPr>
      <xdr:spPr>
        <a:xfrm>
          <a:off x="20383500" y="10837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86411</xdr:rowOff>
    </xdr:from>
    <xdr:to>
      <xdr:col>111</xdr:col>
      <xdr:colOff>177800</xdr:colOff>
      <xdr:row>63</xdr:row>
      <xdr:rowOff>87325</xdr:rowOff>
    </xdr:to>
    <xdr:cxnSp macro="">
      <xdr:nvCxnSpPr>
        <xdr:cNvPr id="639" name="直線コネクタ 638"/>
        <xdr:cNvCxnSpPr/>
      </xdr:nvCxnSpPr>
      <xdr:spPr>
        <a:xfrm flipV="1">
          <a:off x="20434300" y="10887761"/>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146423</xdr:rowOff>
    </xdr:from>
    <xdr:ext cx="469744" cy="259045"/>
    <xdr:sp macro="" textlink="">
      <xdr:nvSpPr>
        <xdr:cNvPr id="640" name="n_1aveValue【保健センター・保健所】&#10;一人当たり面積"/>
        <xdr:cNvSpPr txBox="1"/>
      </xdr:nvSpPr>
      <xdr:spPr>
        <a:xfrm>
          <a:off x="21075727" y="10604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136364</xdr:rowOff>
    </xdr:from>
    <xdr:ext cx="469744" cy="259045"/>
    <xdr:sp macro="" textlink="">
      <xdr:nvSpPr>
        <xdr:cNvPr id="641" name="n_2aveValue【保健センター・保健所】&#10;一人当たり面積"/>
        <xdr:cNvSpPr txBox="1"/>
      </xdr:nvSpPr>
      <xdr:spPr>
        <a:xfrm>
          <a:off x="20199427" y="105948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138193</xdr:rowOff>
    </xdr:from>
    <xdr:ext cx="469744" cy="259045"/>
    <xdr:sp macro="" textlink="">
      <xdr:nvSpPr>
        <xdr:cNvPr id="642" name="n_3aveValue【保健センター・保健所】&#10;一人当たり面積"/>
        <xdr:cNvSpPr txBox="1"/>
      </xdr:nvSpPr>
      <xdr:spPr>
        <a:xfrm>
          <a:off x="19310427" y="10596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155567</xdr:rowOff>
    </xdr:from>
    <xdr:ext cx="469744" cy="259045"/>
    <xdr:sp macro="" textlink="">
      <xdr:nvSpPr>
        <xdr:cNvPr id="643" name="n_4aveValue【保健センター・保健所】&#10;一人当たり面積"/>
        <xdr:cNvSpPr txBox="1"/>
      </xdr:nvSpPr>
      <xdr:spPr>
        <a:xfrm>
          <a:off x="18421427" y="10614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128338</xdr:rowOff>
    </xdr:from>
    <xdr:ext cx="469744" cy="259045"/>
    <xdr:sp macro="" textlink="">
      <xdr:nvSpPr>
        <xdr:cNvPr id="644" name="n_1mainValue【保健センター・保健所】&#10;一人当たり面積"/>
        <xdr:cNvSpPr txBox="1"/>
      </xdr:nvSpPr>
      <xdr:spPr>
        <a:xfrm>
          <a:off x="21075727" y="10929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129252</xdr:rowOff>
    </xdr:from>
    <xdr:ext cx="469744" cy="259045"/>
    <xdr:sp macro="" textlink="">
      <xdr:nvSpPr>
        <xdr:cNvPr id="645" name="n_2mainValue【保健センター・保健所】&#10;一人当たり面積"/>
        <xdr:cNvSpPr txBox="1"/>
      </xdr:nvSpPr>
      <xdr:spPr>
        <a:xfrm>
          <a:off x="20199427" y="10930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46" name="正方形/長方形 645"/>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47" name="正方形/長方形 646"/>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48" name="正方形/長方形 647"/>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49" name="正方形/長方形 648"/>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50" name="正方形/長方形 649"/>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51" name="正方形/長方形 650"/>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52" name="正方形/長方形 651"/>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3" name="正方形/長方形 652"/>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54" name="テキスト ボックス 653"/>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55" name="直線コネクタ 654"/>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56" name="テキスト ボックス 655"/>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57" name="直線コネクタ 656"/>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58" name="テキスト ボックス 657"/>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59" name="直線コネクタ 658"/>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60" name="テキスト ボックス 659"/>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61" name="直線コネクタ 660"/>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62" name="テキスト ボックス 661"/>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63" name="直線コネクタ 662"/>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64" name="テキスト ボックス 663"/>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65" name="直線コネクタ 664"/>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66" name="テキスト ボックス 665"/>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67" name="直線コネクタ 666"/>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68" name="テキスト ボックス 667"/>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69" name="直線コネクタ 668"/>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7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72389</xdr:rowOff>
    </xdr:from>
    <xdr:to>
      <xdr:col>85</xdr:col>
      <xdr:colOff>126364</xdr:colOff>
      <xdr:row>86</xdr:row>
      <xdr:rowOff>168729</xdr:rowOff>
    </xdr:to>
    <xdr:cxnSp macro="">
      <xdr:nvCxnSpPr>
        <xdr:cNvPr id="671" name="直線コネクタ 670"/>
        <xdr:cNvCxnSpPr/>
      </xdr:nvCxnSpPr>
      <xdr:spPr>
        <a:xfrm flipV="1">
          <a:off x="16318864"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72"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73" name="直線コネクタ 672"/>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19066</xdr:rowOff>
    </xdr:from>
    <xdr:ext cx="405111" cy="259045"/>
    <xdr:sp macro="" textlink="">
      <xdr:nvSpPr>
        <xdr:cNvPr id="674" name="【消防施設】&#10;有形固定資産減価償却率最大値テキスト"/>
        <xdr:cNvSpPr txBox="1"/>
      </xdr:nvSpPr>
      <xdr:spPr>
        <a:xfrm>
          <a:off x="16357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72389</xdr:rowOff>
    </xdr:from>
    <xdr:to>
      <xdr:col>86</xdr:col>
      <xdr:colOff>25400</xdr:colOff>
      <xdr:row>78</xdr:row>
      <xdr:rowOff>72389</xdr:rowOff>
    </xdr:to>
    <xdr:cxnSp macro="">
      <xdr:nvCxnSpPr>
        <xdr:cNvPr id="675" name="直線コネクタ 674"/>
        <xdr:cNvCxnSpPr/>
      </xdr:nvCxnSpPr>
      <xdr:spPr>
        <a:xfrm>
          <a:off x="16230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130646</xdr:rowOff>
    </xdr:from>
    <xdr:ext cx="405111" cy="259045"/>
    <xdr:sp macro="" textlink="">
      <xdr:nvSpPr>
        <xdr:cNvPr id="676" name="【消防施設】&#10;有形固定資産減価償却率平均値テキスト"/>
        <xdr:cNvSpPr txBox="1"/>
      </xdr:nvSpPr>
      <xdr:spPr>
        <a:xfrm>
          <a:off x="16357600" y="14189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152219</xdr:rowOff>
    </xdr:from>
    <xdr:to>
      <xdr:col>85</xdr:col>
      <xdr:colOff>177800</xdr:colOff>
      <xdr:row>83</xdr:row>
      <xdr:rowOff>82369</xdr:rowOff>
    </xdr:to>
    <xdr:sp macro="" textlink="">
      <xdr:nvSpPr>
        <xdr:cNvPr id="677" name="フローチャート: 判断 676"/>
        <xdr:cNvSpPr/>
      </xdr:nvSpPr>
      <xdr:spPr>
        <a:xfrm>
          <a:off x="16268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135889</xdr:rowOff>
    </xdr:from>
    <xdr:to>
      <xdr:col>81</xdr:col>
      <xdr:colOff>101600</xdr:colOff>
      <xdr:row>83</xdr:row>
      <xdr:rowOff>66039</xdr:rowOff>
    </xdr:to>
    <xdr:sp macro="" textlink="">
      <xdr:nvSpPr>
        <xdr:cNvPr id="678" name="フローチャート: 判断 677"/>
        <xdr:cNvSpPr/>
      </xdr:nvSpPr>
      <xdr:spPr>
        <a:xfrm>
          <a:off x="15430500" y="14194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111398</xdr:rowOff>
    </xdr:from>
    <xdr:to>
      <xdr:col>76</xdr:col>
      <xdr:colOff>165100</xdr:colOff>
      <xdr:row>83</xdr:row>
      <xdr:rowOff>41548</xdr:rowOff>
    </xdr:to>
    <xdr:sp macro="" textlink="">
      <xdr:nvSpPr>
        <xdr:cNvPr id="679" name="フローチャート: 判断 678"/>
        <xdr:cNvSpPr/>
      </xdr:nvSpPr>
      <xdr:spPr>
        <a:xfrm>
          <a:off x="14541500" y="14170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144055</xdr:rowOff>
    </xdr:from>
    <xdr:to>
      <xdr:col>72</xdr:col>
      <xdr:colOff>38100</xdr:colOff>
      <xdr:row>83</xdr:row>
      <xdr:rowOff>74205</xdr:rowOff>
    </xdr:to>
    <xdr:sp macro="" textlink="">
      <xdr:nvSpPr>
        <xdr:cNvPr id="680" name="フローチャート: 判断 679"/>
        <xdr:cNvSpPr/>
      </xdr:nvSpPr>
      <xdr:spPr>
        <a:xfrm>
          <a:off x="13652500" y="14202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142421</xdr:rowOff>
    </xdr:from>
    <xdr:to>
      <xdr:col>67</xdr:col>
      <xdr:colOff>101600</xdr:colOff>
      <xdr:row>83</xdr:row>
      <xdr:rowOff>72571</xdr:rowOff>
    </xdr:to>
    <xdr:sp macro="" textlink="">
      <xdr:nvSpPr>
        <xdr:cNvPr id="681" name="フローチャート: 判断 680"/>
        <xdr:cNvSpPr/>
      </xdr:nvSpPr>
      <xdr:spPr>
        <a:xfrm>
          <a:off x="12763500" y="14201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82" name="テキスト ボックス 68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83" name="テキスト ボックス 68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84" name="テキスト ボックス 68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85" name="テキスト ボックス 68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86" name="テキスト ボックス 68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62412</xdr:rowOff>
    </xdr:from>
    <xdr:to>
      <xdr:col>85</xdr:col>
      <xdr:colOff>177800</xdr:colOff>
      <xdr:row>79</xdr:row>
      <xdr:rowOff>164012</xdr:rowOff>
    </xdr:to>
    <xdr:sp macro="" textlink="">
      <xdr:nvSpPr>
        <xdr:cNvPr id="687" name="楕円 686"/>
        <xdr:cNvSpPr/>
      </xdr:nvSpPr>
      <xdr:spPr>
        <a:xfrm>
          <a:off x="16268700" y="13606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85289</xdr:rowOff>
    </xdr:from>
    <xdr:ext cx="405111" cy="259045"/>
    <xdr:sp macro="" textlink="">
      <xdr:nvSpPr>
        <xdr:cNvPr id="688" name="【消防施設】&#10;有形固定資産減価償却率該当値テキスト"/>
        <xdr:cNvSpPr txBox="1"/>
      </xdr:nvSpPr>
      <xdr:spPr>
        <a:xfrm>
          <a:off x="16357600" y="134583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44450</xdr:rowOff>
    </xdr:from>
    <xdr:to>
      <xdr:col>81</xdr:col>
      <xdr:colOff>101600</xdr:colOff>
      <xdr:row>79</xdr:row>
      <xdr:rowOff>146050</xdr:rowOff>
    </xdr:to>
    <xdr:sp macro="" textlink="">
      <xdr:nvSpPr>
        <xdr:cNvPr id="689" name="楕円 688"/>
        <xdr:cNvSpPr/>
      </xdr:nvSpPr>
      <xdr:spPr>
        <a:xfrm>
          <a:off x="15430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95250</xdr:rowOff>
    </xdr:from>
    <xdr:to>
      <xdr:col>85</xdr:col>
      <xdr:colOff>127000</xdr:colOff>
      <xdr:row>79</xdr:row>
      <xdr:rowOff>113212</xdr:rowOff>
    </xdr:to>
    <xdr:cxnSp macro="">
      <xdr:nvCxnSpPr>
        <xdr:cNvPr id="690" name="直線コネクタ 689"/>
        <xdr:cNvCxnSpPr/>
      </xdr:nvCxnSpPr>
      <xdr:spPr>
        <a:xfrm>
          <a:off x="15481300" y="13639800"/>
          <a:ext cx="8382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13426</xdr:rowOff>
    </xdr:from>
    <xdr:to>
      <xdr:col>76</xdr:col>
      <xdr:colOff>165100</xdr:colOff>
      <xdr:row>79</xdr:row>
      <xdr:rowOff>115026</xdr:rowOff>
    </xdr:to>
    <xdr:sp macro="" textlink="">
      <xdr:nvSpPr>
        <xdr:cNvPr id="691" name="楕円 690"/>
        <xdr:cNvSpPr/>
      </xdr:nvSpPr>
      <xdr:spPr>
        <a:xfrm>
          <a:off x="14541500" y="13557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64226</xdr:rowOff>
    </xdr:from>
    <xdr:to>
      <xdr:col>81</xdr:col>
      <xdr:colOff>50800</xdr:colOff>
      <xdr:row>79</xdr:row>
      <xdr:rowOff>95250</xdr:rowOff>
    </xdr:to>
    <xdr:cxnSp macro="">
      <xdr:nvCxnSpPr>
        <xdr:cNvPr id="692" name="直線コネクタ 691"/>
        <xdr:cNvCxnSpPr/>
      </xdr:nvCxnSpPr>
      <xdr:spPr>
        <a:xfrm>
          <a:off x="14592300" y="13608776"/>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57166</xdr:rowOff>
    </xdr:from>
    <xdr:ext cx="405111" cy="259045"/>
    <xdr:sp macro="" textlink="">
      <xdr:nvSpPr>
        <xdr:cNvPr id="693" name="n_1aveValue【消防施設】&#10;有形固定資産減価償却率"/>
        <xdr:cNvSpPr txBox="1"/>
      </xdr:nvSpPr>
      <xdr:spPr>
        <a:xfrm>
          <a:off x="15266044" y="14287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32675</xdr:rowOff>
    </xdr:from>
    <xdr:ext cx="405111" cy="259045"/>
    <xdr:sp macro="" textlink="">
      <xdr:nvSpPr>
        <xdr:cNvPr id="694" name="n_2aveValue【消防施設】&#10;有形固定資産減価償却率"/>
        <xdr:cNvSpPr txBox="1"/>
      </xdr:nvSpPr>
      <xdr:spPr>
        <a:xfrm>
          <a:off x="14389744" y="142630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90732</xdr:rowOff>
    </xdr:from>
    <xdr:ext cx="405111" cy="259045"/>
    <xdr:sp macro="" textlink="">
      <xdr:nvSpPr>
        <xdr:cNvPr id="695" name="n_3aveValue【消防施設】&#10;有形固定資産減価償却率"/>
        <xdr:cNvSpPr txBox="1"/>
      </xdr:nvSpPr>
      <xdr:spPr>
        <a:xfrm>
          <a:off x="13500744" y="13978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89098</xdr:rowOff>
    </xdr:from>
    <xdr:ext cx="405111" cy="259045"/>
    <xdr:sp macro="" textlink="">
      <xdr:nvSpPr>
        <xdr:cNvPr id="696" name="n_4aveValue【消防施設】&#10;有形固定資産減価償却率"/>
        <xdr:cNvSpPr txBox="1"/>
      </xdr:nvSpPr>
      <xdr:spPr>
        <a:xfrm>
          <a:off x="12611744" y="13976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162577</xdr:rowOff>
    </xdr:from>
    <xdr:ext cx="405111" cy="259045"/>
    <xdr:sp macro="" textlink="">
      <xdr:nvSpPr>
        <xdr:cNvPr id="697" name="n_1mainValue【消防施設】&#10;有形固定資産減価償却率"/>
        <xdr:cNvSpPr txBox="1"/>
      </xdr:nvSpPr>
      <xdr:spPr>
        <a:xfrm>
          <a:off x="15266044" y="1336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131553</xdr:rowOff>
    </xdr:from>
    <xdr:ext cx="405111" cy="259045"/>
    <xdr:sp macro="" textlink="">
      <xdr:nvSpPr>
        <xdr:cNvPr id="698" name="n_2mainValue【消防施設】&#10;有形固定資産減価償却率"/>
        <xdr:cNvSpPr txBox="1"/>
      </xdr:nvSpPr>
      <xdr:spPr>
        <a:xfrm>
          <a:off x="14389744" y="133332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99" name="正方形/長方形 69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00" name="正方形/長方形 69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01" name="正方形/長方形 70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02" name="正方形/長方形 70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03" name="正方形/長方形 70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04" name="正方形/長方形 70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05" name="正方形/長方形 70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06" name="正方形/長方形 70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07" name="テキスト ボックス 70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08" name="直線コネクタ 70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09" name="直線コネクタ 708"/>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10" name="テキスト ボックス 709"/>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11" name="直線コネクタ 710"/>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12" name="テキスト ボックス 711"/>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13" name="直線コネクタ 712"/>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14" name="テキスト ボックス 713"/>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15" name="直線コネクタ 714"/>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16" name="テキスト ボックス 715"/>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17" name="直線コネクタ 716"/>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18" name="テキスト ボックス 717"/>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19" name="直線コネクタ 718"/>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20" name="テキスト ボックス 719"/>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21" name="直線コネクタ 72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22" name="テキスト ボックス 72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23"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101781</xdr:rowOff>
    </xdr:from>
    <xdr:to>
      <xdr:col>116</xdr:col>
      <xdr:colOff>62864</xdr:colOff>
      <xdr:row>86</xdr:row>
      <xdr:rowOff>139337</xdr:rowOff>
    </xdr:to>
    <xdr:cxnSp macro="">
      <xdr:nvCxnSpPr>
        <xdr:cNvPr id="724" name="直線コネクタ 723"/>
        <xdr:cNvCxnSpPr/>
      </xdr:nvCxnSpPr>
      <xdr:spPr>
        <a:xfrm flipV="1">
          <a:off x="22160864" y="13303431"/>
          <a:ext cx="0" cy="15806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143164</xdr:rowOff>
    </xdr:from>
    <xdr:ext cx="469744" cy="259045"/>
    <xdr:sp macro="" textlink="">
      <xdr:nvSpPr>
        <xdr:cNvPr id="725" name="【消防施設】&#10;一人当たり面積最小値テキスト"/>
        <xdr:cNvSpPr txBox="1"/>
      </xdr:nvSpPr>
      <xdr:spPr>
        <a:xfrm>
          <a:off x="22199600" y="1488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139337</xdr:rowOff>
    </xdr:from>
    <xdr:to>
      <xdr:col>116</xdr:col>
      <xdr:colOff>152400</xdr:colOff>
      <xdr:row>86</xdr:row>
      <xdr:rowOff>139337</xdr:rowOff>
    </xdr:to>
    <xdr:cxnSp macro="">
      <xdr:nvCxnSpPr>
        <xdr:cNvPr id="726" name="直線コネクタ 725"/>
        <xdr:cNvCxnSpPr/>
      </xdr:nvCxnSpPr>
      <xdr:spPr>
        <a:xfrm>
          <a:off x="22072600" y="1488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48458</xdr:rowOff>
    </xdr:from>
    <xdr:ext cx="469744" cy="259045"/>
    <xdr:sp macro="" textlink="">
      <xdr:nvSpPr>
        <xdr:cNvPr id="727" name="【消防施設】&#10;一人当たり面積最大値テキスト"/>
        <xdr:cNvSpPr txBox="1"/>
      </xdr:nvSpPr>
      <xdr:spPr>
        <a:xfrm>
          <a:off x="22199600" y="13078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101781</xdr:rowOff>
    </xdr:from>
    <xdr:to>
      <xdr:col>116</xdr:col>
      <xdr:colOff>152400</xdr:colOff>
      <xdr:row>77</xdr:row>
      <xdr:rowOff>101781</xdr:rowOff>
    </xdr:to>
    <xdr:cxnSp macro="">
      <xdr:nvCxnSpPr>
        <xdr:cNvPr id="728" name="直線コネクタ 727"/>
        <xdr:cNvCxnSpPr/>
      </xdr:nvCxnSpPr>
      <xdr:spPr>
        <a:xfrm>
          <a:off x="22072600" y="1330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137177</xdr:rowOff>
    </xdr:from>
    <xdr:ext cx="469744" cy="259045"/>
    <xdr:sp macro="" textlink="">
      <xdr:nvSpPr>
        <xdr:cNvPr id="729" name="【消防施設】&#10;一人当たり面積平均値テキスト"/>
        <xdr:cNvSpPr txBox="1"/>
      </xdr:nvSpPr>
      <xdr:spPr>
        <a:xfrm>
          <a:off x="22199600" y="14367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158750</xdr:rowOff>
    </xdr:from>
    <xdr:to>
      <xdr:col>116</xdr:col>
      <xdr:colOff>114300</xdr:colOff>
      <xdr:row>84</xdr:row>
      <xdr:rowOff>88900</xdr:rowOff>
    </xdr:to>
    <xdr:sp macro="" textlink="">
      <xdr:nvSpPr>
        <xdr:cNvPr id="730" name="フローチャート: 判断 729"/>
        <xdr:cNvSpPr/>
      </xdr:nvSpPr>
      <xdr:spPr>
        <a:xfrm>
          <a:off x="221107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162016</xdr:rowOff>
    </xdr:from>
    <xdr:to>
      <xdr:col>112</xdr:col>
      <xdr:colOff>38100</xdr:colOff>
      <xdr:row>84</xdr:row>
      <xdr:rowOff>92166</xdr:rowOff>
    </xdr:to>
    <xdr:sp macro="" textlink="">
      <xdr:nvSpPr>
        <xdr:cNvPr id="731" name="フローチャート: 判断 730"/>
        <xdr:cNvSpPr/>
      </xdr:nvSpPr>
      <xdr:spPr>
        <a:xfrm>
          <a:off x="21272500" y="14392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3629</xdr:rowOff>
    </xdr:from>
    <xdr:to>
      <xdr:col>107</xdr:col>
      <xdr:colOff>101600</xdr:colOff>
      <xdr:row>84</xdr:row>
      <xdr:rowOff>105229</xdr:rowOff>
    </xdr:to>
    <xdr:sp macro="" textlink="">
      <xdr:nvSpPr>
        <xdr:cNvPr id="732" name="フローチャート: 判断 731"/>
        <xdr:cNvSpPr/>
      </xdr:nvSpPr>
      <xdr:spPr>
        <a:xfrm>
          <a:off x="20383500" y="1440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42818</xdr:rowOff>
    </xdr:from>
    <xdr:to>
      <xdr:col>102</xdr:col>
      <xdr:colOff>165100</xdr:colOff>
      <xdr:row>84</xdr:row>
      <xdr:rowOff>144418</xdr:rowOff>
    </xdr:to>
    <xdr:sp macro="" textlink="">
      <xdr:nvSpPr>
        <xdr:cNvPr id="733" name="フローチャート: 判断 732"/>
        <xdr:cNvSpPr/>
      </xdr:nvSpPr>
      <xdr:spPr>
        <a:xfrm>
          <a:off x="19494500" y="14444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52614</xdr:rowOff>
    </xdr:from>
    <xdr:to>
      <xdr:col>98</xdr:col>
      <xdr:colOff>38100</xdr:colOff>
      <xdr:row>84</xdr:row>
      <xdr:rowOff>154214</xdr:rowOff>
    </xdr:to>
    <xdr:sp macro="" textlink="">
      <xdr:nvSpPr>
        <xdr:cNvPr id="734" name="フローチャート: 判断 733"/>
        <xdr:cNvSpPr/>
      </xdr:nvSpPr>
      <xdr:spPr>
        <a:xfrm>
          <a:off x="18605500" y="14454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35" name="テキスト ボックス 73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36" name="テキスト ボックス 73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37" name="テキスト ボックス 73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38" name="テキスト ボックス 73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39" name="テキスト ボックス 73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64044</xdr:rowOff>
    </xdr:from>
    <xdr:to>
      <xdr:col>116</xdr:col>
      <xdr:colOff>114300</xdr:colOff>
      <xdr:row>83</xdr:row>
      <xdr:rowOff>165644</xdr:rowOff>
    </xdr:to>
    <xdr:sp macro="" textlink="">
      <xdr:nvSpPr>
        <xdr:cNvPr id="740" name="楕円 739"/>
        <xdr:cNvSpPr/>
      </xdr:nvSpPr>
      <xdr:spPr>
        <a:xfrm>
          <a:off x="221107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86921</xdr:rowOff>
    </xdr:from>
    <xdr:ext cx="469744" cy="259045"/>
    <xdr:sp macro="" textlink="">
      <xdr:nvSpPr>
        <xdr:cNvPr id="741" name="【消防施設】&#10;一人当たり面積該当値テキスト"/>
        <xdr:cNvSpPr txBox="1"/>
      </xdr:nvSpPr>
      <xdr:spPr>
        <a:xfrm>
          <a:off x="22199600" y="14145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77107</xdr:rowOff>
    </xdr:from>
    <xdr:to>
      <xdr:col>112</xdr:col>
      <xdr:colOff>38100</xdr:colOff>
      <xdr:row>84</xdr:row>
      <xdr:rowOff>7257</xdr:rowOff>
    </xdr:to>
    <xdr:sp macro="" textlink="">
      <xdr:nvSpPr>
        <xdr:cNvPr id="742" name="楕円 741"/>
        <xdr:cNvSpPr/>
      </xdr:nvSpPr>
      <xdr:spPr>
        <a:xfrm>
          <a:off x="212725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114844</xdr:rowOff>
    </xdr:from>
    <xdr:to>
      <xdr:col>116</xdr:col>
      <xdr:colOff>63500</xdr:colOff>
      <xdr:row>83</xdr:row>
      <xdr:rowOff>127907</xdr:rowOff>
    </xdr:to>
    <xdr:cxnSp macro="">
      <xdr:nvCxnSpPr>
        <xdr:cNvPr id="743" name="直線コネクタ 742"/>
        <xdr:cNvCxnSpPr/>
      </xdr:nvCxnSpPr>
      <xdr:spPr>
        <a:xfrm flipV="1">
          <a:off x="21323300" y="1434519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86905</xdr:rowOff>
    </xdr:from>
    <xdr:to>
      <xdr:col>107</xdr:col>
      <xdr:colOff>101600</xdr:colOff>
      <xdr:row>84</xdr:row>
      <xdr:rowOff>17055</xdr:rowOff>
    </xdr:to>
    <xdr:sp macro="" textlink="">
      <xdr:nvSpPr>
        <xdr:cNvPr id="744" name="楕円 743"/>
        <xdr:cNvSpPr/>
      </xdr:nvSpPr>
      <xdr:spPr>
        <a:xfrm>
          <a:off x="20383500" y="1431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127907</xdr:rowOff>
    </xdr:from>
    <xdr:to>
      <xdr:col>111</xdr:col>
      <xdr:colOff>177800</xdr:colOff>
      <xdr:row>83</xdr:row>
      <xdr:rowOff>137705</xdr:rowOff>
    </xdr:to>
    <xdr:cxnSp macro="">
      <xdr:nvCxnSpPr>
        <xdr:cNvPr id="745" name="直線コネクタ 744"/>
        <xdr:cNvCxnSpPr/>
      </xdr:nvCxnSpPr>
      <xdr:spPr>
        <a:xfrm flipV="1">
          <a:off x="20434300" y="1435825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83293</xdr:rowOff>
    </xdr:from>
    <xdr:ext cx="469744" cy="259045"/>
    <xdr:sp macro="" textlink="">
      <xdr:nvSpPr>
        <xdr:cNvPr id="746" name="n_1aveValue【消防施設】&#10;一人当たり面積"/>
        <xdr:cNvSpPr txBox="1"/>
      </xdr:nvSpPr>
      <xdr:spPr>
        <a:xfrm>
          <a:off x="21075727" y="14485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96356</xdr:rowOff>
    </xdr:from>
    <xdr:ext cx="469744" cy="259045"/>
    <xdr:sp macro="" textlink="">
      <xdr:nvSpPr>
        <xdr:cNvPr id="747" name="n_2aveValue【消防施設】&#10;一人当たり面積"/>
        <xdr:cNvSpPr txBox="1"/>
      </xdr:nvSpPr>
      <xdr:spPr>
        <a:xfrm>
          <a:off x="20199427" y="144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160945</xdr:rowOff>
    </xdr:from>
    <xdr:ext cx="469744" cy="259045"/>
    <xdr:sp macro="" textlink="">
      <xdr:nvSpPr>
        <xdr:cNvPr id="748" name="n_3aveValue【消防施設】&#10;一人当たり面積"/>
        <xdr:cNvSpPr txBox="1"/>
      </xdr:nvSpPr>
      <xdr:spPr>
        <a:xfrm>
          <a:off x="19310427" y="14219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170741</xdr:rowOff>
    </xdr:from>
    <xdr:ext cx="469744" cy="259045"/>
    <xdr:sp macro="" textlink="">
      <xdr:nvSpPr>
        <xdr:cNvPr id="749" name="n_4aveValue【消防施設】&#10;一人当たり面積"/>
        <xdr:cNvSpPr txBox="1"/>
      </xdr:nvSpPr>
      <xdr:spPr>
        <a:xfrm>
          <a:off x="18421427" y="142296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23784</xdr:rowOff>
    </xdr:from>
    <xdr:ext cx="469744" cy="259045"/>
    <xdr:sp macro="" textlink="">
      <xdr:nvSpPr>
        <xdr:cNvPr id="750" name="n_1mainValue【消防施設】&#10;一人当たり面積"/>
        <xdr:cNvSpPr txBox="1"/>
      </xdr:nvSpPr>
      <xdr:spPr>
        <a:xfrm>
          <a:off x="21075727" y="14082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33582</xdr:rowOff>
    </xdr:from>
    <xdr:ext cx="469744" cy="259045"/>
    <xdr:sp macro="" textlink="">
      <xdr:nvSpPr>
        <xdr:cNvPr id="751" name="n_2mainValue【消防施設】&#10;一人当たり面積"/>
        <xdr:cNvSpPr txBox="1"/>
      </xdr:nvSpPr>
      <xdr:spPr>
        <a:xfrm>
          <a:off x="20199427" y="14092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52" name="正方形/長方形 751"/>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53" name="正方形/長方形 752"/>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54" name="正方形/長方形 753"/>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55" name="正方形/長方形 754"/>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56" name="正方形/長方形 755"/>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57" name="正方形/長方形 756"/>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58" name="正方形/長方形 757"/>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9" name="正方形/長方形 758"/>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60" name="テキスト ボックス 759"/>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61" name="直線コネクタ 760"/>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62" name="テキスト ボックス 761"/>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63" name="直線コネクタ 762"/>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64" name="テキスト ボックス 763"/>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65" name="直線コネクタ 764"/>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66" name="テキスト ボックス 765"/>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67" name="直線コネクタ 766"/>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68" name="テキスト ボックス 767"/>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69" name="直線コネクタ 768"/>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70" name="テキスト ボックス 769"/>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71" name="直線コネクタ 770"/>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72" name="テキスト ボックス 771"/>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73" name="直線コネクタ 772"/>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74" name="テキスト ボックス 773"/>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75"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154305</xdr:rowOff>
    </xdr:from>
    <xdr:to>
      <xdr:col>85</xdr:col>
      <xdr:colOff>126364</xdr:colOff>
      <xdr:row>108</xdr:row>
      <xdr:rowOff>127636</xdr:rowOff>
    </xdr:to>
    <xdr:cxnSp macro="">
      <xdr:nvCxnSpPr>
        <xdr:cNvPr id="776" name="直線コネクタ 775"/>
        <xdr:cNvCxnSpPr/>
      </xdr:nvCxnSpPr>
      <xdr:spPr>
        <a:xfrm flipV="1">
          <a:off x="16318864" y="17127855"/>
          <a:ext cx="0" cy="15163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131463</xdr:rowOff>
    </xdr:from>
    <xdr:ext cx="405111" cy="259045"/>
    <xdr:sp macro="" textlink="">
      <xdr:nvSpPr>
        <xdr:cNvPr id="777" name="【庁舎】&#10;有形固定資産減価償却率最小値テキスト"/>
        <xdr:cNvSpPr txBox="1"/>
      </xdr:nvSpPr>
      <xdr:spPr>
        <a:xfrm>
          <a:off x="16357600" y="186480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127636</xdr:rowOff>
    </xdr:from>
    <xdr:to>
      <xdr:col>86</xdr:col>
      <xdr:colOff>25400</xdr:colOff>
      <xdr:row>108</xdr:row>
      <xdr:rowOff>127636</xdr:rowOff>
    </xdr:to>
    <xdr:cxnSp macro="">
      <xdr:nvCxnSpPr>
        <xdr:cNvPr id="778" name="直線コネクタ 777"/>
        <xdr:cNvCxnSpPr/>
      </xdr:nvCxnSpPr>
      <xdr:spPr>
        <a:xfrm>
          <a:off x="16230600" y="18644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100982</xdr:rowOff>
    </xdr:from>
    <xdr:ext cx="405111" cy="259045"/>
    <xdr:sp macro="" textlink="">
      <xdr:nvSpPr>
        <xdr:cNvPr id="779" name="【庁舎】&#10;有形固定資産減価償却率最大値テキスト"/>
        <xdr:cNvSpPr txBox="1"/>
      </xdr:nvSpPr>
      <xdr:spPr>
        <a:xfrm>
          <a:off x="16357600" y="1690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154305</xdr:rowOff>
    </xdr:from>
    <xdr:to>
      <xdr:col>86</xdr:col>
      <xdr:colOff>25400</xdr:colOff>
      <xdr:row>99</xdr:row>
      <xdr:rowOff>154305</xdr:rowOff>
    </xdr:to>
    <xdr:cxnSp macro="">
      <xdr:nvCxnSpPr>
        <xdr:cNvPr id="780" name="直線コネクタ 779"/>
        <xdr:cNvCxnSpPr/>
      </xdr:nvCxnSpPr>
      <xdr:spPr>
        <a:xfrm>
          <a:off x="16230600" y="1712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127652</xdr:rowOff>
    </xdr:from>
    <xdr:ext cx="405111" cy="259045"/>
    <xdr:sp macro="" textlink="">
      <xdr:nvSpPr>
        <xdr:cNvPr id="781" name="【庁舎】&#10;有形固定資産減価償却率平均値テキスト"/>
        <xdr:cNvSpPr txBox="1"/>
      </xdr:nvSpPr>
      <xdr:spPr>
        <a:xfrm>
          <a:off x="16357600" y="177870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149225</xdr:rowOff>
    </xdr:from>
    <xdr:to>
      <xdr:col>85</xdr:col>
      <xdr:colOff>177800</xdr:colOff>
      <xdr:row>104</xdr:row>
      <xdr:rowOff>79375</xdr:rowOff>
    </xdr:to>
    <xdr:sp macro="" textlink="">
      <xdr:nvSpPr>
        <xdr:cNvPr id="782" name="フローチャート: 判断 781"/>
        <xdr:cNvSpPr/>
      </xdr:nvSpPr>
      <xdr:spPr>
        <a:xfrm>
          <a:off x="16268700" y="17808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90170</xdr:rowOff>
    </xdr:from>
    <xdr:to>
      <xdr:col>81</xdr:col>
      <xdr:colOff>101600</xdr:colOff>
      <xdr:row>104</xdr:row>
      <xdr:rowOff>20320</xdr:rowOff>
    </xdr:to>
    <xdr:sp macro="" textlink="">
      <xdr:nvSpPr>
        <xdr:cNvPr id="783" name="フローチャート: 判断 782"/>
        <xdr:cNvSpPr/>
      </xdr:nvSpPr>
      <xdr:spPr>
        <a:xfrm>
          <a:off x="15430500" y="1774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116839</xdr:rowOff>
    </xdr:from>
    <xdr:to>
      <xdr:col>76</xdr:col>
      <xdr:colOff>165100</xdr:colOff>
      <xdr:row>104</xdr:row>
      <xdr:rowOff>46989</xdr:rowOff>
    </xdr:to>
    <xdr:sp macro="" textlink="">
      <xdr:nvSpPr>
        <xdr:cNvPr id="784" name="フローチャート: 判断 783"/>
        <xdr:cNvSpPr/>
      </xdr:nvSpPr>
      <xdr:spPr>
        <a:xfrm>
          <a:off x="14541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168275</xdr:rowOff>
    </xdr:from>
    <xdr:to>
      <xdr:col>72</xdr:col>
      <xdr:colOff>38100</xdr:colOff>
      <xdr:row>104</xdr:row>
      <xdr:rowOff>98425</xdr:rowOff>
    </xdr:to>
    <xdr:sp macro="" textlink="">
      <xdr:nvSpPr>
        <xdr:cNvPr id="785" name="フローチャート: 判断 784"/>
        <xdr:cNvSpPr/>
      </xdr:nvSpPr>
      <xdr:spPr>
        <a:xfrm>
          <a:off x="13652500" y="1782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97789</xdr:rowOff>
    </xdr:from>
    <xdr:to>
      <xdr:col>67</xdr:col>
      <xdr:colOff>101600</xdr:colOff>
      <xdr:row>104</xdr:row>
      <xdr:rowOff>27939</xdr:rowOff>
    </xdr:to>
    <xdr:sp macro="" textlink="">
      <xdr:nvSpPr>
        <xdr:cNvPr id="786" name="フローチャート: 判断 785"/>
        <xdr:cNvSpPr/>
      </xdr:nvSpPr>
      <xdr:spPr>
        <a:xfrm>
          <a:off x="12763500" y="17757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87" name="テキスト ボックス 786"/>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88" name="テキスト ボックス 787"/>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9" name="テキスト ボックス 788"/>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90" name="テキスト ボックス 789"/>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91" name="テキスト ボックス 790"/>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99</xdr:row>
      <xdr:rowOff>103505</xdr:rowOff>
    </xdr:from>
    <xdr:to>
      <xdr:col>85</xdr:col>
      <xdr:colOff>177800</xdr:colOff>
      <xdr:row>100</xdr:row>
      <xdr:rowOff>33655</xdr:rowOff>
    </xdr:to>
    <xdr:sp macro="" textlink="">
      <xdr:nvSpPr>
        <xdr:cNvPr id="792" name="楕円 791"/>
        <xdr:cNvSpPr/>
      </xdr:nvSpPr>
      <xdr:spPr>
        <a:xfrm>
          <a:off x="16268700" y="17077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99</xdr:row>
      <xdr:rowOff>56532</xdr:rowOff>
    </xdr:from>
    <xdr:ext cx="405111" cy="259045"/>
    <xdr:sp macro="" textlink="">
      <xdr:nvSpPr>
        <xdr:cNvPr id="793" name="【庁舎】&#10;有形固定資産減価償却率該当値テキスト"/>
        <xdr:cNvSpPr txBox="1"/>
      </xdr:nvSpPr>
      <xdr:spPr>
        <a:xfrm>
          <a:off x="16357600" y="17030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99</xdr:row>
      <xdr:rowOff>69214</xdr:rowOff>
    </xdr:from>
    <xdr:to>
      <xdr:col>81</xdr:col>
      <xdr:colOff>101600</xdr:colOff>
      <xdr:row>99</xdr:row>
      <xdr:rowOff>170814</xdr:rowOff>
    </xdr:to>
    <xdr:sp macro="" textlink="">
      <xdr:nvSpPr>
        <xdr:cNvPr id="794" name="楕円 793"/>
        <xdr:cNvSpPr/>
      </xdr:nvSpPr>
      <xdr:spPr>
        <a:xfrm>
          <a:off x="15430500" y="17042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99</xdr:row>
      <xdr:rowOff>120014</xdr:rowOff>
    </xdr:from>
    <xdr:to>
      <xdr:col>85</xdr:col>
      <xdr:colOff>127000</xdr:colOff>
      <xdr:row>99</xdr:row>
      <xdr:rowOff>154305</xdr:rowOff>
    </xdr:to>
    <xdr:cxnSp macro="">
      <xdr:nvCxnSpPr>
        <xdr:cNvPr id="795" name="直線コネクタ 794"/>
        <xdr:cNvCxnSpPr/>
      </xdr:nvCxnSpPr>
      <xdr:spPr>
        <a:xfrm>
          <a:off x="15481300" y="170935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99</xdr:row>
      <xdr:rowOff>33020</xdr:rowOff>
    </xdr:from>
    <xdr:to>
      <xdr:col>76</xdr:col>
      <xdr:colOff>165100</xdr:colOff>
      <xdr:row>99</xdr:row>
      <xdr:rowOff>134620</xdr:rowOff>
    </xdr:to>
    <xdr:sp macro="" textlink="">
      <xdr:nvSpPr>
        <xdr:cNvPr id="796" name="楕円 795"/>
        <xdr:cNvSpPr/>
      </xdr:nvSpPr>
      <xdr:spPr>
        <a:xfrm>
          <a:off x="14541500" y="17006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83820</xdr:rowOff>
    </xdr:from>
    <xdr:to>
      <xdr:col>81</xdr:col>
      <xdr:colOff>50800</xdr:colOff>
      <xdr:row>99</xdr:row>
      <xdr:rowOff>120014</xdr:rowOff>
    </xdr:to>
    <xdr:cxnSp macro="">
      <xdr:nvCxnSpPr>
        <xdr:cNvPr id="797" name="直線コネクタ 796"/>
        <xdr:cNvCxnSpPr/>
      </xdr:nvCxnSpPr>
      <xdr:spPr>
        <a:xfrm>
          <a:off x="14592300" y="17057370"/>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11447</xdr:rowOff>
    </xdr:from>
    <xdr:ext cx="405111" cy="259045"/>
    <xdr:sp macro="" textlink="">
      <xdr:nvSpPr>
        <xdr:cNvPr id="798" name="n_1aveValue【庁舎】&#10;有形固定資産減価償却率"/>
        <xdr:cNvSpPr txBox="1"/>
      </xdr:nvSpPr>
      <xdr:spPr>
        <a:xfrm>
          <a:off x="15266044" y="17842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38116</xdr:rowOff>
    </xdr:from>
    <xdr:ext cx="405111" cy="259045"/>
    <xdr:sp macro="" textlink="">
      <xdr:nvSpPr>
        <xdr:cNvPr id="799" name="n_2aveValue【庁舎】&#10;有形固定資産減価償却率"/>
        <xdr:cNvSpPr txBox="1"/>
      </xdr:nvSpPr>
      <xdr:spPr>
        <a:xfrm>
          <a:off x="143897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114952</xdr:rowOff>
    </xdr:from>
    <xdr:ext cx="405111" cy="259045"/>
    <xdr:sp macro="" textlink="">
      <xdr:nvSpPr>
        <xdr:cNvPr id="800" name="n_3aveValue【庁舎】&#10;有形固定資産減価償却率"/>
        <xdr:cNvSpPr txBox="1"/>
      </xdr:nvSpPr>
      <xdr:spPr>
        <a:xfrm>
          <a:off x="13500744" y="1760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44466</xdr:rowOff>
    </xdr:from>
    <xdr:ext cx="405111" cy="259045"/>
    <xdr:sp macro="" textlink="">
      <xdr:nvSpPr>
        <xdr:cNvPr id="801" name="n_4aveValue【庁舎】&#10;有形固定資産減価償却率"/>
        <xdr:cNvSpPr txBox="1"/>
      </xdr:nvSpPr>
      <xdr:spPr>
        <a:xfrm>
          <a:off x="12611744" y="17532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98</xdr:row>
      <xdr:rowOff>15891</xdr:rowOff>
    </xdr:from>
    <xdr:ext cx="405111" cy="259045"/>
    <xdr:sp macro="" textlink="">
      <xdr:nvSpPr>
        <xdr:cNvPr id="802" name="n_1mainValue【庁舎】&#10;有形固定資産減価償却率"/>
        <xdr:cNvSpPr txBox="1"/>
      </xdr:nvSpPr>
      <xdr:spPr>
        <a:xfrm>
          <a:off x="15266044" y="1681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97</xdr:row>
      <xdr:rowOff>151147</xdr:rowOff>
    </xdr:from>
    <xdr:ext cx="405111" cy="259045"/>
    <xdr:sp macro="" textlink="">
      <xdr:nvSpPr>
        <xdr:cNvPr id="803" name="n_2mainValue【庁舎】&#10;有形固定資産減価償却率"/>
        <xdr:cNvSpPr txBox="1"/>
      </xdr:nvSpPr>
      <xdr:spPr>
        <a:xfrm>
          <a:off x="14389744" y="1678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4" name="正方形/長方形 80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5" name="正方形/長方形 80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6" name="正方形/長方形 80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7" name="正方形/長方形 80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8" name="正方形/長方形 80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9" name="正方形/長方形 80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10" name="正方形/長方形 80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11" name="正方形/長方形 81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12" name="テキスト ボックス 81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3" name="直線コネクタ 81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14" name="直線コネクタ 81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15" name="テキスト ボックス 81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16" name="直線コネクタ 81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17" name="テキスト ボックス 81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18" name="直線コネクタ 81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19" name="テキスト ボックス 81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20" name="直線コネクタ 81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21" name="テキスト ボックス 82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22" name="直線コネクタ 82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23" name="テキスト ボックス 82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149861</xdr:rowOff>
    </xdr:from>
    <xdr:to>
      <xdr:col>116</xdr:col>
      <xdr:colOff>62864</xdr:colOff>
      <xdr:row>107</xdr:row>
      <xdr:rowOff>90170</xdr:rowOff>
    </xdr:to>
    <xdr:cxnSp macro="">
      <xdr:nvCxnSpPr>
        <xdr:cNvPr id="827" name="直線コネクタ 826"/>
        <xdr:cNvCxnSpPr/>
      </xdr:nvCxnSpPr>
      <xdr:spPr>
        <a:xfrm flipV="1">
          <a:off x="22160864" y="17123411"/>
          <a:ext cx="0" cy="1311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93997</xdr:rowOff>
    </xdr:from>
    <xdr:ext cx="469744" cy="259045"/>
    <xdr:sp macro="" textlink="">
      <xdr:nvSpPr>
        <xdr:cNvPr id="828" name="【庁舎】&#10;一人当たり面積最小値テキスト"/>
        <xdr:cNvSpPr txBox="1"/>
      </xdr:nvSpPr>
      <xdr:spPr>
        <a:xfrm>
          <a:off x="22199600" y="18439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90170</xdr:rowOff>
    </xdr:from>
    <xdr:to>
      <xdr:col>116</xdr:col>
      <xdr:colOff>152400</xdr:colOff>
      <xdr:row>107</xdr:row>
      <xdr:rowOff>90170</xdr:rowOff>
    </xdr:to>
    <xdr:cxnSp macro="">
      <xdr:nvCxnSpPr>
        <xdr:cNvPr id="829" name="直線コネクタ 828"/>
        <xdr:cNvCxnSpPr/>
      </xdr:nvCxnSpPr>
      <xdr:spPr>
        <a:xfrm>
          <a:off x="22072600" y="18435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96538</xdr:rowOff>
    </xdr:from>
    <xdr:ext cx="469744" cy="259045"/>
    <xdr:sp macro="" textlink="">
      <xdr:nvSpPr>
        <xdr:cNvPr id="830" name="【庁舎】&#10;一人当たり面積最大値テキスト"/>
        <xdr:cNvSpPr txBox="1"/>
      </xdr:nvSpPr>
      <xdr:spPr>
        <a:xfrm>
          <a:off x="22199600" y="16898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149861</xdr:rowOff>
    </xdr:from>
    <xdr:to>
      <xdr:col>116</xdr:col>
      <xdr:colOff>152400</xdr:colOff>
      <xdr:row>99</xdr:row>
      <xdr:rowOff>149861</xdr:rowOff>
    </xdr:to>
    <xdr:cxnSp macro="">
      <xdr:nvCxnSpPr>
        <xdr:cNvPr id="831" name="直線コネクタ 830"/>
        <xdr:cNvCxnSpPr/>
      </xdr:nvCxnSpPr>
      <xdr:spPr>
        <a:xfrm>
          <a:off x="22072600" y="171234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114316</xdr:rowOff>
    </xdr:from>
    <xdr:ext cx="469744" cy="259045"/>
    <xdr:sp macro="" textlink="">
      <xdr:nvSpPr>
        <xdr:cNvPr id="832" name="【庁舎】&#10;一人当たり面積平均値テキスト"/>
        <xdr:cNvSpPr txBox="1"/>
      </xdr:nvSpPr>
      <xdr:spPr>
        <a:xfrm>
          <a:off x="22199600" y="17945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135889</xdr:rowOff>
    </xdr:from>
    <xdr:to>
      <xdr:col>116</xdr:col>
      <xdr:colOff>114300</xdr:colOff>
      <xdr:row>105</xdr:row>
      <xdr:rowOff>66039</xdr:rowOff>
    </xdr:to>
    <xdr:sp macro="" textlink="">
      <xdr:nvSpPr>
        <xdr:cNvPr id="833" name="フローチャート: 判断 832"/>
        <xdr:cNvSpPr/>
      </xdr:nvSpPr>
      <xdr:spPr>
        <a:xfrm>
          <a:off x="22110700" y="1796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104</xdr:row>
      <xdr:rowOff>120650</xdr:rowOff>
    </xdr:from>
    <xdr:to>
      <xdr:col>112</xdr:col>
      <xdr:colOff>38100</xdr:colOff>
      <xdr:row>105</xdr:row>
      <xdr:rowOff>50800</xdr:rowOff>
    </xdr:to>
    <xdr:sp macro="" textlink="">
      <xdr:nvSpPr>
        <xdr:cNvPr id="834" name="フローチャート: 判断 833"/>
        <xdr:cNvSpPr/>
      </xdr:nvSpPr>
      <xdr:spPr>
        <a:xfrm>
          <a:off x="21272500" y="1795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103</xdr:row>
      <xdr:rowOff>107950</xdr:rowOff>
    </xdr:from>
    <xdr:to>
      <xdr:col>107</xdr:col>
      <xdr:colOff>101600</xdr:colOff>
      <xdr:row>104</xdr:row>
      <xdr:rowOff>38100</xdr:rowOff>
    </xdr:to>
    <xdr:sp macro="" textlink="">
      <xdr:nvSpPr>
        <xdr:cNvPr id="835" name="フローチャート: 判断 834"/>
        <xdr:cNvSpPr/>
      </xdr:nvSpPr>
      <xdr:spPr>
        <a:xfrm>
          <a:off x="20383500" y="1776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836" name="フローチャート: 判断 835"/>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168911</xdr:rowOff>
    </xdr:from>
    <xdr:to>
      <xdr:col>98</xdr:col>
      <xdr:colOff>38100</xdr:colOff>
      <xdr:row>105</xdr:row>
      <xdr:rowOff>99061</xdr:rowOff>
    </xdr:to>
    <xdr:sp macro="" textlink="">
      <xdr:nvSpPr>
        <xdr:cNvPr id="837" name="フローチャート: 判断 836"/>
        <xdr:cNvSpPr/>
      </xdr:nvSpPr>
      <xdr:spPr>
        <a:xfrm>
          <a:off x="18605500" y="17999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111761</xdr:rowOff>
    </xdr:from>
    <xdr:to>
      <xdr:col>116</xdr:col>
      <xdr:colOff>114300</xdr:colOff>
      <xdr:row>100</xdr:row>
      <xdr:rowOff>41911</xdr:rowOff>
    </xdr:to>
    <xdr:sp macro="" textlink="">
      <xdr:nvSpPr>
        <xdr:cNvPr id="843" name="楕円 842"/>
        <xdr:cNvSpPr/>
      </xdr:nvSpPr>
      <xdr:spPr>
        <a:xfrm>
          <a:off x="22110700" y="17085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52088</xdr:rowOff>
    </xdr:from>
    <xdr:ext cx="469744" cy="259045"/>
    <xdr:sp macro="" textlink="">
      <xdr:nvSpPr>
        <xdr:cNvPr id="844" name="【庁舎】&#10;一人当たり面積該当値テキスト"/>
        <xdr:cNvSpPr txBox="1"/>
      </xdr:nvSpPr>
      <xdr:spPr>
        <a:xfrm>
          <a:off x="22199600" y="17025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99</xdr:row>
      <xdr:rowOff>157480</xdr:rowOff>
    </xdr:from>
    <xdr:to>
      <xdr:col>112</xdr:col>
      <xdr:colOff>38100</xdr:colOff>
      <xdr:row>100</xdr:row>
      <xdr:rowOff>87630</xdr:rowOff>
    </xdr:to>
    <xdr:sp macro="" textlink="">
      <xdr:nvSpPr>
        <xdr:cNvPr id="845" name="楕円 844"/>
        <xdr:cNvSpPr/>
      </xdr:nvSpPr>
      <xdr:spPr>
        <a:xfrm>
          <a:off x="21272500" y="17131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99</xdr:row>
      <xdr:rowOff>162561</xdr:rowOff>
    </xdr:from>
    <xdr:to>
      <xdr:col>116</xdr:col>
      <xdr:colOff>63500</xdr:colOff>
      <xdr:row>100</xdr:row>
      <xdr:rowOff>36830</xdr:rowOff>
    </xdr:to>
    <xdr:cxnSp macro="">
      <xdr:nvCxnSpPr>
        <xdr:cNvPr id="846" name="直線コネクタ 845"/>
        <xdr:cNvCxnSpPr/>
      </xdr:nvCxnSpPr>
      <xdr:spPr>
        <a:xfrm flipV="1">
          <a:off x="21323300" y="17136111"/>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160020</xdr:rowOff>
    </xdr:from>
    <xdr:to>
      <xdr:col>107</xdr:col>
      <xdr:colOff>101600</xdr:colOff>
      <xdr:row>100</xdr:row>
      <xdr:rowOff>90170</xdr:rowOff>
    </xdr:to>
    <xdr:sp macro="" textlink="">
      <xdr:nvSpPr>
        <xdr:cNvPr id="847" name="楕円 846"/>
        <xdr:cNvSpPr/>
      </xdr:nvSpPr>
      <xdr:spPr>
        <a:xfrm>
          <a:off x="20383500" y="17133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36830</xdr:rowOff>
    </xdr:from>
    <xdr:to>
      <xdr:col>111</xdr:col>
      <xdr:colOff>177800</xdr:colOff>
      <xdr:row>100</xdr:row>
      <xdr:rowOff>39370</xdr:rowOff>
    </xdr:to>
    <xdr:cxnSp macro="">
      <xdr:nvCxnSpPr>
        <xdr:cNvPr id="848" name="直線コネクタ 847"/>
        <xdr:cNvCxnSpPr/>
      </xdr:nvCxnSpPr>
      <xdr:spPr>
        <a:xfrm flipV="1">
          <a:off x="20434300" y="17181830"/>
          <a:ext cx="889000" cy="2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41927</xdr:rowOff>
    </xdr:from>
    <xdr:ext cx="469744" cy="259045"/>
    <xdr:sp macro="" textlink="">
      <xdr:nvSpPr>
        <xdr:cNvPr id="849" name="n_1aveValue【庁舎】&#10;一人当たり面積"/>
        <xdr:cNvSpPr txBox="1"/>
      </xdr:nvSpPr>
      <xdr:spPr>
        <a:xfrm>
          <a:off x="21075727" y="18044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29227</xdr:rowOff>
    </xdr:from>
    <xdr:ext cx="469744" cy="259045"/>
    <xdr:sp macro="" textlink="">
      <xdr:nvSpPr>
        <xdr:cNvPr id="850" name="n_2aveValue【庁舎】&#10;一人当たり面積"/>
        <xdr:cNvSpPr txBox="1"/>
      </xdr:nvSpPr>
      <xdr:spPr>
        <a:xfrm>
          <a:off x="20199427" y="1786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macro="" textlink="">
      <xdr:nvSpPr>
        <xdr:cNvPr id="851" name="n_3aveValue【庁舎】&#10;一人当たり面積"/>
        <xdr:cNvSpPr txBox="1"/>
      </xdr:nvSpPr>
      <xdr:spPr>
        <a:xfrm>
          <a:off x="19310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115588</xdr:rowOff>
    </xdr:from>
    <xdr:ext cx="469744" cy="259045"/>
    <xdr:sp macro="" textlink="">
      <xdr:nvSpPr>
        <xdr:cNvPr id="852" name="n_4aveValue【庁舎】&#10;一人当たり面積"/>
        <xdr:cNvSpPr txBox="1"/>
      </xdr:nvSpPr>
      <xdr:spPr>
        <a:xfrm>
          <a:off x="18421427" y="17774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104157</xdr:rowOff>
    </xdr:from>
    <xdr:ext cx="469744" cy="259045"/>
    <xdr:sp macro="" textlink="">
      <xdr:nvSpPr>
        <xdr:cNvPr id="853" name="n_1mainValue【庁舎】&#10;一人当たり面積"/>
        <xdr:cNvSpPr txBox="1"/>
      </xdr:nvSpPr>
      <xdr:spPr>
        <a:xfrm>
          <a:off x="21075727" y="1690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106697</xdr:rowOff>
    </xdr:from>
    <xdr:ext cx="469744" cy="259045"/>
    <xdr:sp macro="" textlink="">
      <xdr:nvSpPr>
        <xdr:cNvPr id="854" name="n_2mainValue【庁舎】&#10;一人当たり面積"/>
        <xdr:cNvSpPr txBox="1"/>
      </xdr:nvSpPr>
      <xdr:spPr>
        <a:xfrm>
          <a:off x="20199427" y="1690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殆どの施設において類似団体や全国平均、東京都平均を下回っているが、庁舎においては平成２５年度完成したため、突出して低い比率となっている。また、一般廃棄物処理施設については島内になかった汚泥再生処理センターが平成２３年度に完成。今後、ごみ焼却場の建替え計画もあるため、さらに有形固定資産減価償却率は低くなる見通し。</a:t>
          </a:r>
        </a:p>
        <a:p>
          <a:r>
            <a:rPr kumimoji="1" lang="ja-JP" altLang="en-US" sz="1300">
              <a:latin typeface="ＭＳ Ｐゴシック" panose="020B0600070205080204" pitchFamily="50" charset="-128"/>
              <a:ea typeface="ＭＳ Ｐゴシック" panose="020B0600070205080204" pitchFamily="50" charset="-128"/>
            </a:rPr>
            <a:t>　体育館・プールは学校の統合後の体育館を残し、屋内運動場として活用しているため高い比率となっている。屋内運動場については老朽化もあり施設利用者数も踏まえ今後の在り方を検討していく。また、市民会館についても同様に今後の在り方について検討をすすめ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7,326
7,218
72.23
7,553,626
7,377,841
80,850
3,548,440
6,453,534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基準財政収入額は０．６％６００万円の増となったが、基準財政需要額においても公債費の償還費等の増により１．１％３，４００万円増となったため、前年度と同水準となった。</a:t>
          </a:r>
        </a:p>
        <a:p>
          <a:r>
            <a:rPr kumimoji="1" lang="ja-JP" altLang="en-US" sz="1300">
              <a:latin typeface="ＭＳ Ｐゴシック" panose="020B0600070205080204" pitchFamily="50" charset="-128"/>
              <a:ea typeface="ＭＳ Ｐゴシック" panose="020B0600070205080204" pitchFamily="50" charset="-128"/>
            </a:rPr>
            <a:t>　町税の徴収率は年々上がっているが、固定資産の評価替えやたばこの消費本数減のため、厳しい状況を予測しているが、今後も徴収強化により自主財源の確保に努め、財政の健全化を図る。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30540</xdr:rowOff>
    </xdr:from>
    <xdr:to>
      <xdr:col>23</xdr:col>
      <xdr:colOff>133350</xdr:colOff>
      <xdr:row>44</xdr:row>
      <xdr:rowOff>119138</xdr:rowOff>
    </xdr:to>
    <xdr:cxnSp macro="">
      <xdr:nvCxnSpPr>
        <xdr:cNvPr id="65" name="直線コネクタ 64"/>
        <xdr:cNvCxnSpPr/>
      </xdr:nvCxnSpPr>
      <xdr:spPr>
        <a:xfrm flipV="1">
          <a:off x="4953000" y="6031290"/>
          <a:ext cx="0" cy="16316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91215</xdr:rowOff>
    </xdr:from>
    <xdr:ext cx="762000" cy="259045"/>
    <xdr:sp macro="" textlink="">
      <xdr:nvSpPr>
        <xdr:cNvPr id="66" name="財政力最小値テキスト"/>
        <xdr:cNvSpPr txBox="1"/>
      </xdr:nvSpPr>
      <xdr:spPr>
        <a:xfrm>
          <a:off x="5041900" y="7635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119138</xdr:rowOff>
    </xdr:from>
    <xdr:to>
      <xdr:col>24</xdr:col>
      <xdr:colOff>12700</xdr:colOff>
      <xdr:row>44</xdr:row>
      <xdr:rowOff>119138</xdr:rowOff>
    </xdr:to>
    <xdr:cxnSp macro="">
      <xdr:nvCxnSpPr>
        <xdr:cNvPr id="67" name="直線コネクタ 66"/>
        <xdr:cNvCxnSpPr/>
      </xdr:nvCxnSpPr>
      <xdr:spPr>
        <a:xfrm>
          <a:off x="4864100" y="7662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116917</xdr:rowOff>
    </xdr:from>
    <xdr:ext cx="762000" cy="259045"/>
    <xdr:sp macro="" textlink="">
      <xdr:nvSpPr>
        <xdr:cNvPr id="68" name="財政力最大値テキスト"/>
        <xdr:cNvSpPr txBox="1"/>
      </xdr:nvSpPr>
      <xdr:spPr>
        <a:xfrm>
          <a:off x="5041900" y="5774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30540</xdr:rowOff>
    </xdr:from>
    <xdr:to>
      <xdr:col>24</xdr:col>
      <xdr:colOff>12700</xdr:colOff>
      <xdr:row>35</xdr:row>
      <xdr:rowOff>30540</xdr:rowOff>
    </xdr:to>
    <xdr:cxnSp macro="">
      <xdr:nvCxnSpPr>
        <xdr:cNvPr id="69" name="直線コネクタ 68"/>
        <xdr:cNvCxnSpPr/>
      </xdr:nvCxnSpPr>
      <xdr:spPr>
        <a:xfrm>
          <a:off x="4864100" y="60312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129722</xdr:rowOff>
    </xdr:from>
    <xdr:to>
      <xdr:col>23</xdr:col>
      <xdr:colOff>133350</xdr:colOff>
      <xdr:row>43</xdr:row>
      <xdr:rowOff>129722</xdr:rowOff>
    </xdr:to>
    <xdr:cxnSp macro="">
      <xdr:nvCxnSpPr>
        <xdr:cNvPr id="70" name="直線コネクタ 69"/>
        <xdr:cNvCxnSpPr/>
      </xdr:nvCxnSpPr>
      <xdr:spPr>
        <a:xfrm>
          <a:off x="4114800" y="750207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140503</xdr:rowOff>
    </xdr:from>
    <xdr:ext cx="762000" cy="259045"/>
    <xdr:sp macro="" textlink="">
      <xdr:nvSpPr>
        <xdr:cNvPr id="71" name="財政力平均値テキスト"/>
        <xdr:cNvSpPr txBox="1"/>
      </xdr:nvSpPr>
      <xdr:spPr>
        <a:xfrm>
          <a:off x="5041900" y="7169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123976</xdr:rowOff>
    </xdr:from>
    <xdr:to>
      <xdr:col>23</xdr:col>
      <xdr:colOff>184150</xdr:colOff>
      <xdr:row>43</xdr:row>
      <xdr:rowOff>54126</xdr:rowOff>
    </xdr:to>
    <xdr:sp macro="" textlink="">
      <xdr:nvSpPr>
        <xdr:cNvPr id="72" name="フローチャート: 判断 71"/>
        <xdr:cNvSpPr/>
      </xdr:nvSpPr>
      <xdr:spPr>
        <a:xfrm>
          <a:off x="4902200" y="7324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118231</xdr:rowOff>
    </xdr:from>
    <xdr:to>
      <xdr:col>19</xdr:col>
      <xdr:colOff>133350</xdr:colOff>
      <xdr:row>43</xdr:row>
      <xdr:rowOff>129722</xdr:rowOff>
    </xdr:to>
    <xdr:cxnSp macro="">
      <xdr:nvCxnSpPr>
        <xdr:cNvPr id="73" name="直線コネクタ 72"/>
        <xdr:cNvCxnSpPr/>
      </xdr:nvCxnSpPr>
      <xdr:spPr>
        <a:xfrm>
          <a:off x="3225800" y="7490581"/>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87284</xdr:rowOff>
    </xdr:from>
    <xdr:ext cx="736600" cy="259045"/>
    <xdr:sp macro="" textlink="">
      <xdr:nvSpPr>
        <xdr:cNvPr id="75" name="テキスト ボックス 74"/>
        <xdr:cNvSpPr txBox="1"/>
      </xdr:nvSpPr>
      <xdr:spPr>
        <a:xfrm>
          <a:off x="3733800" y="71167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118231</xdr:rowOff>
    </xdr:from>
    <xdr:to>
      <xdr:col>15</xdr:col>
      <xdr:colOff>82550</xdr:colOff>
      <xdr:row>43</xdr:row>
      <xdr:rowOff>118231</xdr:rowOff>
    </xdr:to>
    <xdr:cxnSp macro="">
      <xdr:nvCxnSpPr>
        <xdr:cNvPr id="76" name="直線コネクタ 75"/>
        <xdr:cNvCxnSpPr/>
      </xdr:nvCxnSpPr>
      <xdr:spPr>
        <a:xfrm>
          <a:off x="2336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169938</xdr:rowOff>
    </xdr:from>
    <xdr:to>
      <xdr:col>15</xdr:col>
      <xdr:colOff>133350</xdr:colOff>
      <xdr:row>43</xdr:row>
      <xdr:rowOff>100088</xdr:rowOff>
    </xdr:to>
    <xdr:sp macro="" textlink="">
      <xdr:nvSpPr>
        <xdr:cNvPr id="77" name="フローチャート: 判断 76"/>
        <xdr:cNvSpPr/>
      </xdr:nvSpPr>
      <xdr:spPr>
        <a:xfrm>
          <a:off x="3175000" y="737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110265</xdr:rowOff>
    </xdr:from>
    <xdr:ext cx="762000" cy="259045"/>
    <xdr:sp macro="" textlink="">
      <xdr:nvSpPr>
        <xdr:cNvPr id="78" name="テキスト ボックス 77"/>
        <xdr:cNvSpPr txBox="1"/>
      </xdr:nvSpPr>
      <xdr:spPr>
        <a:xfrm>
          <a:off x="2844800" y="7139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118231</xdr:rowOff>
    </xdr:from>
    <xdr:to>
      <xdr:col>11</xdr:col>
      <xdr:colOff>31750</xdr:colOff>
      <xdr:row>43</xdr:row>
      <xdr:rowOff>118231</xdr:rowOff>
    </xdr:to>
    <xdr:cxnSp macro="">
      <xdr:nvCxnSpPr>
        <xdr:cNvPr id="79" name="直線コネクタ 78"/>
        <xdr:cNvCxnSpPr/>
      </xdr:nvCxnSpPr>
      <xdr:spPr>
        <a:xfrm>
          <a:off x="1447800" y="749058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146957</xdr:rowOff>
    </xdr:from>
    <xdr:to>
      <xdr:col>11</xdr:col>
      <xdr:colOff>82550</xdr:colOff>
      <xdr:row>43</xdr:row>
      <xdr:rowOff>77107</xdr:rowOff>
    </xdr:to>
    <xdr:sp macro="" textlink="">
      <xdr:nvSpPr>
        <xdr:cNvPr id="80" name="フローチャート: 判断 79"/>
        <xdr:cNvSpPr/>
      </xdr:nvSpPr>
      <xdr:spPr>
        <a:xfrm>
          <a:off x="2286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87284</xdr:rowOff>
    </xdr:from>
    <xdr:ext cx="762000" cy="259045"/>
    <xdr:sp macro="" textlink="">
      <xdr:nvSpPr>
        <xdr:cNvPr id="81" name="テキスト ボックス 80"/>
        <xdr:cNvSpPr txBox="1"/>
      </xdr:nvSpPr>
      <xdr:spPr>
        <a:xfrm>
          <a:off x="1955800" y="7116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135467</xdr:rowOff>
    </xdr:from>
    <xdr:to>
      <xdr:col>7</xdr:col>
      <xdr:colOff>31750</xdr:colOff>
      <xdr:row>43</xdr:row>
      <xdr:rowOff>65617</xdr:rowOff>
    </xdr:to>
    <xdr:sp macro="" textlink="">
      <xdr:nvSpPr>
        <xdr:cNvPr id="82" name="フローチャート: 判断 81"/>
        <xdr:cNvSpPr/>
      </xdr:nvSpPr>
      <xdr:spPr>
        <a:xfrm>
          <a:off x="1397000" y="7336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75794</xdr:rowOff>
    </xdr:from>
    <xdr:ext cx="762000" cy="259045"/>
    <xdr:sp macro="" textlink="">
      <xdr:nvSpPr>
        <xdr:cNvPr id="83" name="テキスト ボックス 82"/>
        <xdr:cNvSpPr txBox="1"/>
      </xdr:nvSpPr>
      <xdr:spPr>
        <a:xfrm>
          <a:off x="1066800" y="71052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78922</xdr:rowOff>
    </xdr:from>
    <xdr:to>
      <xdr:col>23</xdr:col>
      <xdr:colOff>184150</xdr:colOff>
      <xdr:row>44</xdr:row>
      <xdr:rowOff>9072</xdr:rowOff>
    </xdr:to>
    <xdr:sp macro="" textlink="">
      <xdr:nvSpPr>
        <xdr:cNvPr id="89" name="楕円 88"/>
        <xdr:cNvSpPr/>
      </xdr:nvSpPr>
      <xdr:spPr>
        <a:xfrm>
          <a:off x="49022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50999</xdr:rowOff>
    </xdr:from>
    <xdr:ext cx="762000" cy="259045"/>
    <xdr:sp macro="" textlink="">
      <xdr:nvSpPr>
        <xdr:cNvPr id="90" name="財政力該当値テキスト"/>
        <xdr:cNvSpPr txBox="1"/>
      </xdr:nvSpPr>
      <xdr:spPr>
        <a:xfrm>
          <a:off x="5041900" y="7423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78922</xdr:rowOff>
    </xdr:from>
    <xdr:to>
      <xdr:col>19</xdr:col>
      <xdr:colOff>184150</xdr:colOff>
      <xdr:row>44</xdr:row>
      <xdr:rowOff>9072</xdr:rowOff>
    </xdr:to>
    <xdr:sp macro="" textlink="">
      <xdr:nvSpPr>
        <xdr:cNvPr id="91" name="楕円 90"/>
        <xdr:cNvSpPr/>
      </xdr:nvSpPr>
      <xdr:spPr>
        <a:xfrm>
          <a:off x="4064000" y="745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165299</xdr:rowOff>
    </xdr:from>
    <xdr:ext cx="736600" cy="259045"/>
    <xdr:sp macro="" textlink="">
      <xdr:nvSpPr>
        <xdr:cNvPr id="92" name="テキスト ボックス 91"/>
        <xdr:cNvSpPr txBox="1"/>
      </xdr:nvSpPr>
      <xdr:spPr>
        <a:xfrm>
          <a:off x="3733800" y="7537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67431</xdr:rowOff>
    </xdr:from>
    <xdr:to>
      <xdr:col>15</xdr:col>
      <xdr:colOff>133350</xdr:colOff>
      <xdr:row>43</xdr:row>
      <xdr:rowOff>169031</xdr:rowOff>
    </xdr:to>
    <xdr:sp macro="" textlink="">
      <xdr:nvSpPr>
        <xdr:cNvPr id="93" name="楕円 92"/>
        <xdr:cNvSpPr/>
      </xdr:nvSpPr>
      <xdr:spPr>
        <a:xfrm>
          <a:off x="3175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153808</xdr:rowOff>
    </xdr:from>
    <xdr:ext cx="762000" cy="259045"/>
    <xdr:sp macro="" textlink="">
      <xdr:nvSpPr>
        <xdr:cNvPr id="94" name="テキスト ボックス 93"/>
        <xdr:cNvSpPr txBox="1"/>
      </xdr:nvSpPr>
      <xdr:spPr>
        <a:xfrm>
          <a:off x="2844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67431</xdr:rowOff>
    </xdr:from>
    <xdr:to>
      <xdr:col>11</xdr:col>
      <xdr:colOff>82550</xdr:colOff>
      <xdr:row>43</xdr:row>
      <xdr:rowOff>169031</xdr:rowOff>
    </xdr:to>
    <xdr:sp macro="" textlink="">
      <xdr:nvSpPr>
        <xdr:cNvPr id="95" name="楕円 94"/>
        <xdr:cNvSpPr/>
      </xdr:nvSpPr>
      <xdr:spPr>
        <a:xfrm>
          <a:off x="2286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153808</xdr:rowOff>
    </xdr:from>
    <xdr:ext cx="762000" cy="259045"/>
    <xdr:sp macro="" textlink="">
      <xdr:nvSpPr>
        <xdr:cNvPr id="96" name="テキスト ボックス 95"/>
        <xdr:cNvSpPr txBox="1"/>
      </xdr:nvSpPr>
      <xdr:spPr>
        <a:xfrm>
          <a:off x="1955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67431</xdr:rowOff>
    </xdr:from>
    <xdr:to>
      <xdr:col>7</xdr:col>
      <xdr:colOff>31750</xdr:colOff>
      <xdr:row>43</xdr:row>
      <xdr:rowOff>169031</xdr:rowOff>
    </xdr:to>
    <xdr:sp macro="" textlink="">
      <xdr:nvSpPr>
        <xdr:cNvPr id="97" name="楕円 96"/>
        <xdr:cNvSpPr/>
      </xdr:nvSpPr>
      <xdr:spPr>
        <a:xfrm>
          <a:off x="1397000" y="743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153808</xdr:rowOff>
    </xdr:from>
    <xdr:ext cx="762000" cy="259045"/>
    <xdr:sp macro="" textlink="">
      <xdr:nvSpPr>
        <xdr:cNvPr id="98" name="テキスト ボックス 97"/>
        <xdr:cNvSpPr txBox="1"/>
      </xdr:nvSpPr>
      <xdr:spPr>
        <a:xfrm>
          <a:off x="1066800" y="7526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分母となる経常一般財源は町税や地方特例交付金等により０．８％３，０００万円の増となったが、分子において公営企業への操出金の増により４．９％１億５，２００万円の増となったため、前年度より３．５％低下した。</a:t>
          </a:r>
        </a:p>
        <a:p>
          <a:r>
            <a:rPr kumimoji="1" lang="ja-JP" altLang="en-US" sz="1300">
              <a:latin typeface="ＭＳ Ｐゴシック" panose="020B0600070205080204" pitchFamily="50" charset="-128"/>
              <a:ea typeface="ＭＳ Ｐゴシック" panose="020B0600070205080204" pitchFamily="50" charset="-128"/>
            </a:rPr>
            <a:t>　今後も厳しい経営状況にある公営企業への操出金等により大きく左右されるが、維持補修費、物件費等の削減を図り、改善に努める。</a:t>
          </a: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153670</xdr:rowOff>
    </xdr:from>
    <xdr:to>
      <xdr:col>23</xdr:col>
      <xdr:colOff>133350</xdr:colOff>
      <xdr:row>66</xdr:row>
      <xdr:rowOff>18204</xdr:rowOff>
    </xdr:to>
    <xdr:cxnSp macro="">
      <xdr:nvCxnSpPr>
        <xdr:cNvPr id="128" name="直線コネクタ 127"/>
        <xdr:cNvCxnSpPr/>
      </xdr:nvCxnSpPr>
      <xdr:spPr>
        <a:xfrm flipV="1">
          <a:off x="4953000" y="9926320"/>
          <a:ext cx="0" cy="140758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161731</xdr:rowOff>
    </xdr:from>
    <xdr:ext cx="762000" cy="259045"/>
    <xdr:sp macro="" textlink="">
      <xdr:nvSpPr>
        <xdr:cNvPr id="129" name="財政構造の弾力性最小値テキスト"/>
        <xdr:cNvSpPr txBox="1"/>
      </xdr:nvSpPr>
      <xdr:spPr>
        <a:xfrm>
          <a:off x="5041900" y="11305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18204</xdr:rowOff>
    </xdr:from>
    <xdr:to>
      <xdr:col>24</xdr:col>
      <xdr:colOff>12700</xdr:colOff>
      <xdr:row>66</xdr:row>
      <xdr:rowOff>18204</xdr:rowOff>
    </xdr:to>
    <xdr:cxnSp macro="">
      <xdr:nvCxnSpPr>
        <xdr:cNvPr id="130" name="直線コネクタ 129"/>
        <xdr:cNvCxnSpPr/>
      </xdr:nvCxnSpPr>
      <xdr:spPr>
        <a:xfrm>
          <a:off x="4864100" y="1133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68597</xdr:rowOff>
    </xdr:from>
    <xdr:ext cx="762000" cy="259045"/>
    <xdr:sp macro="" textlink="">
      <xdr:nvSpPr>
        <xdr:cNvPr id="131" name="財政構造の弾力性最大値テキスト"/>
        <xdr:cNvSpPr txBox="1"/>
      </xdr:nvSpPr>
      <xdr:spPr>
        <a:xfrm>
          <a:off x="5041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153670</xdr:rowOff>
    </xdr:from>
    <xdr:to>
      <xdr:col>24</xdr:col>
      <xdr:colOff>12700</xdr:colOff>
      <xdr:row>57</xdr:row>
      <xdr:rowOff>153670</xdr:rowOff>
    </xdr:to>
    <xdr:cxnSp macro="">
      <xdr:nvCxnSpPr>
        <xdr:cNvPr id="132" name="直線コネクタ 131"/>
        <xdr:cNvCxnSpPr/>
      </xdr:nvCxnSpPr>
      <xdr:spPr>
        <a:xfrm>
          <a:off x="4864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52494</xdr:rowOff>
    </xdr:from>
    <xdr:to>
      <xdr:col>23</xdr:col>
      <xdr:colOff>133350</xdr:colOff>
      <xdr:row>63</xdr:row>
      <xdr:rowOff>21802</xdr:rowOff>
    </xdr:to>
    <xdr:cxnSp macro="">
      <xdr:nvCxnSpPr>
        <xdr:cNvPr id="133" name="直線コネクタ 132"/>
        <xdr:cNvCxnSpPr/>
      </xdr:nvCxnSpPr>
      <xdr:spPr>
        <a:xfrm>
          <a:off x="4114800" y="10682394"/>
          <a:ext cx="838200" cy="140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134637</xdr:rowOff>
    </xdr:from>
    <xdr:ext cx="762000" cy="259045"/>
    <xdr:sp macro="" textlink="">
      <xdr:nvSpPr>
        <xdr:cNvPr id="134" name="財政構造の弾力性平均値テキスト"/>
        <xdr:cNvSpPr txBox="1"/>
      </xdr:nvSpPr>
      <xdr:spPr>
        <a:xfrm>
          <a:off x="5041900" y="107645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162560</xdr:rowOff>
    </xdr:from>
    <xdr:to>
      <xdr:col>23</xdr:col>
      <xdr:colOff>184150</xdr:colOff>
      <xdr:row>63</xdr:row>
      <xdr:rowOff>92710</xdr:rowOff>
    </xdr:to>
    <xdr:sp macro="" textlink="">
      <xdr:nvSpPr>
        <xdr:cNvPr id="135" name="フローチャート: 判断 134"/>
        <xdr:cNvSpPr/>
      </xdr:nvSpPr>
      <xdr:spPr>
        <a:xfrm>
          <a:off x="4902200" y="1079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91229</xdr:rowOff>
    </xdr:from>
    <xdr:to>
      <xdr:col>19</xdr:col>
      <xdr:colOff>133350</xdr:colOff>
      <xdr:row>62</xdr:row>
      <xdr:rowOff>52494</xdr:rowOff>
    </xdr:to>
    <xdr:cxnSp macro="">
      <xdr:nvCxnSpPr>
        <xdr:cNvPr id="136" name="直線コネクタ 135"/>
        <xdr:cNvCxnSpPr/>
      </xdr:nvCxnSpPr>
      <xdr:spPr>
        <a:xfrm>
          <a:off x="3225800" y="10549679"/>
          <a:ext cx="889000" cy="132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146473</xdr:rowOff>
    </xdr:from>
    <xdr:to>
      <xdr:col>19</xdr:col>
      <xdr:colOff>184150</xdr:colOff>
      <xdr:row>63</xdr:row>
      <xdr:rowOff>76623</xdr:rowOff>
    </xdr:to>
    <xdr:sp macro="" textlink="">
      <xdr:nvSpPr>
        <xdr:cNvPr id="137" name="フローチャート: 判断 136"/>
        <xdr:cNvSpPr/>
      </xdr:nvSpPr>
      <xdr:spPr>
        <a:xfrm>
          <a:off x="4064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61400</xdr:rowOff>
    </xdr:from>
    <xdr:ext cx="736600" cy="259045"/>
    <xdr:sp macro="" textlink="">
      <xdr:nvSpPr>
        <xdr:cNvPr id="138" name="テキスト ボックス 137"/>
        <xdr:cNvSpPr txBox="1"/>
      </xdr:nvSpPr>
      <xdr:spPr>
        <a:xfrm>
          <a:off x="3733800" y="108627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91229</xdr:rowOff>
    </xdr:from>
    <xdr:to>
      <xdr:col>15</xdr:col>
      <xdr:colOff>82550</xdr:colOff>
      <xdr:row>62</xdr:row>
      <xdr:rowOff>84667</xdr:rowOff>
    </xdr:to>
    <xdr:cxnSp macro="">
      <xdr:nvCxnSpPr>
        <xdr:cNvPr id="139" name="直線コネクタ 138"/>
        <xdr:cNvCxnSpPr/>
      </xdr:nvCxnSpPr>
      <xdr:spPr>
        <a:xfrm flipV="1">
          <a:off x="2336800" y="10549679"/>
          <a:ext cx="889000" cy="16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118321</xdr:rowOff>
    </xdr:from>
    <xdr:to>
      <xdr:col>15</xdr:col>
      <xdr:colOff>133350</xdr:colOff>
      <xdr:row>63</xdr:row>
      <xdr:rowOff>48471</xdr:rowOff>
    </xdr:to>
    <xdr:sp macro="" textlink="">
      <xdr:nvSpPr>
        <xdr:cNvPr id="140" name="フローチャート: 判断 139"/>
        <xdr:cNvSpPr/>
      </xdr:nvSpPr>
      <xdr:spPr>
        <a:xfrm>
          <a:off x="3175000" y="10748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33248</xdr:rowOff>
    </xdr:from>
    <xdr:ext cx="762000" cy="259045"/>
    <xdr:sp macro="" textlink="">
      <xdr:nvSpPr>
        <xdr:cNvPr id="141" name="テキスト ボックス 140"/>
        <xdr:cNvSpPr txBox="1"/>
      </xdr:nvSpPr>
      <xdr:spPr>
        <a:xfrm>
          <a:off x="2844800" y="108345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84667</xdr:rowOff>
    </xdr:from>
    <xdr:to>
      <xdr:col>11</xdr:col>
      <xdr:colOff>31750</xdr:colOff>
      <xdr:row>62</xdr:row>
      <xdr:rowOff>132927</xdr:rowOff>
    </xdr:to>
    <xdr:cxnSp macro="">
      <xdr:nvCxnSpPr>
        <xdr:cNvPr id="142" name="直線コネクタ 141"/>
        <xdr:cNvCxnSpPr/>
      </xdr:nvCxnSpPr>
      <xdr:spPr>
        <a:xfrm flipV="1">
          <a:off x="1447800" y="10714567"/>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49954</xdr:rowOff>
    </xdr:from>
    <xdr:to>
      <xdr:col>11</xdr:col>
      <xdr:colOff>82550</xdr:colOff>
      <xdr:row>62</xdr:row>
      <xdr:rowOff>151554</xdr:rowOff>
    </xdr:to>
    <xdr:sp macro="" textlink="">
      <xdr:nvSpPr>
        <xdr:cNvPr id="143" name="フローチャート: 判断 142"/>
        <xdr:cNvSpPr/>
      </xdr:nvSpPr>
      <xdr:spPr>
        <a:xfrm>
          <a:off x="2286000" y="10679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136331</xdr:rowOff>
    </xdr:from>
    <xdr:ext cx="762000" cy="259045"/>
    <xdr:sp macro="" textlink="">
      <xdr:nvSpPr>
        <xdr:cNvPr id="144" name="テキスト ボックス 143"/>
        <xdr:cNvSpPr txBox="1"/>
      </xdr:nvSpPr>
      <xdr:spPr>
        <a:xfrm>
          <a:off x="1955800" y="10766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149013</xdr:rowOff>
    </xdr:from>
    <xdr:to>
      <xdr:col>7</xdr:col>
      <xdr:colOff>31750</xdr:colOff>
      <xdr:row>62</xdr:row>
      <xdr:rowOff>79163</xdr:rowOff>
    </xdr:to>
    <xdr:sp macro="" textlink="">
      <xdr:nvSpPr>
        <xdr:cNvPr id="145" name="フローチャート: 判断 144"/>
        <xdr:cNvSpPr/>
      </xdr:nvSpPr>
      <xdr:spPr>
        <a:xfrm>
          <a:off x="1397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89340</xdr:rowOff>
    </xdr:from>
    <xdr:ext cx="762000" cy="259045"/>
    <xdr:sp macro="" textlink="">
      <xdr:nvSpPr>
        <xdr:cNvPr id="146" name="テキスト ボックス 145"/>
        <xdr:cNvSpPr txBox="1"/>
      </xdr:nvSpPr>
      <xdr:spPr>
        <a:xfrm>
          <a:off x="1066800" y="10376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142452</xdr:rowOff>
    </xdr:from>
    <xdr:to>
      <xdr:col>23</xdr:col>
      <xdr:colOff>184150</xdr:colOff>
      <xdr:row>63</xdr:row>
      <xdr:rowOff>72602</xdr:rowOff>
    </xdr:to>
    <xdr:sp macro="" textlink="">
      <xdr:nvSpPr>
        <xdr:cNvPr id="152" name="楕円 151"/>
        <xdr:cNvSpPr/>
      </xdr:nvSpPr>
      <xdr:spPr>
        <a:xfrm>
          <a:off x="4902200" y="10772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158979</xdr:rowOff>
    </xdr:from>
    <xdr:ext cx="762000" cy="259045"/>
    <xdr:sp macro="" textlink="">
      <xdr:nvSpPr>
        <xdr:cNvPr id="153" name="財政構造の弾力性該当値テキスト"/>
        <xdr:cNvSpPr txBox="1"/>
      </xdr:nvSpPr>
      <xdr:spPr>
        <a:xfrm>
          <a:off x="5041900" y="10617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1694</xdr:rowOff>
    </xdr:from>
    <xdr:to>
      <xdr:col>19</xdr:col>
      <xdr:colOff>184150</xdr:colOff>
      <xdr:row>62</xdr:row>
      <xdr:rowOff>103294</xdr:rowOff>
    </xdr:to>
    <xdr:sp macro="" textlink="">
      <xdr:nvSpPr>
        <xdr:cNvPr id="154" name="楕円 153"/>
        <xdr:cNvSpPr/>
      </xdr:nvSpPr>
      <xdr:spPr>
        <a:xfrm>
          <a:off x="4064000" y="106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113471</xdr:rowOff>
    </xdr:from>
    <xdr:ext cx="736600" cy="259045"/>
    <xdr:sp macro="" textlink="">
      <xdr:nvSpPr>
        <xdr:cNvPr id="155" name="テキスト ボックス 154"/>
        <xdr:cNvSpPr txBox="1"/>
      </xdr:nvSpPr>
      <xdr:spPr>
        <a:xfrm>
          <a:off x="3733800" y="1040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40429</xdr:rowOff>
    </xdr:from>
    <xdr:to>
      <xdr:col>15</xdr:col>
      <xdr:colOff>133350</xdr:colOff>
      <xdr:row>61</xdr:row>
      <xdr:rowOff>142029</xdr:rowOff>
    </xdr:to>
    <xdr:sp macro="" textlink="">
      <xdr:nvSpPr>
        <xdr:cNvPr id="156" name="楕円 155"/>
        <xdr:cNvSpPr/>
      </xdr:nvSpPr>
      <xdr:spPr>
        <a:xfrm>
          <a:off x="3175000" y="10498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152206</xdr:rowOff>
    </xdr:from>
    <xdr:ext cx="762000" cy="259045"/>
    <xdr:sp macro="" textlink="">
      <xdr:nvSpPr>
        <xdr:cNvPr id="157" name="テキスト ボックス 156"/>
        <xdr:cNvSpPr txBox="1"/>
      </xdr:nvSpPr>
      <xdr:spPr>
        <a:xfrm>
          <a:off x="2844800" y="102677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33867</xdr:rowOff>
    </xdr:from>
    <xdr:to>
      <xdr:col>11</xdr:col>
      <xdr:colOff>82550</xdr:colOff>
      <xdr:row>62</xdr:row>
      <xdr:rowOff>135467</xdr:rowOff>
    </xdr:to>
    <xdr:sp macro="" textlink="">
      <xdr:nvSpPr>
        <xdr:cNvPr id="158" name="楕円 157"/>
        <xdr:cNvSpPr/>
      </xdr:nvSpPr>
      <xdr:spPr>
        <a:xfrm>
          <a:off x="2286000" y="10663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145644</xdr:rowOff>
    </xdr:from>
    <xdr:ext cx="762000" cy="259045"/>
    <xdr:sp macro="" textlink="">
      <xdr:nvSpPr>
        <xdr:cNvPr id="159" name="テキスト ボックス 158"/>
        <xdr:cNvSpPr txBox="1"/>
      </xdr:nvSpPr>
      <xdr:spPr>
        <a:xfrm>
          <a:off x="1955800" y="104326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82127</xdr:rowOff>
    </xdr:from>
    <xdr:to>
      <xdr:col>7</xdr:col>
      <xdr:colOff>31750</xdr:colOff>
      <xdr:row>63</xdr:row>
      <xdr:rowOff>12277</xdr:rowOff>
    </xdr:to>
    <xdr:sp macro="" textlink="">
      <xdr:nvSpPr>
        <xdr:cNvPr id="160" name="楕円 159"/>
        <xdr:cNvSpPr/>
      </xdr:nvSpPr>
      <xdr:spPr>
        <a:xfrm>
          <a:off x="1397000" y="107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168504</xdr:rowOff>
    </xdr:from>
    <xdr:ext cx="762000" cy="259045"/>
    <xdr:sp macro="" textlink="">
      <xdr:nvSpPr>
        <xdr:cNvPr id="161" name="テキスト ボックス 160"/>
        <xdr:cNvSpPr txBox="1"/>
      </xdr:nvSpPr>
      <xdr:spPr>
        <a:xfrm>
          <a:off x="1066800" y="107984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[416,513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平均を大きく上回っているのは地理的要因により島内各所に点在する施設の維持補修費のほか、保育所等の直営や空港消防業務の受託により人件費がかかること、島外へのごみ処理等に係る物件費が大きく影響している。</a:t>
          </a:r>
        </a:p>
        <a:p>
          <a:r>
            <a:rPr kumimoji="1" lang="ja-JP" altLang="en-US" sz="1300">
              <a:latin typeface="ＭＳ Ｐゴシック" panose="020B0600070205080204" pitchFamily="50" charset="-128"/>
              <a:ea typeface="ＭＳ Ｐゴシック" panose="020B0600070205080204" pitchFamily="50" charset="-128"/>
            </a:rPr>
            <a:t>　今後も人口減少により、人口</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人当たりの金額の悪化が見込まれるが、既存施設の長寿命化やコスト低減を図るほか、ごみの減量化に取り組んでいく。</a:t>
          </a:r>
        </a:p>
      </xdr:txBody>
    </xdr:sp>
    <xdr:clientData/>
  </xdr:twoCellAnchor>
  <xdr:oneCellAnchor>
    <xdr:from>
      <xdr:col>3</xdr:col>
      <xdr:colOff>95250</xdr:colOff>
      <xdr:row>77</xdr:row>
      <xdr:rowOff>6350</xdr:rowOff>
    </xdr:from>
    <xdr:ext cx="349839" cy="225703"/>
    <xdr:sp macro="" textlink="">
      <xdr:nvSpPr>
        <xdr:cNvPr id="175" name="テキスト ボックス 174"/>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8" name="直線コネクタ 177"/>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9" name="テキスト ボックス 178"/>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0" name="直線コネクタ 179"/>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1" name="テキスト ボックス 180"/>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2" name="直線コネクタ 181"/>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3" name="テキスト ボックス 182"/>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4" name="直線コネクタ 183"/>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5" name="テキスト ボックス 184"/>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6" name="直線コネクタ 185"/>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7" name="テキスト ボックス 186"/>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76315</xdr:rowOff>
    </xdr:from>
    <xdr:to>
      <xdr:col>23</xdr:col>
      <xdr:colOff>133350</xdr:colOff>
      <xdr:row>90</xdr:row>
      <xdr:rowOff>27073</xdr:rowOff>
    </xdr:to>
    <xdr:cxnSp macro="">
      <xdr:nvCxnSpPr>
        <xdr:cNvPr id="191" name="直線コネクタ 190"/>
        <xdr:cNvCxnSpPr/>
      </xdr:nvCxnSpPr>
      <xdr:spPr>
        <a:xfrm flipV="1">
          <a:off x="4953000" y="13963765"/>
          <a:ext cx="0" cy="14938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170600</xdr:rowOff>
    </xdr:from>
    <xdr:ext cx="762000" cy="259045"/>
    <xdr:sp macro="" textlink="">
      <xdr:nvSpPr>
        <xdr:cNvPr id="192" name="人件費・物件費等の状況最小値テキスト"/>
        <xdr:cNvSpPr txBox="1"/>
      </xdr:nvSpPr>
      <xdr:spPr>
        <a:xfrm>
          <a:off x="5041900" y="15429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511,995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27073</xdr:rowOff>
    </xdr:from>
    <xdr:to>
      <xdr:col>24</xdr:col>
      <xdr:colOff>12700</xdr:colOff>
      <xdr:row>90</xdr:row>
      <xdr:rowOff>27073</xdr:rowOff>
    </xdr:to>
    <xdr:cxnSp macro="">
      <xdr:nvCxnSpPr>
        <xdr:cNvPr id="193" name="直線コネクタ 192"/>
        <xdr:cNvCxnSpPr/>
      </xdr:nvCxnSpPr>
      <xdr:spPr>
        <a:xfrm>
          <a:off x="4864100" y="15457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162692</xdr:rowOff>
    </xdr:from>
    <xdr:ext cx="762000" cy="259045"/>
    <xdr:sp macro="" textlink="">
      <xdr:nvSpPr>
        <xdr:cNvPr id="194" name="人件費・物件費等の状況最大値テキスト"/>
        <xdr:cNvSpPr txBox="1"/>
      </xdr:nvSpPr>
      <xdr:spPr>
        <a:xfrm>
          <a:off x="5041900" y="13707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140,555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76315</xdr:rowOff>
    </xdr:from>
    <xdr:to>
      <xdr:col>24</xdr:col>
      <xdr:colOff>12700</xdr:colOff>
      <xdr:row>81</xdr:row>
      <xdr:rowOff>76315</xdr:rowOff>
    </xdr:to>
    <xdr:cxnSp macro="">
      <xdr:nvCxnSpPr>
        <xdr:cNvPr id="195" name="直線コネクタ 194"/>
        <xdr:cNvCxnSpPr/>
      </xdr:nvCxnSpPr>
      <xdr:spPr>
        <a:xfrm>
          <a:off x="4864100" y="139637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87</xdr:row>
      <xdr:rowOff>2882</xdr:rowOff>
    </xdr:from>
    <xdr:to>
      <xdr:col>23</xdr:col>
      <xdr:colOff>133350</xdr:colOff>
      <xdr:row>87</xdr:row>
      <xdr:rowOff>157426</xdr:rowOff>
    </xdr:to>
    <xdr:cxnSp macro="">
      <xdr:nvCxnSpPr>
        <xdr:cNvPr id="196" name="直線コネクタ 195"/>
        <xdr:cNvCxnSpPr/>
      </xdr:nvCxnSpPr>
      <xdr:spPr>
        <a:xfrm>
          <a:off x="4114800" y="14919032"/>
          <a:ext cx="838200" cy="154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127691</xdr:rowOff>
    </xdr:from>
    <xdr:ext cx="762000" cy="259045"/>
    <xdr:sp macro="" textlink="">
      <xdr:nvSpPr>
        <xdr:cNvPr id="197" name="人件費・物件費等の状況平均値テキスト"/>
        <xdr:cNvSpPr txBox="1"/>
      </xdr:nvSpPr>
      <xdr:spPr>
        <a:xfrm>
          <a:off x="5041900" y="141865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247,115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111164</xdr:rowOff>
    </xdr:from>
    <xdr:to>
      <xdr:col>23</xdr:col>
      <xdr:colOff>184150</xdr:colOff>
      <xdr:row>84</xdr:row>
      <xdr:rowOff>41314</xdr:rowOff>
    </xdr:to>
    <xdr:sp macro="" textlink="">
      <xdr:nvSpPr>
        <xdr:cNvPr id="198" name="フローチャート: 判断 197"/>
        <xdr:cNvSpPr/>
      </xdr:nvSpPr>
      <xdr:spPr>
        <a:xfrm>
          <a:off x="4902200" y="1434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86</xdr:row>
      <xdr:rowOff>111368</xdr:rowOff>
    </xdr:from>
    <xdr:to>
      <xdr:col>19</xdr:col>
      <xdr:colOff>133350</xdr:colOff>
      <xdr:row>87</xdr:row>
      <xdr:rowOff>2882</xdr:rowOff>
    </xdr:to>
    <xdr:cxnSp macro="">
      <xdr:nvCxnSpPr>
        <xdr:cNvPr id="199" name="直線コネクタ 198"/>
        <xdr:cNvCxnSpPr/>
      </xdr:nvCxnSpPr>
      <xdr:spPr>
        <a:xfrm>
          <a:off x="3225800" y="14856068"/>
          <a:ext cx="889000" cy="62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81248</xdr:rowOff>
    </xdr:from>
    <xdr:to>
      <xdr:col>19</xdr:col>
      <xdr:colOff>184150</xdr:colOff>
      <xdr:row>84</xdr:row>
      <xdr:rowOff>11398</xdr:rowOff>
    </xdr:to>
    <xdr:sp macro="" textlink="">
      <xdr:nvSpPr>
        <xdr:cNvPr id="200" name="フローチャート: 判断 199"/>
        <xdr:cNvSpPr/>
      </xdr:nvSpPr>
      <xdr:spPr>
        <a:xfrm>
          <a:off x="4064000" y="14311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21575</xdr:rowOff>
    </xdr:from>
    <xdr:ext cx="736600" cy="259045"/>
    <xdr:sp macro="" textlink="">
      <xdr:nvSpPr>
        <xdr:cNvPr id="201" name="テキスト ボックス 200"/>
        <xdr:cNvSpPr txBox="1"/>
      </xdr:nvSpPr>
      <xdr:spPr>
        <a:xfrm>
          <a:off x="3733800" y="140804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86</xdr:row>
      <xdr:rowOff>71165</xdr:rowOff>
    </xdr:from>
    <xdr:to>
      <xdr:col>15</xdr:col>
      <xdr:colOff>82550</xdr:colOff>
      <xdr:row>86</xdr:row>
      <xdr:rowOff>111368</xdr:rowOff>
    </xdr:to>
    <xdr:cxnSp macro="">
      <xdr:nvCxnSpPr>
        <xdr:cNvPr id="202" name="直線コネクタ 201"/>
        <xdr:cNvCxnSpPr/>
      </xdr:nvCxnSpPr>
      <xdr:spPr>
        <a:xfrm>
          <a:off x="2336800" y="14815865"/>
          <a:ext cx="889000" cy="40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82575</xdr:rowOff>
    </xdr:from>
    <xdr:to>
      <xdr:col>15</xdr:col>
      <xdr:colOff>133350</xdr:colOff>
      <xdr:row>84</xdr:row>
      <xdr:rowOff>12725</xdr:rowOff>
    </xdr:to>
    <xdr:sp macro="" textlink="">
      <xdr:nvSpPr>
        <xdr:cNvPr id="203" name="フローチャート: 判断 202"/>
        <xdr:cNvSpPr/>
      </xdr:nvSpPr>
      <xdr:spPr>
        <a:xfrm>
          <a:off x="3175000" y="1431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22902</xdr:rowOff>
    </xdr:from>
    <xdr:ext cx="762000" cy="259045"/>
    <xdr:sp macro="" textlink="">
      <xdr:nvSpPr>
        <xdr:cNvPr id="204" name="テキスト ボックス 203"/>
        <xdr:cNvSpPr txBox="1"/>
      </xdr:nvSpPr>
      <xdr:spPr>
        <a:xfrm>
          <a:off x="2844800" y="1408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86</xdr:row>
      <xdr:rowOff>53887</xdr:rowOff>
    </xdr:from>
    <xdr:to>
      <xdr:col>11</xdr:col>
      <xdr:colOff>31750</xdr:colOff>
      <xdr:row>86</xdr:row>
      <xdr:rowOff>71165</xdr:rowOff>
    </xdr:to>
    <xdr:cxnSp macro="">
      <xdr:nvCxnSpPr>
        <xdr:cNvPr id="205" name="直線コネクタ 204"/>
        <xdr:cNvCxnSpPr/>
      </xdr:nvCxnSpPr>
      <xdr:spPr>
        <a:xfrm>
          <a:off x="1447800" y="14798587"/>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52471</xdr:rowOff>
    </xdr:from>
    <xdr:to>
      <xdr:col>11</xdr:col>
      <xdr:colOff>82550</xdr:colOff>
      <xdr:row>83</xdr:row>
      <xdr:rowOff>154071</xdr:rowOff>
    </xdr:to>
    <xdr:sp macro="" textlink="">
      <xdr:nvSpPr>
        <xdr:cNvPr id="206" name="フローチャート: 判断 205"/>
        <xdr:cNvSpPr/>
      </xdr:nvSpPr>
      <xdr:spPr>
        <a:xfrm>
          <a:off x="2286000" y="14282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164248</xdr:rowOff>
    </xdr:from>
    <xdr:ext cx="762000" cy="259045"/>
    <xdr:sp macro="" textlink="">
      <xdr:nvSpPr>
        <xdr:cNvPr id="207" name="テキスト ボックス 206"/>
        <xdr:cNvSpPr txBox="1"/>
      </xdr:nvSpPr>
      <xdr:spPr>
        <a:xfrm>
          <a:off x="1955800" y="14051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169875</xdr:rowOff>
    </xdr:from>
    <xdr:to>
      <xdr:col>7</xdr:col>
      <xdr:colOff>31750</xdr:colOff>
      <xdr:row>83</xdr:row>
      <xdr:rowOff>100025</xdr:rowOff>
    </xdr:to>
    <xdr:sp macro="" textlink="">
      <xdr:nvSpPr>
        <xdr:cNvPr id="208" name="フローチャート: 判断 207"/>
        <xdr:cNvSpPr/>
      </xdr:nvSpPr>
      <xdr:spPr>
        <a:xfrm>
          <a:off x="1397000" y="1422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110202</xdr:rowOff>
    </xdr:from>
    <xdr:ext cx="762000" cy="259045"/>
    <xdr:sp macro="" textlink="">
      <xdr:nvSpPr>
        <xdr:cNvPr id="209" name="テキスト ボックス 208"/>
        <xdr:cNvSpPr txBox="1"/>
      </xdr:nvSpPr>
      <xdr:spPr>
        <a:xfrm>
          <a:off x="1066800" y="1399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87</xdr:row>
      <xdr:rowOff>106626</xdr:rowOff>
    </xdr:from>
    <xdr:to>
      <xdr:col>23</xdr:col>
      <xdr:colOff>184150</xdr:colOff>
      <xdr:row>88</xdr:row>
      <xdr:rowOff>36776</xdr:rowOff>
    </xdr:to>
    <xdr:sp macro="" textlink="">
      <xdr:nvSpPr>
        <xdr:cNvPr id="215" name="楕円 214"/>
        <xdr:cNvSpPr/>
      </xdr:nvSpPr>
      <xdr:spPr>
        <a:xfrm>
          <a:off x="4902200" y="1502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87</xdr:row>
      <xdr:rowOff>78703</xdr:rowOff>
    </xdr:from>
    <xdr:ext cx="762000" cy="259045"/>
    <xdr:sp macro="" textlink="">
      <xdr:nvSpPr>
        <xdr:cNvPr id="216" name="人件費・物件費等の状況該当値テキスト"/>
        <xdr:cNvSpPr txBox="1"/>
      </xdr:nvSpPr>
      <xdr:spPr>
        <a:xfrm>
          <a:off x="5041900" y="14994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416,513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123532</xdr:rowOff>
    </xdr:from>
    <xdr:to>
      <xdr:col>19</xdr:col>
      <xdr:colOff>184150</xdr:colOff>
      <xdr:row>87</xdr:row>
      <xdr:rowOff>53682</xdr:rowOff>
    </xdr:to>
    <xdr:sp macro="" textlink="">
      <xdr:nvSpPr>
        <xdr:cNvPr id="217" name="楕円 216"/>
        <xdr:cNvSpPr/>
      </xdr:nvSpPr>
      <xdr:spPr>
        <a:xfrm>
          <a:off x="4064000" y="14868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87</xdr:row>
      <xdr:rowOff>38459</xdr:rowOff>
    </xdr:from>
    <xdr:ext cx="736600" cy="259045"/>
    <xdr:sp macro="" textlink="">
      <xdr:nvSpPr>
        <xdr:cNvPr id="218" name="テキスト ボックス 217"/>
        <xdr:cNvSpPr txBox="1"/>
      </xdr:nvSpPr>
      <xdr:spPr>
        <a:xfrm>
          <a:off x="3733800" y="149546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86</xdr:row>
      <xdr:rowOff>60568</xdr:rowOff>
    </xdr:from>
    <xdr:to>
      <xdr:col>15</xdr:col>
      <xdr:colOff>133350</xdr:colOff>
      <xdr:row>86</xdr:row>
      <xdr:rowOff>162168</xdr:rowOff>
    </xdr:to>
    <xdr:sp macro="" textlink="">
      <xdr:nvSpPr>
        <xdr:cNvPr id="219" name="楕円 218"/>
        <xdr:cNvSpPr/>
      </xdr:nvSpPr>
      <xdr:spPr>
        <a:xfrm>
          <a:off x="3175000" y="1480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146945</xdr:rowOff>
    </xdr:from>
    <xdr:ext cx="762000" cy="259045"/>
    <xdr:sp macro="" textlink="">
      <xdr:nvSpPr>
        <xdr:cNvPr id="220" name="テキスト ボックス 219"/>
        <xdr:cNvSpPr txBox="1"/>
      </xdr:nvSpPr>
      <xdr:spPr>
        <a:xfrm>
          <a:off x="2844800" y="1489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86</xdr:row>
      <xdr:rowOff>20365</xdr:rowOff>
    </xdr:from>
    <xdr:to>
      <xdr:col>11</xdr:col>
      <xdr:colOff>82550</xdr:colOff>
      <xdr:row>86</xdr:row>
      <xdr:rowOff>121965</xdr:rowOff>
    </xdr:to>
    <xdr:sp macro="" textlink="">
      <xdr:nvSpPr>
        <xdr:cNvPr id="221" name="楕円 220"/>
        <xdr:cNvSpPr/>
      </xdr:nvSpPr>
      <xdr:spPr>
        <a:xfrm>
          <a:off x="2286000" y="14765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86</xdr:row>
      <xdr:rowOff>106742</xdr:rowOff>
    </xdr:from>
    <xdr:ext cx="762000" cy="259045"/>
    <xdr:sp macro="" textlink="">
      <xdr:nvSpPr>
        <xdr:cNvPr id="222" name="テキスト ボックス 221"/>
        <xdr:cNvSpPr txBox="1"/>
      </xdr:nvSpPr>
      <xdr:spPr>
        <a:xfrm>
          <a:off x="1955800" y="148514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86</xdr:row>
      <xdr:rowOff>3087</xdr:rowOff>
    </xdr:from>
    <xdr:to>
      <xdr:col>7</xdr:col>
      <xdr:colOff>31750</xdr:colOff>
      <xdr:row>86</xdr:row>
      <xdr:rowOff>104687</xdr:rowOff>
    </xdr:to>
    <xdr:sp macro="" textlink="">
      <xdr:nvSpPr>
        <xdr:cNvPr id="223" name="楕円 222"/>
        <xdr:cNvSpPr/>
      </xdr:nvSpPr>
      <xdr:spPr>
        <a:xfrm>
          <a:off x="1397000" y="14747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86</xdr:row>
      <xdr:rowOff>89464</xdr:rowOff>
    </xdr:from>
    <xdr:ext cx="762000" cy="259045"/>
    <xdr:sp macro="" textlink="">
      <xdr:nvSpPr>
        <xdr:cNvPr id="224" name="テキスト ボックス 223"/>
        <xdr:cNvSpPr txBox="1"/>
      </xdr:nvSpPr>
      <xdr:spPr>
        <a:xfrm>
          <a:off x="1066800" y="14834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８年度より水準を維持しており、全国市平均をはじめ、全国町村平均、類似団体平均を大きく下回っており、給与水準は最低水準にある。国を基準としているが、昇格に必要な年限を長くしているほか、昇給を抑えることで給与の適正化に努めている。</a:t>
          </a:r>
        </a:p>
        <a:p>
          <a:r>
            <a:rPr kumimoji="1" lang="ja-JP" altLang="en-US" sz="1300">
              <a:latin typeface="ＭＳ Ｐゴシック" panose="020B0600070205080204" pitchFamily="50" charset="-128"/>
              <a:ea typeface="ＭＳ Ｐゴシック" panose="020B0600070205080204" pitchFamily="50" charset="-128"/>
            </a:rPr>
            <a:t>　今後も引き続き、水準を維持する。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0" name="直線コネクタ 239"/>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1" name="テキスト ボックス 240"/>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2" name="直線コネクタ 241"/>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3" name="テキスト ボックス 242"/>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4" name="直線コネクタ 243"/>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5" name="テキスト ボックス 244"/>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6" name="直線コネクタ 245"/>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7" name="テキスト ボックス 246"/>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8" name="直線コネクタ 247"/>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9" name="テキスト ボックス 248"/>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0" name="直線コネクタ 249"/>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1" name="テキスト ボックス 250"/>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2" name="直線コネクタ 251"/>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3" name="テキスト ボックス 252"/>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4"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51102</xdr:rowOff>
    </xdr:from>
    <xdr:to>
      <xdr:col>81</xdr:col>
      <xdr:colOff>44450</xdr:colOff>
      <xdr:row>89</xdr:row>
      <xdr:rowOff>35379</xdr:rowOff>
    </xdr:to>
    <xdr:cxnSp macro="">
      <xdr:nvCxnSpPr>
        <xdr:cNvPr id="255" name="直線コネクタ 254"/>
        <xdr:cNvCxnSpPr/>
      </xdr:nvCxnSpPr>
      <xdr:spPr>
        <a:xfrm flipV="1">
          <a:off x="17018000" y="13938552"/>
          <a:ext cx="0" cy="13558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7456</xdr:rowOff>
    </xdr:from>
    <xdr:ext cx="762000" cy="259045"/>
    <xdr:sp macro="" textlink="">
      <xdr:nvSpPr>
        <xdr:cNvPr id="256" name="給与水準   （国との比較）最小値テキスト"/>
        <xdr:cNvSpPr txBox="1"/>
      </xdr:nvSpPr>
      <xdr:spPr>
        <a:xfrm>
          <a:off x="17106900" y="15266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35379</xdr:rowOff>
    </xdr:from>
    <xdr:to>
      <xdr:col>81</xdr:col>
      <xdr:colOff>133350</xdr:colOff>
      <xdr:row>89</xdr:row>
      <xdr:rowOff>35379</xdr:rowOff>
    </xdr:to>
    <xdr:cxnSp macro="">
      <xdr:nvCxnSpPr>
        <xdr:cNvPr id="257" name="直線コネクタ 256"/>
        <xdr:cNvCxnSpPr/>
      </xdr:nvCxnSpPr>
      <xdr:spPr>
        <a:xfrm>
          <a:off x="16929100" y="15294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137479</xdr:rowOff>
    </xdr:from>
    <xdr:ext cx="762000" cy="259045"/>
    <xdr:sp macro="" textlink="">
      <xdr:nvSpPr>
        <xdr:cNvPr id="258" name="給与水準   （国との比較）最大値テキスト"/>
        <xdr:cNvSpPr txBox="1"/>
      </xdr:nvSpPr>
      <xdr:spPr>
        <a:xfrm>
          <a:off x="17106900" y="13682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51102</xdr:rowOff>
    </xdr:from>
    <xdr:to>
      <xdr:col>81</xdr:col>
      <xdr:colOff>133350</xdr:colOff>
      <xdr:row>81</xdr:row>
      <xdr:rowOff>51102</xdr:rowOff>
    </xdr:to>
    <xdr:cxnSp macro="">
      <xdr:nvCxnSpPr>
        <xdr:cNvPr id="259" name="直線コネクタ 258"/>
        <xdr:cNvCxnSpPr/>
      </xdr:nvCxnSpPr>
      <xdr:spPr>
        <a:xfrm>
          <a:off x="16929100" y="139385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51102</xdr:rowOff>
    </xdr:from>
    <xdr:to>
      <xdr:col>81</xdr:col>
      <xdr:colOff>44450</xdr:colOff>
      <xdr:row>81</xdr:row>
      <xdr:rowOff>85573</xdr:rowOff>
    </xdr:to>
    <xdr:cxnSp macro="">
      <xdr:nvCxnSpPr>
        <xdr:cNvPr id="260" name="直線コネクタ 259"/>
        <xdr:cNvCxnSpPr/>
      </xdr:nvCxnSpPr>
      <xdr:spPr>
        <a:xfrm flipV="1">
          <a:off x="16179800" y="13938552"/>
          <a:ext cx="8382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33461</xdr:rowOff>
    </xdr:from>
    <xdr:ext cx="762000" cy="259045"/>
    <xdr:sp macro="" textlink="">
      <xdr:nvSpPr>
        <xdr:cNvPr id="261" name="給与水準   （国との比較）平均値テキスト"/>
        <xdr:cNvSpPr txBox="1"/>
      </xdr:nvSpPr>
      <xdr:spPr>
        <a:xfrm>
          <a:off x="17106900" y="14606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2" name="フローチャート: 判断 261"/>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85573</xdr:rowOff>
    </xdr:from>
    <xdr:to>
      <xdr:col>77</xdr:col>
      <xdr:colOff>44450</xdr:colOff>
      <xdr:row>81</xdr:row>
      <xdr:rowOff>154516</xdr:rowOff>
    </xdr:to>
    <xdr:cxnSp macro="">
      <xdr:nvCxnSpPr>
        <xdr:cNvPr id="263" name="直線コネクタ 262"/>
        <xdr:cNvCxnSpPr/>
      </xdr:nvCxnSpPr>
      <xdr:spPr>
        <a:xfrm flipV="1">
          <a:off x="15290800" y="13973023"/>
          <a:ext cx="8890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26912</xdr:rowOff>
    </xdr:from>
    <xdr:to>
      <xdr:col>77</xdr:col>
      <xdr:colOff>95250</xdr:colOff>
      <xdr:row>85</xdr:row>
      <xdr:rowOff>128512</xdr:rowOff>
    </xdr:to>
    <xdr:sp macro="" textlink="">
      <xdr:nvSpPr>
        <xdr:cNvPr id="264" name="フローチャート: 判断 263"/>
        <xdr:cNvSpPr/>
      </xdr:nvSpPr>
      <xdr:spPr>
        <a:xfrm>
          <a:off x="16129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113289</xdr:rowOff>
    </xdr:from>
    <xdr:ext cx="736600" cy="259045"/>
    <xdr:sp macro="" textlink="">
      <xdr:nvSpPr>
        <xdr:cNvPr id="265" name="テキスト ボックス 264"/>
        <xdr:cNvSpPr txBox="1"/>
      </xdr:nvSpPr>
      <xdr:spPr>
        <a:xfrm>
          <a:off x="15798800" y="146865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80</xdr:row>
      <xdr:rowOff>142118</xdr:rowOff>
    </xdr:from>
    <xdr:to>
      <xdr:col>72</xdr:col>
      <xdr:colOff>203200</xdr:colOff>
      <xdr:row>81</xdr:row>
      <xdr:rowOff>154516</xdr:rowOff>
    </xdr:to>
    <xdr:cxnSp macro="">
      <xdr:nvCxnSpPr>
        <xdr:cNvPr id="266" name="直線コネクタ 265"/>
        <xdr:cNvCxnSpPr/>
      </xdr:nvCxnSpPr>
      <xdr:spPr>
        <a:xfrm>
          <a:off x="14401800" y="13858118"/>
          <a:ext cx="889000" cy="183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26912</xdr:rowOff>
    </xdr:from>
    <xdr:to>
      <xdr:col>73</xdr:col>
      <xdr:colOff>44450</xdr:colOff>
      <xdr:row>85</xdr:row>
      <xdr:rowOff>128512</xdr:rowOff>
    </xdr:to>
    <xdr:sp macro="" textlink="">
      <xdr:nvSpPr>
        <xdr:cNvPr id="267" name="フローチャート: 判断 266"/>
        <xdr:cNvSpPr/>
      </xdr:nvSpPr>
      <xdr:spPr>
        <a:xfrm>
          <a:off x="15240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113289</xdr:rowOff>
    </xdr:from>
    <xdr:ext cx="762000" cy="259045"/>
    <xdr:sp macro="" textlink="">
      <xdr:nvSpPr>
        <xdr:cNvPr id="268" name="テキスト ボックス 267"/>
        <xdr:cNvSpPr txBox="1"/>
      </xdr:nvSpPr>
      <xdr:spPr>
        <a:xfrm>
          <a:off x="14909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80</xdr:row>
      <xdr:rowOff>142118</xdr:rowOff>
    </xdr:from>
    <xdr:to>
      <xdr:col>68</xdr:col>
      <xdr:colOff>152400</xdr:colOff>
      <xdr:row>82</xdr:row>
      <xdr:rowOff>40518</xdr:rowOff>
    </xdr:to>
    <xdr:cxnSp macro="">
      <xdr:nvCxnSpPr>
        <xdr:cNvPr id="269" name="直線コネクタ 268"/>
        <xdr:cNvCxnSpPr/>
      </xdr:nvCxnSpPr>
      <xdr:spPr>
        <a:xfrm flipV="1">
          <a:off x="13512800" y="1385811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26912</xdr:rowOff>
    </xdr:from>
    <xdr:to>
      <xdr:col>68</xdr:col>
      <xdr:colOff>203200</xdr:colOff>
      <xdr:row>85</xdr:row>
      <xdr:rowOff>128512</xdr:rowOff>
    </xdr:to>
    <xdr:sp macro="" textlink="">
      <xdr:nvSpPr>
        <xdr:cNvPr id="270" name="フローチャート: 判断 269"/>
        <xdr:cNvSpPr/>
      </xdr:nvSpPr>
      <xdr:spPr>
        <a:xfrm>
          <a:off x="14351000" y="14600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113289</xdr:rowOff>
    </xdr:from>
    <xdr:ext cx="762000" cy="259045"/>
    <xdr:sp macro="" textlink="">
      <xdr:nvSpPr>
        <xdr:cNvPr id="271" name="テキスト ボックス 270"/>
        <xdr:cNvSpPr txBox="1"/>
      </xdr:nvSpPr>
      <xdr:spPr>
        <a:xfrm>
          <a:off x="14020800" y="14686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38402</xdr:rowOff>
    </xdr:from>
    <xdr:to>
      <xdr:col>64</xdr:col>
      <xdr:colOff>152400</xdr:colOff>
      <xdr:row>85</xdr:row>
      <xdr:rowOff>140002</xdr:rowOff>
    </xdr:to>
    <xdr:sp macro="" textlink="">
      <xdr:nvSpPr>
        <xdr:cNvPr id="272" name="フローチャート: 判断 271"/>
        <xdr:cNvSpPr/>
      </xdr:nvSpPr>
      <xdr:spPr>
        <a:xfrm>
          <a:off x="13462000" y="14611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124779</xdr:rowOff>
    </xdr:from>
    <xdr:ext cx="762000" cy="259045"/>
    <xdr:sp macro="" textlink="">
      <xdr:nvSpPr>
        <xdr:cNvPr id="273" name="テキスト ボックス 272"/>
        <xdr:cNvSpPr txBox="1"/>
      </xdr:nvSpPr>
      <xdr:spPr>
        <a:xfrm>
          <a:off x="13131800" y="1469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4" name="テキスト ボックス 273"/>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5" name="テキスト ボックス 274"/>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6" name="テキスト ボックス 275"/>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7" name="テキスト ボックス 276"/>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8" name="テキスト ボックス 277"/>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302</xdr:rowOff>
    </xdr:from>
    <xdr:to>
      <xdr:col>81</xdr:col>
      <xdr:colOff>95250</xdr:colOff>
      <xdr:row>81</xdr:row>
      <xdr:rowOff>101902</xdr:rowOff>
    </xdr:to>
    <xdr:sp macro="" textlink="">
      <xdr:nvSpPr>
        <xdr:cNvPr id="279" name="楕円 278"/>
        <xdr:cNvSpPr/>
      </xdr:nvSpPr>
      <xdr:spPr>
        <a:xfrm>
          <a:off x="16967200" y="1388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93029</xdr:rowOff>
    </xdr:from>
    <xdr:ext cx="762000" cy="259045"/>
    <xdr:sp macro="" textlink="">
      <xdr:nvSpPr>
        <xdr:cNvPr id="280" name="給与水準   （国との比較）該当値テキスト"/>
        <xdr:cNvSpPr txBox="1"/>
      </xdr:nvSpPr>
      <xdr:spPr>
        <a:xfrm>
          <a:off x="17106900" y="13809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34773</xdr:rowOff>
    </xdr:from>
    <xdr:to>
      <xdr:col>77</xdr:col>
      <xdr:colOff>95250</xdr:colOff>
      <xdr:row>81</xdr:row>
      <xdr:rowOff>136373</xdr:rowOff>
    </xdr:to>
    <xdr:sp macro="" textlink="">
      <xdr:nvSpPr>
        <xdr:cNvPr id="281" name="楕円 280"/>
        <xdr:cNvSpPr/>
      </xdr:nvSpPr>
      <xdr:spPr>
        <a:xfrm>
          <a:off x="16129000" y="13922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146550</xdr:rowOff>
    </xdr:from>
    <xdr:ext cx="736600" cy="259045"/>
    <xdr:sp macro="" textlink="">
      <xdr:nvSpPr>
        <xdr:cNvPr id="282" name="テキスト ボックス 281"/>
        <xdr:cNvSpPr txBox="1"/>
      </xdr:nvSpPr>
      <xdr:spPr>
        <a:xfrm>
          <a:off x="15798800" y="136911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103716</xdr:rowOff>
    </xdr:from>
    <xdr:to>
      <xdr:col>73</xdr:col>
      <xdr:colOff>44450</xdr:colOff>
      <xdr:row>82</xdr:row>
      <xdr:rowOff>33866</xdr:rowOff>
    </xdr:to>
    <xdr:sp macro="" textlink="">
      <xdr:nvSpPr>
        <xdr:cNvPr id="283" name="楕円 282"/>
        <xdr:cNvSpPr/>
      </xdr:nvSpPr>
      <xdr:spPr>
        <a:xfrm>
          <a:off x="15240000" y="13991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44043</xdr:rowOff>
    </xdr:from>
    <xdr:ext cx="762000" cy="259045"/>
    <xdr:sp macro="" textlink="">
      <xdr:nvSpPr>
        <xdr:cNvPr id="284" name="テキスト ボックス 283"/>
        <xdr:cNvSpPr txBox="1"/>
      </xdr:nvSpPr>
      <xdr:spPr>
        <a:xfrm>
          <a:off x="14909800" y="137600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80</xdr:row>
      <xdr:rowOff>91318</xdr:rowOff>
    </xdr:from>
    <xdr:to>
      <xdr:col>68</xdr:col>
      <xdr:colOff>203200</xdr:colOff>
      <xdr:row>81</xdr:row>
      <xdr:rowOff>21468</xdr:rowOff>
    </xdr:to>
    <xdr:sp macro="" textlink="">
      <xdr:nvSpPr>
        <xdr:cNvPr id="285" name="楕円 284"/>
        <xdr:cNvSpPr/>
      </xdr:nvSpPr>
      <xdr:spPr>
        <a:xfrm>
          <a:off x="14351000" y="13807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31645</xdr:rowOff>
    </xdr:from>
    <xdr:ext cx="762000" cy="259045"/>
    <xdr:sp macro="" textlink="">
      <xdr:nvSpPr>
        <xdr:cNvPr id="286" name="テキスト ボックス 285"/>
        <xdr:cNvSpPr txBox="1"/>
      </xdr:nvSpPr>
      <xdr:spPr>
        <a:xfrm>
          <a:off x="14020800" y="135761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161168</xdr:rowOff>
    </xdr:from>
    <xdr:to>
      <xdr:col>64</xdr:col>
      <xdr:colOff>152400</xdr:colOff>
      <xdr:row>82</xdr:row>
      <xdr:rowOff>91318</xdr:rowOff>
    </xdr:to>
    <xdr:sp macro="" textlink="">
      <xdr:nvSpPr>
        <xdr:cNvPr id="287" name="楕円 286"/>
        <xdr:cNvSpPr/>
      </xdr:nvSpPr>
      <xdr:spPr>
        <a:xfrm>
          <a:off x="13462000" y="14048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101495</xdr:rowOff>
    </xdr:from>
    <xdr:ext cx="762000" cy="259045"/>
    <xdr:sp macro="" textlink="">
      <xdr:nvSpPr>
        <xdr:cNvPr id="288" name="テキスト ボックス 287"/>
        <xdr:cNvSpPr txBox="1"/>
      </xdr:nvSpPr>
      <xdr:spPr>
        <a:xfrm>
          <a:off x="13131800" y="13817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9" name="正方形/長方形 288"/>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0" name="テキスト ボックス 289"/>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1" name="テキスト ボックス 290"/>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[23.89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2" name="正方形/長方形 291"/>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3" name="正方形/長方形 292"/>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4" name="正方形/長方形 293"/>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5" name="正方形/長方形 294"/>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6" name="正方形/長方形 295"/>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7" name="正方形/長方形 296"/>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8" name="正方形/長方形 297"/>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9" name="正方形/長方形 298"/>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0" name="正方形/長方形 299"/>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1" name="テキスト ボックス 300"/>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は全国、類似団体の平均を大きく上回っている。要因は保育所の直営や消防業務において消防救急業務のほか、空港消防業務を受託していることなどがある。今後、人口減少に伴い割合は上がっていくが、事務の効率化を図りつつ、多様な行政需要に対応できる組織へ再編を進め、定員管理に努める。</a:t>
          </a:r>
        </a:p>
      </xdr:txBody>
    </xdr:sp>
    <xdr:clientData/>
  </xdr:twoCellAnchor>
  <xdr:oneCellAnchor>
    <xdr:from>
      <xdr:col>61</xdr:col>
      <xdr:colOff>6350</xdr:colOff>
      <xdr:row>54</xdr:row>
      <xdr:rowOff>139700</xdr:rowOff>
    </xdr:from>
    <xdr:ext cx="349839" cy="225703"/>
    <xdr:sp macro="" textlink="">
      <xdr:nvSpPr>
        <xdr:cNvPr id="302" name="テキスト ボックス 301"/>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3" name="直線コネクタ 302"/>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4" name="テキスト ボックス 303"/>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5" name="直線コネクタ 304"/>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6" name="テキスト ボックス 305"/>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7" name="直線コネクタ 306"/>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8" name="テキスト ボックス 307"/>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9" name="直線コネクタ 308"/>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0" name="テキスト ボックス 309"/>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1" name="直線コネクタ 310"/>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2" name="テキスト ボックス 311"/>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3" name="直線コネクタ 312"/>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4" name="テキスト ボックス 313"/>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5" name="直線コネクタ 314"/>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6" name="テキスト ボックス 315"/>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7"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142156</xdr:rowOff>
    </xdr:from>
    <xdr:to>
      <xdr:col>81</xdr:col>
      <xdr:colOff>44450</xdr:colOff>
      <xdr:row>67</xdr:row>
      <xdr:rowOff>22902</xdr:rowOff>
    </xdr:to>
    <xdr:cxnSp macro="">
      <xdr:nvCxnSpPr>
        <xdr:cNvPr id="318" name="直線コネクタ 317"/>
        <xdr:cNvCxnSpPr/>
      </xdr:nvCxnSpPr>
      <xdr:spPr>
        <a:xfrm flipV="1">
          <a:off x="17018000" y="10257706"/>
          <a:ext cx="0" cy="1252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166429</xdr:rowOff>
    </xdr:from>
    <xdr:ext cx="762000" cy="259045"/>
    <xdr:sp macro="" textlink="">
      <xdr:nvSpPr>
        <xdr:cNvPr id="319" name="定員管理の状況最小値テキスト"/>
        <xdr:cNvSpPr txBox="1"/>
      </xdr:nvSpPr>
      <xdr:spPr>
        <a:xfrm>
          <a:off x="17106900" y="11482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22902</xdr:rowOff>
    </xdr:from>
    <xdr:to>
      <xdr:col>81</xdr:col>
      <xdr:colOff>133350</xdr:colOff>
      <xdr:row>67</xdr:row>
      <xdr:rowOff>22902</xdr:rowOff>
    </xdr:to>
    <xdr:cxnSp macro="">
      <xdr:nvCxnSpPr>
        <xdr:cNvPr id="320" name="直線コネクタ 319"/>
        <xdr:cNvCxnSpPr/>
      </xdr:nvCxnSpPr>
      <xdr:spPr>
        <a:xfrm>
          <a:off x="16929100" y="115100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57083</xdr:rowOff>
    </xdr:from>
    <xdr:ext cx="762000" cy="259045"/>
    <xdr:sp macro="" textlink="">
      <xdr:nvSpPr>
        <xdr:cNvPr id="321" name="定員管理の状況最大値テキスト"/>
        <xdr:cNvSpPr txBox="1"/>
      </xdr:nvSpPr>
      <xdr:spPr>
        <a:xfrm>
          <a:off x="17106900" y="10001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142156</xdr:rowOff>
    </xdr:from>
    <xdr:to>
      <xdr:col>81</xdr:col>
      <xdr:colOff>133350</xdr:colOff>
      <xdr:row>59</xdr:row>
      <xdr:rowOff>142156</xdr:rowOff>
    </xdr:to>
    <xdr:cxnSp macro="">
      <xdr:nvCxnSpPr>
        <xdr:cNvPr id="322" name="直線コネクタ 321"/>
        <xdr:cNvCxnSpPr/>
      </xdr:nvCxnSpPr>
      <xdr:spPr>
        <a:xfrm>
          <a:off x="16929100" y="10257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104267</xdr:rowOff>
    </xdr:from>
    <xdr:to>
      <xdr:col>81</xdr:col>
      <xdr:colOff>44450</xdr:colOff>
      <xdr:row>67</xdr:row>
      <xdr:rowOff>22902</xdr:rowOff>
    </xdr:to>
    <xdr:cxnSp macro="">
      <xdr:nvCxnSpPr>
        <xdr:cNvPr id="323" name="直線コネクタ 322"/>
        <xdr:cNvCxnSpPr/>
      </xdr:nvCxnSpPr>
      <xdr:spPr>
        <a:xfrm>
          <a:off x="16179800" y="11419967"/>
          <a:ext cx="838200" cy="90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33503</xdr:rowOff>
    </xdr:from>
    <xdr:ext cx="762000" cy="259045"/>
    <xdr:sp macro="" textlink="">
      <xdr:nvSpPr>
        <xdr:cNvPr id="324" name="定員管理の状況平均値テキスト"/>
        <xdr:cNvSpPr txBox="1"/>
      </xdr:nvSpPr>
      <xdr:spPr>
        <a:xfrm>
          <a:off x="17106900" y="104919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16976</xdr:rowOff>
    </xdr:from>
    <xdr:to>
      <xdr:col>81</xdr:col>
      <xdr:colOff>95250</xdr:colOff>
      <xdr:row>62</xdr:row>
      <xdr:rowOff>118576</xdr:rowOff>
    </xdr:to>
    <xdr:sp macro="" textlink="">
      <xdr:nvSpPr>
        <xdr:cNvPr id="325" name="フローチャート: 判断 324"/>
        <xdr:cNvSpPr/>
      </xdr:nvSpPr>
      <xdr:spPr>
        <a:xfrm>
          <a:off x="16967200" y="1064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92202</xdr:rowOff>
    </xdr:from>
    <xdr:to>
      <xdr:col>77</xdr:col>
      <xdr:colOff>44450</xdr:colOff>
      <xdr:row>66</xdr:row>
      <xdr:rowOff>104267</xdr:rowOff>
    </xdr:to>
    <xdr:cxnSp macro="">
      <xdr:nvCxnSpPr>
        <xdr:cNvPr id="326" name="直線コネクタ 325"/>
        <xdr:cNvCxnSpPr/>
      </xdr:nvCxnSpPr>
      <xdr:spPr>
        <a:xfrm>
          <a:off x="15290800" y="11407902"/>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14563</xdr:rowOff>
    </xdr:from>
    <xdr:to>
      <xdr:col>77</xdr:col>
      <xdr:colOff>95250</xdr:colOff>
      <xdr:row>62</xdr:row>
      <xdr:rowOff>116163</xdr:rowOff>
    </xdr:to>
    <xdr:sp macro="" textlink="">
      <xdr:nvSpPr>
        <xdr:cNvPr id="327" name="フローチャート: 判断 326"/>
        <xdr:cNvSpPr/>
      </xdr:nvSpPr>
      <xdr:spPr>
        <a:xfrm>
          <a:off x="16129000" y="106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126340</xdr:rowOff>
    </xdr:from>
    <xdr:ext cx="736600" cy="259045"/>
    <xdr:sp macro="" textlink="">
      <xdr:nvSpPr>
        <xdr:cNvPr id="328" name="テキスト ボックス 327"/>
        <xdr:cNvSpPr txBox="1"/>
      </xdr:nvSpPr>
      <xdr:spPr>
        <a:xfrm>
          <a:off x="15798800" y="1041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15791</xdr:rowOff>
    </xdr:from>
    <xdr:to>
      <xdr:col>72</xdr:col>
      <xdr:colOff>203200</xdr:colOff>
      <xdr:row>66</xdr:row>
      <xdr:rowOff>92202</xdr:rowOff>
    </xdr:to>
    <xdr:cxnSp macro="">
      <xdr:nvCxnSpPr>
        <xdr:cNvPr id="329" name="直線コネクタ 328"/>
        <xdr:cNvCxnSpPr/>
      </xdr:nvCxnSpPr>
      <xdr:spPr>
        <a:xfrm>
          <a:off x="14401800" y="11331491"/>
          <a:ext cx="889000" cy="764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62</xdr:row>
      <xdr:rowOff>19389</xdr:rowOff>
    </xdr:from>
    <xdr:to>
      <xdr:col>73</xdr:col>
      <xdr:colOff>44450</xdr:colOff>
      <xdr:row>62</xdr:row>
      <xdr:rowOff>120989</xdr:rowOff>
    </xdr:to>
    <xdr:sp macro="" textlink="">
      <xdr:nvSpPr>
        <xdr:cNvPr id="330" name="フローチャート: 判断 329"/>
        <xdr:cNvSpPr/>
      </xdr:nvSpPr>
      <xdr:spPr>
        <a:xfrm>
          <a:off x="15240000" y="1064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131166</xdr:rowOff>
    </xdr:from>
    <xdr:ext cx="762000" cy="259045"/>
    <xdr:sp macro="" textlink="">
      <xdr:nvSpPr>
        <xdr:cNvPr id="331" name="テキスト ボックス 330"/>
        <xdr:cNvSpPr txBox="1"/>
      </xdr:nvSpPr>
      <xdr:spPr>
        <a:xfrm>
          <a:off x="14909800" y="10418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15791</xdr:rowOff>
    </xdr:from>
    <xdr:to>
      <xdr:col>68</xdr:col>
      <xdr:colOff>152400</xdr:colOff>
      <xdr:row>66</xdr:row>
      <xdr:rowOff>18204</xdr:rowOff>
    </xdr:to>
    <xdr:cxnSp macro="">
      <xdr:nvCxnSpPr>
        <xdr:cNvPr id="332" name="直線コネクタ 331"/>
        <xdr:cNvCxnSpPr/>
      </xdr:nvCxnSpPr>
      <xdr:spPr>
        <a:xfrm flipV="1">
          <a:off x="13512800" y="11331491"/>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160274</xdr:rowOff>
    </xdr:from>
    <xdr:to>
      <xdr:col>68</xdr:col>
      <xdr:colOff>203200</xdr:colOff>
      <xdr:row>62</xdr:row>
      <xdr:rowOff>90424</xdr:rowOff>
    </xdr:to>
    <xdr:sp macro="" textlink="">
      <xdr:nvSpPr>
        <xdr:cNvPr id="333" name="フローチャート: 判断 332"/>
        <xdr:cNvSpPr/>
      </xdr:nvSpPr>
      <xdr:spPr>
        <a:xfrm>
          <a:off x="14351000" y="10618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100601</xdr:rowOff>
    </xdr:from>
    <xdr:ext cx="762000" cy="259045"/>
    <xdr:sp macro="" textlink="">
      <xdr:nvSpPr>
        <xdr:cNvPr id="334" name="テキスト ボックス 333"/>
        <xdr:cNvSpPr txBox="1"/>
      </xdr:nvSpPr>
      <xdr:spPr>
        <a:xfrm>
          <a:off x="14020800" y="10387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130514</xdr:rowOff>
    </xdr:from>
    <xdr:to>
      <xdr:col>64</xdr:col>
      <xdr:colOff>152400</xdr:colOff>
      <xdr:row>62</xdr:row>
      <xdr:rowOff>60664</xdr:rowOff>
    </xdr:to>
    <xdr:sp macro="" textlink="">
      <xdr:nvSpPr>
        <xdr:cNvPr id="335" name="フローチャート: 判断 334"/>
        <xdr:cNvSpPr/>
      </xdr:nvSpPr>
      <xdr:spPr>
        <a:xfrm>
          <a:off x="13462000" y="105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70841</xdr:rowOff>
    </xdr:from>
    <xdr:ext cx="762000" cy="259045"/>
    <xdr:sp macro="" textlink="">
      <xdr:nvSpPr>
        <xdr:cNvPr id="336" name="テキスト ボックス 335"/>
        <xdr:cNvSpPr txBox="1"/>
      </xdr:nvSpPr>
      <xdr:spPr>
        <a:xfrm>
          <a:off x="13131800" y="103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7" name="テキスト ボックス 336"/>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8" name="テキスト ボックス 337"/>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9" name="テキスト ボックス 338"/>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0" name="テキスト ボックス 339"/>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1" name="テキスト ボックス 340"/>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143552</xdr:rowOff>
    </xdr:from>
    <xdr:to>
      <xdr:col>81</xdr:col>
      <xdr:colOff>95250</xdr:colOff>
      <xdr:row>67</xdr:row>
      <xdr:rowOff>73702</xdr:rowOff>
    </xdr:to>
    <xdr:sp macro="" textlink="">
      <xdr:nvSpPr>
        <xdr:cNvPr id="342" name="楕円 341"/>
        <xdr:cNvSpPr/>
      </xdr:nvSpPr>
      <xdr:spPr>
        <a:xfrm>
          <a:off x="16967200" y="1145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39429</xdr:rowOff>
    </xdr:from>
    <xdr:ext cx="762000" cy="259045"/>
    <xdr:sp macro="" textlink="">
      <xdr:nvSpPr>
        <xdr:cNvPr id="343" name="定員管理の状況該当値テキスト"/>
        <xdr:cNvSpPr txBox="1"/>
      </xdr:nvSpPr>
      <xdr:spPr>
        <a:xfrm>
          <a:off x="17106900" y="113551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53467</xdr:rowOff>
    </xdr:from>
    <xdr:to>
      <xdr:col>77</xdr:col>
      <xdr:colOff>95250</xdr:colOff>
      <xdr:row>66</xdr:row>
      <xdr:rowOff>155067</xdr:rowOff>
    </xdr:to>
    <xdr:sp macro="" textlink="">
      <xdr:nvSpPr>
        <xdr:cNvPr id="344" name="楕円 343"/>
        <xdr:cNvSpPr/>
      </xdr:nvSpPr>
      <xdr:spPr>
        <a:xfrm>
          <a:off x="16129000" y="11369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139844</xdr:rowOff>
    </xdr:from>
    <xdr:ext cx="736600" cy="259045"/>
    <xdr:sp macro="" textlink="">
      <xdr:nvSpPr>
        <xdr:cNvPr id="345" name="テキスト ボックス 344"/>
        <xdr:cNvSpPr txBox="1"/>
      </xdr:nvSpPr>
      <xdr:spPr>
        <a:xfrm>
          <a:off x="15798800" y="114555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41402</xdr:rowOff>
    </xdr:from>
    <xdr:to>
      <xdr:col>73</xdr:col>
      <xdr:colOff>44450</xdr:colOff>
      <xdr:row>66</xdr:row>
      <xdr:rowOff>143002</xdr:rowOff>
    </xdr:to>
    <xdr:sp macro="" textlink="">
      <xdr:nvSpPr>
        <xdr:cNvPr id="346" name="楕円 345"/>
        <xdr:cNvSpPr/>
      </xdr:nvSpPr>
      <xdr:spPr>
        <a:xfrm>
          <a:off x="15240000" y="11357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127779</xdr:rowOff>
    </xdr:from>
    <xdr:ext cx="762000" cy="259045"/>
    <xdr:sp macro="" textlink="">
      <xdr:nvSpPr>
        <xdr:cNvPr id="347" name="テキスト ボックス 346"/>
        <xdr:cNvSpPr txBox="1"/>
      </xdr:nvSpPr>
      <xdr:spPr>
        <a:xfrm>
          <a:off x="14909800" y="11443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136441</xdr:rowOff>
    </xdr:from>
    <xdr:to>
      <xdr:col>68</xdr:col>
      <xdr:colOff>203200</xdr:colOff>
      <xdr:row>66</xdr:row>
      <xdr:rowOff>66591</xdr:rowOff>
    </xdr:to>
    <xdr:sp macro="" textlink="">
      <xdr:nvSpPr>
        <xdr:cNvPr id="348" name="楕円 347"/>
        <xdr:cNvSpPr/>
      </xdr:nvSpPr>
      <xdr:spPr>
        <a:xfrm>
          <a:off x="14351000" y="1128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51368</xdr:rowOff>
    </xdr:from>
    <xdr:ext cx="762000" cy="259045"/>
    <xdr:sp macro="" textlink="">
      <xdr:nvSpPr>
        <xdr:cNvPr id="349" name="テキスト ボックス 348"/>
        <xdr:cNvSpPr txBox="1"/>
      </xdr:nvSpPr>
      <xdr:spPr>
        <a:xfrm>
          <a:off x="14020800" y="11367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138854</xdr:rowOff>
    </xdr:from>
    <xdr:to>
      <xdr:col>64</xdr:col>
      <xdr:colOff>152400</xdr:colOff>
      <xdr:row>66</xdr:row>
      <xdr:rowOff>69004</xdr:rowOff>
    </xdr:to>
    <xdr:sp macro="" textlink="">
      <xdr:nvSpPr>
        <xdr:cNvPr id="350" name="楕円 349"/>
        <xdr:cNvSpPr/>
      </xdr:nvSpPr>
      <xdr:spPr>
        <a:xfrm>
          <a:off x="13462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53781</xdr:rowOff>
    </xdr:from>
    <xdr:ext cx="762000" cy="259045"/>
    <xdr:sp macro="" textlink="">
      <xdr:nvSpPr>
        <xdr:cNvPr id="351" name="テキスト ボックス 350"/>
        <xdr:cNvSpPr txBox="1"/>
      </xdr:nvSpPr>
      <xdr:spPr>
        <a:xfrm>
          <a:off x="13131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2" name="正方形/長方形 351"/>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3" name="テキスト ボックス 352"/>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4" name="テキスト ボックス 353"/>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5" name="正方形/長方形 354"/>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6" name="正方形/長方形 355"/>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7" name="正方形/長方形 356"/>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8" name="正方形/長方形 357"/>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9" name="正方形/長方形 358"/>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0" name="正方形/長方形 359"/>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 </a:t>
          </a: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1" name="正方形/長方形 360"/>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2" name="正方形/長方形 361"/>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3" name="正方形/長方形 362"/>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4" name="テキスト ボックス 363"/>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平成２７年度より新庁舎建設事業債、汚泥再生処理センター建設事業債の償還が始まったことにより類似団体と比べ大きく上回り１２．３％となっている。</a:t>
          </a:r>
        </a:p>
        <a:p>
          <a:r>
            <a:rPr kumimoji="1" lang="ja-JP" altLang="en-US" sz="1300">
              <a:latin typeface="ＭＳ Ｐゴシック" panose="020B0600070205080204" pitchFamily="50" charset="-128"/>
              <a:ea typeface="ＭＳ Ｐゴシック" panose="020B0600070205080204" pitchFamily="50" charset="-128"/>
            </a:rPr>
            <a:t>　新規発行債については交付税措置のある起債を優先し、単独の起債を最小限に抑制していくとともに適正な地方債管理を図り、比率増加を最小限に抑えるよう努める。</a:t>
          </a:r>
        </a:p>
      </xdr:txBody>
    </xdr:sp>
    <xdr:clientData/>
  </xdr:twoCellAnchor>
  <xdr:oneCellAnchor>
    <xdr:from>
      <xdr:col>61</xdr:col>
      <xdr:colOff>6350</xdr:colOff>
      <xdr:row>32</xdr:row>
      <xdr:rowOff>101600</xdr:rowOff>
    </xdr:from>
    <xdr:ext cx="298543" cy="225703"/>
    <xdr:sp macro="" textlink="">
      <xdr:nvSpPr>
        <xdr:cNvPr id="365" name="テキスト ボックス 364"/>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6" name="直線コネクタ 365"/>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7" name="テキスト ボックス 366"/>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8" name="直線コネクタ 367"/>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9" name="テキスト ボックス 368"/>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0" name="直線コネクタ 369"/>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1" name="テキスト ボックス 370"/>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2" name="直線コネクタ 371"/>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3" name="テキスト ボックス 372"/>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4" name="直線コネクタ 373"/>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5" name="テキスト ボックス 374"/>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6" name="直線コネクタ 375"/>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7" name="テキスト ボックス 376"/>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104987</xdr:rowOff>
    </xdr:from>
    <xdr:to>
      <xdr:col>81</xdr:col>
      <xdr:colOff>44450</xdr:colOff>
      <xdr:row>44</xdr:row>
      <xdr:rowOff>60537</xdr:rowOff>
    </xdr:to>
    <xdr:cxnSp macro="">
      <xdr:nvCxnSpPr>
        <xdr:cNvPr id="380" name="直線コネクタ 379"/>
        <xdr:cNvCxnSpPr/>
      </xdr:nvCxnSpPr>
      <xdr:spPr>
        <a:xfrm flipV="1">
          <a:off x="17018000" y="6277187"/>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32614</xdr:rowOff>
    </xdr:from>
    <xdr:ext cx="762000" cy="259045"/>
    <xdr:sp macro="" textlink="">
      <xdr:nvSpPr>
        <xdr:cNvPr id="381" name="公債費負担の状況最小値テキスト"/>
        <xdr:cNvSpPr txBox="1"/>
      </xdr:nvSpPr>
      <xdr:spPr>
        <a:xfrm>
          <a:off x="17106900" y="7576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60537</xdr:rowOff>
    </xdr:from>
    <xdr:to>
      <xdr:col>81</xdr:col>
      <xdr:colOff>133350</xdr:colOff>
      <xdr:row>44</xdr:row>
      <xdr:rowOff>60537</xdr:rowOff>
    </xdr:to>
    <xdr:cxnSp macro="">
      <xdr:nvCxnSpPr>
        <xdr:cNvPr id="382" name="直線コネクタ 381"/>
        <xdr:cNvCxnSpPr/>
      </xdr:nvCxnSpPr>
      <xdr:spPr>
        <a:xfrm>
          <a:off x="16929100" y="76043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19914</xdr:rowOff>
    </xdr:from>
    <xdr:ext cx="762000" cy="259045"/>
    <xdr:sp macro="" textlink="">
      <xdr:nvSpPr>
        <xdr:cNvPr id="383" name="公債費負担の状況最大値テキスト"/>
        <xdr:cNvSpPr txBox="1"/>
      </xdr:nvSpPr>
      <xdr:spPr>
        <a:xfrm>
          <a:off x="17106900" y="60206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104987</xdr:rowOff>
    </xdr:from>
    <xdr:to>
      <xdr:col>81</xdr:col>
      <xdr:colOff>133350</xdr:colOff>
      <xdr:row>36</xdr:row>
      <xdr:rowOff>104987</xdr:rowOff>
    </xdr:to>
    <xdr:cxnSp macro="">
      <xdr:nvCxnSpPr>
        <xdr:cNvPr id="384" name="直線コネクタ 383"/>
        <xdr:cNvCxnSpPr/>
      </xdr:nvCxnSpPr>
      <xdr:spPr>
        <a:xfrm>
          <a:off x="16929100" y="62771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140546</xdr:rowOff>
    </xdr:from>
    <xdr:to>
      <xdr:col>81</xdr:col>
      <xdr:colOff>44450</xdr:colOff>
      <xdr:row>41</xdr:row>
      <xdr:rowOff>156633</xdr:rowOff>
    </xdr:to>
    <xdr:cxnSp macro="">
      <xdr:nvCxnSpPr>
        <xdr:cNvPr id="385" name="直線コネクタ 384"/>
        <xdr:cNvCxnSpPr/>
      </xdr:nvCxnSpPr>
      <xdr:spPr>
        <a:xfrm flipV="1">
          <a:off x="16179800" y="7169996"/>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167657</xdr:rowOff>
    </xdr:from>
    <xdr:ext cx="762000" cy="259045"/>
    <xdr:sp macro="" textlink="">
      <xdr:nvSpPr>
        <xdr:cNvPr id="386" name="公債費負担の状況平均値テキスト"/>
        <xdr:cNvSpPr txBox="1"/>
      </xdr:nvSpPr>
      <xdr:spPr>
        <a:xfrm>
          <a:off x="17106900" y="66827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151130</xdr:rowOff>
    </xdr:from>
    <xdr:to>
      <xdr:col>81</xdr:col>
      <xdr:colOff>95250</xdr:colOff>
      <xdr:row>40</xdr:row>
      <xdr:rowOff>81280</xdr:rowOff>
    </xdr:to>
    <xdr:sp macro="" textlink="">
      <xdr:nvSpPr>
        <xdr:cNvPr id="387" name="フローチャート: 判断 386"/>
        <xdr:cNvSpPr/>
      </xdr:nvSpPr>
      <xdr:spPr>
        <a:xfrm>
          <a:off x="16967200" y="683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148590</xdr:rowOff>
    </xdr:from>
    <xdr:to>
      <xdr:col>77</xdr:col>
      <xdr:colOff>44450</xdr:colOff>
      <xdr:row>41</xdr:row>
      <xdr:rowOff>156633</xdr:rowOff>
    </xdr:to>
    <xdr:cxnSp macro="">
      <xdr:nvCxnSpPr>
        <xdr:cNvPr id="388" name="直線コネクタ 387"/>
        <xdr:cNvCxnSpPr/>
      </xdr:nvCxnSpPr>
      <xdr:spPr>
        <a:xfrm>
          <a:off x="15290800" y="7178040"/>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135044</xdr:rowOff>
    </xdr:from>
    <xdr:to>
      <xdr:col>77</xdr:col>
      <xdr:colOff>95250</xdr:colOff>
      <xdr:row>40</xdr:row>
      <xdr:rowOff>65194</xdr:rowOff>
    </xdr:to>
    <xdr:sp macro="" textlink="">
      <xdr:nvSpPr>
        <xdr:cNvPr id="389" name="フローチャート: 判断 388"/>
        <xdr:cNvSpPr/>
      </xdr:nvSpPr>
      <xdr:spPr>
        <a:xfrm>
          <a:off x="16129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75371</xdr:rowOff>
    </xdr:from>
    <xdr:ext cx="736600" cy="259045"/>
    <xdr:sp macro="" textlink="">
      <xdr:nvSpPr>
        <xdr:cNvPr id="390" name="テキスト ボックス 389"/>
        <xdr:cNvSpPr txBox="1"/>
      </xdr:nvSpPr>
      <xdr:spPr>
        <a:xfrm>
          <a:off x="15798800" y="65904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41</xdr:row>
      <xdr:rowOff>148590</xdr:rowOff>
    </xdr:to>
    <xdr:cxnSp macro="">
      <xdr:nvCxnSpPr>
        <xdr:cNvPr id="391" name="直線コネクタ 390"/>
        <xdr:cNvCxnSpPr/>
      </xdr:nvCxnSpPr>
      <xdr:spPr>
        <a:xfrm>
          <a:off x="14401800" y="71699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2" name="フローチャート: 判断 391"/>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67327</xdr:rowOff>
    </xdr:from>
    <xdr:ext cx="762000" cy="259045"/>
    <xdr:sp macro="" textlink="">
      <xdr:nvSpPr>
        <xdr:cNvPr id="393" name="テキスト ボックス 392"/>
        <xdr:cNvSpPr txBox="1"/>
      </xdr:nvSpPr>
      <xdr:spPr>
        <a:xfrm>
          <a:off x="14909800" y="658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60113</xdr:rowOff>
    </xdr:from>
    <xdr:to>
      <xdr:col>68</xdr:col>
      <xdr:colOff>152400</xdr:colOff>
      <xdr:row>41</xdr:row>
      <xdr:rowOff>140546</xdr:rowOff>
    </xdr:to>
    <xdr:cxnSp macro="">
      <xdr:nvCxnSpPr>
        <xdr:cNvPr id="394" name="直線コネクタ 393"/>
        <xdr:cNvCxnSpPr/>
      </xdr:nvCxnSpPr>
      <xdr:spPr>
        <a:xfrm>
          <a:off x="13512800" y="7089563"/>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135044</xdr:rowOff>
    </xdr:from>
    <xdr:to>
      <xdr:col>68</xdr:col>
      <xdr:colOff>203200</xdr:colOff>
      <xdr:row>40</xdr:row>
      <xdr:rowOff>65194</xdr:rowOff>
    </xdr:to>
    <xdr:sp macro="" textlink="">
      <xdr:nvSpPr>
        <xdr:cNvPr id="395" name="フローチャート: 判断 394"/>
        <xdr:cNvSpPr/>
      </xdr:nvSpPr>
      <xdr:spPr>
        <a:xfrm>
          <a:off x="14351000" y="6821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396" name="テキスト ボックス 395"/>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143087</xdr:rowOff>
    </xdr:from>
    <xdr:to>
      <xdr:col>64</xdr:col>
      <xdr:colOff>152400</xdr:colOff>
      <xdr:row>40</xdr:row>
      <xdr:rowOff>73237</xdr:rowOff>
    </xdr:to>
    <xdr:sp macro="" textlink="">
      <xdr:nvSpPr>
        <xdr:cNvPr id="397" name="フローチャート: 判断 396"/>
        <xdr:cNvSpPr/>
      </xdr:nvSpPr>
      <xdr:spPr>
        <a:xfrm>
          <a:off x="13462000" y="682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83414</xdr:rowOff>
    </xdr:from>
    <xdr:ext cx="762000" cy="259045"/>
    <xdr:sp macro="" textlink="">
      <xdr:nvSpPr>
        <xdr:cNvPr id="398" name="テキスト ボックス 397"/>
        <xdr:cNvSpPr txBox="1"/>
      </xdr:nvSpPr>
      <xdr:spPr>
        <a:xfrm>
          <a:off x="13131800" y="6598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89746</xdr:rowOff>
    </xdr:from>
    <xdr:to>
      <xdr:col>81</xdr:col>
      <xdr:colOff>95250</xdr:colOff>
      <xdr:row>42</xdr:row>
      <xdr:rowOff>19896</xdr:rowOff>
    </xdr:to>
    <xdr:sp macro="" textlink="">
      <xdr:nvSpPr>
        <xdr:cNvPr id="404" name="楕円 403"/>
        <xdr:cNvSpPr/>
      </xdr:nvSpPr>
      <xdr:spPr>
        <a:xfrm>
          <a:off x="169672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61823</xdr:rowOff>
    </xdr:from>
    <xdr:ext cx="762000" cy="259045"/>
    <xdr:sp macro="" textlink="">
      <xdr:nvSpPr>
        <xdr:cNvPr id="405" name="公債費負担の状況該当値テキスト"/>
        <xdr:cNvSpPr txBox="1"/>
      </xdr:nvSpPr>
      <xdr:spPr>
        <a:xfrm>
          <a:off x="17106900" y="7091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105833</xdr:rowOff>
    </xdr:from>
    <xdr:to>
      <xdr:col>77</xdr:col>
      <xdr:colOff>95250</xdr:colOff>
      <xdr:row>42</xdr:row>
      <xdr:rowOff>35983</xdr:rowOff>
    </xdr:to>
    <xdr:sp macro="" textlink="">
      <xdr:nvSpPr>
        <xdr:cNvPr id="406" name="楕円 405"/>
        <xdr:cNvSpPr/>
      </xdr:nvSpPr>
      <xdr:spPr>
        <a:xfrm>
          <a:off x="16129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20760</xdr:rowOff>
    </xdr:from>
    <xdr:ext cx="736600" cy="259045"/>
    <xdr:sp macro="" textlink="">
      <xdr:nvSpPr>
        <xdr:cNvPr id="407" name="テキスト ボックス 406"/>
        <xdr:cNvSpPr txBox="1"/>
      </xdr:nvSpPr>
      <xdr:spPr>
        <a:xfrm>
          <a:off x="15798800" y="72216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97790</xdr:rowOff>
    </xdr:from>
    <xdr:to>
      <xdr:col>73</xdr:col>
      <xdr:colOff>44450</xdr:colOff>
      <xdr:row>42</xdr:row>
      <xdr:rowOff>27940</xdr:rowOff>
    </xdr:to>
    <xdr:sp macro="" textlink="">
      <xdr:nvSpPr>
        <xdr:cNvPr id="408" name="楕円 407"/>
        <xdr:cNvSpPr/>
      </xdr:nvSpPr>
      <xdr:spPr>
        <a:xfrm>
          <a:off x="15240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12717</xdr:rowOff>
    </xdr:from>
    <xdr:ext cx="762000" cy="259045"/>
    <xdr:sp macro="" textlink="">
      <xdr:nvSpPr>
        <xdr:cNvPr id="409" name="テキスト ボックス 408"/>
        <xdr:cNvSpPr txBox="1"/>
      </xdr:nvSpPr>
      <xdr:spPr>
        <a:xfrm>
          <a:off x="14909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89746</xdr:rowOff>
    </xdr:from>
    <xdr:to>
      <xdr:col>68</xdr:col>
      <xdr:colOff>203200</xdr:colOff>
      <xdr:row>42</xdr:row>
      <xdr:rowOff>19896</xdr:rowOff>
    </xdr:to>
    <xdr:sp macro="" textlink="">
      <xdr:nvSpPr>
        <xdr:cNvPr id="410" name="楕円 409"/>
        <xdr:cNvSpPr/>
      </xdr:nvSpPr>
      <xdr:spPr>
        <a:xfrm>
          <a:off x="14351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411" name="テキスト ボックス 410"/>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412" name="楕円 411"/>
        <xdr:cNvSpPr/>
      </xdr:nvSpPr>
      <xdr:spPr>
        <a:xfrm>
          <a:off x="13462000" y="7038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95690</xdr:rowOff>
    </xdr:from>
    <xdr:ext cx="762000" cy="259045"/>
    <xdr:sp macro="" textlink="">
      <xdr:nvSpPr>
        <xdr:cNvPr id="413" name="テキスト ボックス 412"/>
        <xdr:cNvSpPr txBox="1"/>
      </xdr:nvSpPr>
      <xdr:spPr>
        <a:xfrm>
          <a:off x="13131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分子となる地方債現在高△５．４％（３億６，８００万円減）、公営企業債等繰入見込額△４．１％（５，０００万円減）した。分母となる充当可能基金は３．１％（１億１，６００万円増）積み立てたが、基準財政需要額算入見込額が△３．７％（１億７，４００万円減）したことで１０．９％の改善となった。</a:t>
          </a:r>
        </a:p>
        <a:p>
          <a:r>
            <a:rPr kumimoji="1" lang="ja-JP" altLang="en-US" sz="1300">
              <a:latin typeface="ＭＳ Ｐゴシック" panose="020B0600070205080204" pitchFamily="50" charset="-128"/>
              <a:ea typeface="ＭＳ Ｐゴシック" panose="020B0600070205080204" pitchFamily="50" charset="-128"/>
            </a:rPr>
            <a:t>　次年度より大規模事業が計画されているため、基金の取り崩しや新規発行債が見込まれるが、最小限に抑制することで財政の健全化に努める。</a:t>
          </a: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0" name="直線コネクタ 429"/>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1" name="テキスト ボックス 430"/>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2" name="直線コネクタ 431"/>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3" name="テキスト ボックス 432"/>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4" name="直線コネクタ 433"/>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35" name="テキスト ボックス 434"/>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36" name="直線コネクタ 435"/>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37" name="テキスト ボックス 436"/>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22</xdr:row>
      <xdr:rowOff>148234</xdr:rowOff>
    </xdr:to>
    <xdr:cxnSp macro="">
      <xdr:nvCxnSpPr>
        <xdr:cNvPr id="440" name="直線コネクタ 439"/>
        <xdr:cNvCxnSpPr/>
      </xdr:nvCxnSpPr>
      <xdr:spPr>
        <a:xfrm flipV="1">
          <a:off x="17018000" y="2451100"/>
          <a:ext cx="0" cy="14690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120311</xdr:rowOff>
    </xdr:from>
    <xdr:ext cx="762000" cy="259045"/>
    <xdr:sp macro="" textlink="">
      <xdr:nvSpPr>
        <xdr:cNvPr id="441" name="将来負担の状況最小値テキスト"/>
        <xdr:cNvSpPr txBox="1"/>
      </xdr:nvSpPr>
      <xdr:spPr>
        <a:xfrm>
          <a:off x="17106900" y="3892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148234</xdr:rowOff>
    </xdr:from>
    <xdr:to>
      <xdr:col>81</xdr:col>
      <xdr:colOff>133350</xdr:colOff>
      <xdr:row>22</xdr:row>
      <xdr:rowOff>148234</xdr:rowOff>
    </xdr:to>
    <xdr:cxnSp macro="">
      <xdr:nvCxnSpPr>
        <xdr:cNvPr id="442" name="直線コネクタ 441"/>
        <xdr:cNvCxnSpPr/>
      </xdr:nvCxnSpPr>
      <xdr:spPr>
        <a:xfrm>
          <a:off x="16929100" y="3920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3" name="将来負担の状況最大値テキスト"/>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4" name="直線コネクタ 443"/>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114503</xdr:rowOff>
    </xdr:from>
    <xdr:to>
      <xdr:col>81</xdr:col>
      <xdr:colOff>44450</xdr:colOff>
      <xdr:row>15</xdr:row>
      <xdr:rowOff>48260</xdr:rowOff>
    </xdr:to>
    <xdr:cxnSp macro="">
      <xdr:nvCxnSpPr>
        <xdr:cNvPr id="445" name="直線コネクタ 444"/>
        <xdr:cNvCxnSpPr/>
      </xdr:nvCxnSpPr>
      <xdr:spPr>
        <a:xfrm flipV="1">
          <a:off x="16179800" y="2514803"/>
          <a:ext cx="838200" cy="105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80027</xdr:rowOff>
    </xdr:from>
    <xdr:ext cx="762000" cy="259045"/>
    <xdr:sp macro="" textlink="">
      <xdr:nvSpPr>
        <xdr:cNvPr id="446" name="将来負担の状況平均値テキスト"/>
        <xdr:cNvSpPr txBox="1"/>
      </xdr:nvSpPr>
      <xdr:spPr>
        <a:xfrm>
          <a:off x="17106900" y="230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30886</xdr:rowOff>
    </xdr:from>
    <xdr:to>
      <xdr:col>81</xdr:col>
      <xdr:colOff>95250</xdr:colOff>
      <xdr:row>14</xdr:row>
      <xdr:rowOff>132486</xdr:rowOff>
    </xdr:to>
    <xdr:sp macro="" textlink="">
      <xdr:nvSpPr>
        <xdr:cNvPr id="447" name="フローチャート: 判断 446"/>
        <xdr:cNvSpPr/>
      </xdr:nvSpPr>
      <xdr:spPr>
        <a:xfrm>
          <a:off x="16967200" y="2431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48260</xdr:rowOff>
    </xdr:from>
    <xdr:to>
      <xdr:col>77</xdr:col>
      <xdr:colOff>44450</xdr:colOff>
      <xdr:row>16</xdr:row>
      <xdr:rowOff>43790</xdr:rowOff>
    </xdr:to>
    <xdr:cxnSp macro="">
      <xdr:nvCxnSpPr>
        <xdr:cNvPr id="448" name="直線コネクタ 447"/>
        <xdr:cNvCxnSpPr/>
      </xdr:nvCxnSpPr>
      <xdr:spPr>
        <a:xfrm flipV="1">
          <a:off x="15290800" y="2620010"/>
          <a:ext cx="889000" cy="166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74320</xdr:rowOff>
    </xdr:from>
    <xdr:to>
      <xdr:col>77</xdr:col>
      <xdr:colOff>95250</xdr:colOff>
      <xdr:row>15</xdr:row>
      <xdr:rowOff>4470</xdr:rowOff>
    </xdr:to>
    <xdr:sp macro="" textlink="">
      <xdr:nvSpPr>
        <xdr:cNvPr id="449" name="フローチャート: 判断 448"/>
        <xdr:cNvSpPr/>
      </xdr:nvSpPr>
      <xdr:spPr>
        <a:xfrm>
          <a:off x="16129000" y="247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14647</xdr:rowOff>
    </xdr:from>
    <xdr:ext cx="736600" cy="259045"/>
    <xdr:sp macro="" textlink="">
      <xdr:nvSpPr>
        <xdr:cNvPr id="450" name="テキスト ボックス 449"/>
        <xdr:cNvSpPr txBox="1"/>
      </xdr:nvSpPr>
      <xdr:spPr>
        <a:xfrm>
          <a:off x="15798800" y="2243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43790</xdr:rowOff>
    </xdr:from>
    <xdr:to>
      <xdr:col>72</xdr:col>
      <xdr:colOff>203200</xdr:colOff>
      <xdr:row>17</xdr:row>
      <xdr:rowOff>137770</xdr:rowOff>
    </xdr:to>
    <xdr:cxnSp macro="">
      <xdr:nvCxnSpPr>
        <xdr:cNvPr id="451" name="直線コネクタ 450"/>
        <xdr:cNvCxnSpPr/>
      </xdr:nvCxnSpPr>
      <xdr:spPr>
        <a:xfrm flipV="1">
          <a:off x="14401800" y="2786990"/>
          <a:ext cx="889000" cy="265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15</xdr:row>
      <xdr:rowOff>54407</xdr:rowOff>
    </xdr:from>
    <xdr:to>
      <xdr:col>73</xdr:col>
      <xdr:colOff>44450</xdr:colOff>
      <xdr:row>15</xdr:row>
      <xdr:rowOff>156007</xdr:rowOff>
    </xdr:to>
    <xdr:sp macro="" textlink="">
      <xdr:nvSpPr>
        <xdr:cNvPr id="452" name="フローチャート: 判断 451"/>
        <xdr:cNvSpPr/>
      </xdr:nvSpPr>
      <xdr:spPr>
        <a:xfrm>
          <a:off x="15240000" y="2626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166184</xdr:rowOff>
    </xdr:from>
    <xdr:ext cx="762000" cy="259045"/>
    <xdr:sp macro="" textlink="">
      <xdr:nvSpPr>
        <xdr:cNvPr id="453" name="テキスト ボックス 452"/>
        <xdr:cNvSpPr txBox="1"/>
      </xdr:nvSpPr>
      <xdr:spPr>
        <a:xfrm>
          <a:off x="14909800" y="2395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137770</xdr:rowOff>
    </xdr:from>
    <xdr:to>
      <xdr:col>68</xdr:col>
      <xdr:colOff>152400</xdr:colOff>
      <xdr:row>18</xdr:row>
      <xdr:rowOff>22301</xdr:rowOff>
    </xdr:to>
    <xdr:cxnSp macro="">
      <xdr:nvCxnSpPr>
        <xdr:cNvPr id="454" name="直線コネクタ 453"/>
        <xdr:cNvCxnSpPr/>
      </xdr:nvCxnSpPr>
      <xdr:spPr>
        <a:xfrm flipV="1">
          <a:off x="13512800" y="3052420"/>
          <a:ext cx="889000" cy="55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15</xdr:row>
      <xdr:rowOff>73711</xdr:rowOff>
    </xdr:from>
    <xdr:to>
      <xdr:col>68</xdr:col>
      <xdr:colOff>203200</xdr:colOff>
      <xdr:row>16</xdr:row>
      <xdr:rowOff>3861</xdr:rowOff>
    </xdr:to>
    <xdr:sp macro="" textlink="">
      <xdr:nvSpPr>
        <xdr:cNvPr id="455" name="フローチャート: 判断 454"/>
        <xdr:cNvSpPr/>
      </xdr:nvSpPr>
      <xdr:spPr>
        <a:xfrm>
          <a:off x="14351000" y="264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14038</xdr:rowOff>
    </xdr:from>
    <xdr:ext cx="762000" cy="259045"/>
    <xdr:sp macro="" textlink="">
      <xdr:nvSpPr>
        <xdr:cNvPr id="456" name="テキスト ボックス 455"/>
        <xdr:cNvSpPr txBox="1"/>
      </xdr:nvSpPr>
      <xdr:spPr>
        <a:xfrm>
          <a:off x="14020800" y="241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89154</xdr:rowOff>
    </xdr:from>
    <xdr:to>
      <xdr:col>64</xdr:col>
      <xdr:colOff>152400</xdr:colOff>
      <xdr:row>16</xdr:row>
      <xdr:rowOff>19304</xdr:rowOff>
    </xdr:to>
    <xdr:sp macro="" textlink="">
      <xdr:nvSpPr>
        <xdr:cNvPr id="457" name="フローチャート: 判断 456"/>
        <xdr:cNvSpPr/>
      </xdr:nvSpPr>
      <xdr:spPr>
        <a:xfrm>
          <a:off x="13462000" y="266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29481</xdr:rowOff>
    </xdr:from>
    <xdr:ext cx="762000" cy="259045"/>
    <xdr:sp macro="" textlink="">
      <xdr:nvSpPr>
        <xdr:cNvPr id="458" name="テキスト ボックス 457"/>
        <xdr:cNvSpPr txBox="1"/>
      </xdr:nvSpPr>
      <xdr:spPr>
        <a:xfrm>
          <a:off x="13131800" y="2429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63703</xdr:rowOff>
    </xdr:from>
    <xdr:to>
      <xdr:col>81</xdr:col>
      <xdr:colOff>95250</xdr:colOff>
      <xdr:row>14</xdr:row>
      <xdr:rowOff>165303</xdr:rowOff>
    </xdr:to>
    <xdr:sp macro="" textlink="">
      <xdr:nvSpPr>
        <xdr:cNvPr id="464" name="楕円 463"/>
        <xdr:cNvSpPr/>
      </xdr:nvSpPr>
      <xdr:spPr>
        <a:xfrm>
          <a:off x="16967200" y="246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111980</xdr:rowOff>
    </xdr:from>
    <xdr:ext cx="762000" cy="259045"/>
    <xdr:sp macro="" textlink="">
      <xdr:nvSpPr>
        <xdr:cNvPr id="465" name="将来負担の状況該当値テキスト"/>
        <xdr:cNvSpPr txBox="1"/>
      </xdr:nvSpPr>
      <xdr:spPr>
        <a:xfrm>
          <a:off x="17106900" y="2512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168910</xdr:rowOff>
    </xdr:from>
    <xdr:to>
      <xdr:col>77</xdr:col>
      <xdr:colOff>95250</xdr:colOff>
      <xdr:row>15</xdr:row>
      <xdr:rowOff>99060</xdr:rowOff>
    </xdr:to>
    <xdr:sp macro="" textlink="">
      <xdr:nvSpPr>
        <xdr:cNvPr id="466" name="楕円 465"/>
        <xdr:cNvSpPr/>
      </xdr:nvSpPr>
      <xdr:spPr>
        <a:xfrm>
          <a:off x="16129000" y="25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83837</xdr:rowOff>
    </xdr:from>
    <xdr:ext cx="736600" cy="259045"/>
    <xdr:sp macro="" textlink="">
      <xdr:nvSpPr>
        <xdr:cNvPr id="467" name="テキスト ボックス 466"/>
        <xdr:cNvSpPr txBox="1"/>
      </xdr:nvSpPr>
      <xdr:spPr>
        <a:xfrm>
          <a:off x="15798800" y="26555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164440</xdr:rowOff>
    </xdr:from>
    <xdr:to>
      <xdr:col>73</xdr:col>
      <xdr:colOff>44450</xdr:colOff>
      <xdr:row>16</xdr:row>
      <xdr:rowOff>94590</xdr:rowOff>
    </xdr:to>
    <xdr:sp macro="" textlink="">
      <xdr:nvSpPr>
        <xdr:cNvPr id="468" name="楕円 467"/>
        <xdr:cNvSpPr/>
      </xdr:nvSpPr>
      <xdr:spPr>
        <a:xfrm>
          <a:off x="15240000" y="273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79367</xdr:rowOff>
    </xdr:from>
    <xdr:ext cx="762000" cy="259045"/>
    <xdr:sp macro="" textlink="">
      <xdr:nvSpPr>
        <xdr:cNvPr id="469" name="テキスト ボックス 468"/>
        <xdr:cNvSpPr txBox="1"/>
      </xdr:nvSpPr>
      <xdr:spPr>
        <a:xfrm>
          <a:off x="14909800" y="282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17</xdr:row>
      <xdr:rowOff>86970</xdr:rowOff>
    </xdr:from>
    <xdr:to>
      <xdr:col>68</xdr:col>
      <xdr:colOff>203200</xdr:colOff>
      <xdr:row>18</xdr:row>
      <xdr:rowOff>17120</xdr:rowOff>
    </xdr:to>
    <xdr:sp macro="" textlink="">
      <xdr:nvSpPr>
        <xdr:cNvPr id="470" name="楕円 469"/>
        <xdr:cNvSpPr/>
      </xdr:nvSpPr>
      <xdr:spPr>
        <a:xfrm>
          <a:off x="14351000" y="300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18</xdr:row>
      <xdr:rowOff>1897</xdr:rowOff>
    </xdr:from>
    <xdr:ext cx="762000" cy="259045"/>
    <xdr:sp macro="" textlink="">
      <xdr:nvSpPr>
        <xdr:cNvPr id="471" name="テキスト ボックス 470"/>
        <xdr:cNvSpPr txBox="1"/>
      </xdr:nvSpPr>
      <xdr:spPr>
        <a:xfrm>
          <a:off x="14020800" y="3087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17</xdr:row>
      <xdr:rowOff>142951</xdr:rowOff>
    </xdr:from>
    <xdr:to>
      <xdr:col>64</xdr:col>
      <xdr:colOff>152400</xdr:colOff>
      <xdr:row>18</xdr:row>
      <xdr:rowOff>73101</xdr:rowOff>
    </xdr:to>
    <xdr:sp macro="" textlink="">
      <xdr:nvSpPr>
        <xdr:cNvPr id="472" name="楕円 471"/>
        <xdr:cNvSpPr/>
      </xdr:nvSpPr>
      <xdr:spPr>
        <a:xfrm>
          <a:off x="13462000" y="3057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18</xdr:row>
      <xdr:rowOff>57878</xdr:rowOff>
    </xdr:from>
    <xdr:ext cx="762000" cy="259045"/>
    <xdr:sp macro="" textlink="">
      <xdr:nvSpPr>
        <xdr:cNvPr id="473" name="テキスト ボックス 472"/>
        <xdr:cNvSpPr txBox="1"/>
      </xdr:nvSpPr>
      <xdr:spPr>
        <a:xfrm>
          <a:off x="13131800" y="3143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7,326
7,218
72.23
7,553,626
7,377,841
80,850
3,548,440
6,453,534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保育所や消防業務の直営により職員数が多いことが要因となり、経常収支比率に占める人件費が高くなっている。</a:t>
          </a:r>
        </a:p>
        <a:p>
          <a:r>
            <a:rPr kumimoji="1" lang="ja-JP" altLang="en-US" sz="1300">
              <a:latin typeface="ＭＳ Ｐゴシック" panose="020B0600070205080204" pitchFamily="50" charset="-128"/>
              <a:ea typeface="ＭＳ Ｐゴシック" panose="020B0600070205080204" pitchFamily="50" charset="-128"/>
            </a:rPr>
            <a:t>　給与水準を抑えているため、類似団体平均と同水準を保っている。前年度から０．６％減少したが、適正な人員管理を行い、今後も現在の水準を維持していくよう努める。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127000</xdr:rowOff>
    </xdr:from>
    <xdr:to>
      <xdr:col>24</xdr:col>
      <xdr:colOff>25400</xdr:colOff>
      <xdr:row>40</xdr:row>
      <xdr:rowOff>76708</xdr:rowOff>
    </xdr:to>
    <xdr:cxnSp macro="">
      <xdr:nvCxnSpPr>
        <xdr:cNvPr id="59" name="直線コネクタ 58"/>
        <xdr:cNvCxnSpPr/>
      </xdr:nvCxnSpPr>
      <xdr:spPr>
        <a:xfrm flipV="1">
          <a:off x="4826000" y="595630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48785</xdr:rowOff>
    </xdr:from>
    <xdr:ext cx="762000" cy="259045"/>
    <xdr:sp macro="" textlink="">
      <xdr:nvSpPr>
        <xdr:cNvPr id="60" name="人件費最小値テキスト"/>
        <xdr:cNvSpPr txBox="1"/>
      </xdr:nvSpPr>
      <xdr:spPr>
        <a:xfrm>
          <a:off x="4914900" y="6906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76708</xdr:rowOff>
    </xdr:from>
    <xdr:to>
      <xdr:col>24</xdr:col>
      <xdr:colOff>114300</xdr:colOff>
      <xdr:row>40</xdr:row>
      <xdr:rowOff>76708</xdr:rowOff>
    </xdr:to>
    <xdr:cxnSp macro="">
      <xdr:nvCxnSpPr>
        <xdr:cNvPr id="61" name="直線コネクタ 60"/>
        <xdr:cNvCxnSpPr/>
      </xdr:nvCxnSpPr>
      <xdr:spPr>
        <a:xfrm>
          <a:off x="4737100" y="6934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41927</xdr:rowOff>
    </xdr:from>
    <xdr:ext cx="762000" cy="259045"/>
    <xdr:sp macro="" textlink="">
      <xdr:nvSpPr>
        <xdr:cNvPr id="62" name="人件費最大値テキスト"/>
        <xdr:cNvSpPr txBox="1"/>
      </xdr:nvSpPr>
      <xdr:spPr>
        <a:xfrm>
          <a:off x="4914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127000</xdr:rowOff>
    </xdr:from>
    <xdr:to>
      <xdr:col>24</xdr:col>
      <xdr:colOff>114300</xdr:colOff>
      <xdr:row>34</xdr:row>
      <xdr:rowOff>127000</xdr:rowOff>
    </xdr:to>
    <xdr:cxnSp macro="">
      <xdr:nvCxnSpPr>
        <xdr:cNvPr id="63" name="直線コネクタ 62"/>
        <xdr:cNvCxnSpPr/>
      </xdr:nvCxnSpPr>
      <xdr:spPr>
        <a:xfrm>
          <a:off x="4737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38</xdr:row>
      <xdr:rowOff>3556</xdr:rowOff>
    </xdr:from>
    <xdr:to>
      <xdr:col>24</xdr:col>
      <xdr:colOff>25400</xdr:colOff>
      <xdr:row>38</xdr:row>
      <xdr:rowOff>30988</xdr:rowOff>
    </xdr:to>
    <xdr:cxnSp macro="">
      <xdr:nvCxnSpPr>
        <xdr:cNvPr id="64" name="直線コネクタ 63"/>
        <xdr:cNvCxnSpPr/>
      </xdr:nvCxnSpPr>
      <xdr:spPr>
        <a:xfrm flipV="1">
          <a:off x="3987800" y="6518656"/>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63009</xdr:rowOff>
    </xdr:from>
    <xdr:ext cx="762000" cy="259045"/>
    <xdr:sp macro="" textlink="">
      <xdr:nvSpPr>
        <xdr:cNvPr id="65" name="人件費平均値テキスト"/>
        <xdr:cNvSpPr txBox="1"/>
      </xdr:nvSpPr>
      <xdr:spPr>
        <a:xfrm>
          <a:off x="4914900" y="6235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46482</xdr:rowOff>
    </xdr:from>
    <xdr:to>
      <xdr:col>24</xdr:col>
      <xdr:colOff>76200</xdr:colOff>
      <xdr:row>37</xdr:row>
      <xdr:rowOff>148082</xdr:rowOff>
    </xdr:to>
    <xdr:sp macro="" textlink="">
      <xdr:nvSpPr>
        <xdr:cNvPr id="66" name="フローチャート: 判断 65"/>
        <xdr:cNvSpPr/>
      </xdr:nvSpPr>
      <xdr:spPr>
        <a:xfrm>
          <a:off x="4775200" y="639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133858</xdr:rowOff>
    </xdr:from>
    <xdr:to>
      <xdr:col>19</xdr:col>
      <xdr:colOff>187325</xdr:colOff>
      <xdr:row>38</xdr:row>
      <xdr:rowOff>30988</xdr:rowOff>
    </xdr:to>
    <xdr:cxnSp macro="">
      <xdr:nvCxnSpPr>
        <xdr:cNvPr id="67" name="直線コネクタ 66"/>
        <xdr:cNvCxnSpPr/>
      </xdr:nvCxnSpPr>
      <xdr:spPr>
        <a:xfrm>
          <a:off x="3098800" y="6477508"/>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37338</xdr:rowOff>
    </xdr:from>
    <xdr:to>
      <xdr:col>20</xdr:col>
      <xdr:colOff>38100</xdr:colOff>
      <xdr:row>37</xdr:row>
      <xdr:rowOff>138938</xdr:rowOff>
    </xdr:to>
    <xdr:sp macro="" textlink="">
      <xdr:nvSpPr>
        <xdr:cNvPr id="68" name="フローチャート: 判断 67"/>
        <xdr:cNvSpPr/>
      </xdr:nvSpPr>
      <xdr:spPr>
        <a:xfrm>
          <a:off x="39370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149115</xdr:rowOff>
    </xdr:from>
    <xdr:ext cx="736600" cy="259045"/>
    <xdr:sp macro="" textlink="">
      <xdr:nvSpPr>
        <xdr:cNvPr id="69" name="テキスト ボックス 68"/>
        <xdr:cNvSpPr txBox="1"/>
      </xdr:nvSpPr>
      <xdr:spPr>
        <a:xfrm>
          <a:off x="3606800" y="61498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133858</xdr:rowOff>
    </xdr:from>
    <xdr:to>
      <xdr:col>15</xdr:col>
      <xdr:colOff>98425</xdr:colOff>
      <xdr:row>37</xdr:row>
      <xdr:rowOff>156718</xdr:rowOff>
    </xdr:to>
    <xdr:cxnSp macro="">
      <xdr:nvCxnSpPr>
        <xdr:cNvPr id="70" name="直線コネクタ 69"/>
        <xdr:cNvCxnSpPr/>
      </xdr:nvCxnSpPr>
      <xdr:spPr>
        <a:xfrm flipV="1">
          <a:off x="2209800" y="647750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51054</xdr:rowOff>
    </xdr:from>
    <xdr:to>
      <xdr:col>15</xdr:col>
      <xdr:colOff>149225</xdr:colOff>
      <xdr:row>37</xdr:row>
      <xdr:rowOff>152654</xdr:rowOff>
    </xdr:to>
    <xdr:sp macro="" textlink="">
      <xdr:nvSpPr>
        <xdr:cNvPr id="71" name="フローチャート: 判断 70"/>
        <xdr:cNvSpPr/>
      </xdr:nvSpPr>
      <xdr:spPr>
        <a:xfrm>
          <a:off x="3048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162831</xdr:rowOff>
    </xdr:from>
    <xdr:ext cx="762000" cy="259045"/>
    <xdr:sp macro="" textlink="">
      <xdr:nvSpPr>
        <xdr:cNvPr id="72" name="テキスト ボックス 71"/>
        <xdr:cNvSpPr txBox="1"/>
      </xdr:nvSpPr>
      <xdr:spPr>
        <a:xfrm>
          <a:off x="2717800" y="6163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83566</xdr:rowOff>
    </xdr:from>
    <xdr:to>
      <xdr:col>11</xdr:col>
      <xdr:colOff>9525</xdr:colOff>
      <xdr:row>37</xdr:row>
      <xdr:rowOff>156718</xdr:rowOff>
    </xdr:to>
    <xdr:cxnSp macro="">
      <xdr:nvCxnSpPr>
        <xdr:cNvPr id="73" name="直線コネクタ 72"/>
        <xdr:cNvCxnSpPr/>
      </xdr:nvCxnSpPr>
      <xdr:spPr>
        <a:xfrm>
          <a:off x="1320800" y="642721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41910</xdr:rowOff>
    </xdr:from>
    <xdr:to>
      <xdr:col>11</xdr:col>
      <xdr:colOff>60325</xdr:colOff>
      <xdr:row>37</xdr:row>
      <xdr:rowOff>143510</xdr:rowOff>
    </xdr:to>
    <xdr:sp macro="" textlink="">
      <xdr:nvSpPr>
        <xdr:cNvPr id="74" name="フローチャート: 判断 73"/>
        <xdr:cNvSpPr/>
      </xdr:nvSpPr>
      <xdr:spPr>
        <a:xfrm>
          <a:off x="2159000" y="6385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153687</xdr:rowOff>
    </xdr:from>
    <xdr:ext cx="762000" cy="259045"/>
    <xdr:sp macro="" textlink="">
      <xdr:nvSpPr>
        <xdr:cNvPr id="75" name="テキスト ボックス 74"/>
        <xdr:cNvSpPr txBox="1"/>
      </xdr:nvSpPr>
      <xdr:spPr>
        <a:xfrm>
          <a:off x="1828800" y="6154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28194</xdr:rowOff>
    </xdr:from>
    <xdr:to>
      <xdr:col>6</xdr:col>
      <xdr:colOff>171450</xdr:colOff>
      <xdr:row>37</xdr:row>
      <xdr:rowOff>129794</xdr:rowOff>
    </xdr:to>
    <xdr:sp macro="" textlink="">
      <xdr:nvSpPr>
        <xdr:cNvPr id="76" name="フローチャート: 判断 75"/>
        <xdr:cNvSpPr/>
      </xdr:nvSpPr>
      <xdr:spPr>
        <a:xfrm>
          <a:off x="1270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139971</xdr:rowOff>
    </xdr:from>
    <xdr:ext cx="762000" cy="259045"/>
    <xdr:sp macro="" textlink="">
      <xdr:nvSpPr>
        <xdr:cNvPr id="77" name="テキスト ボックス 76"/>
        <xdr:cNvSpPr txBox="1"/>
      </xdr:nvSpPr>
      <xdr:spPr>
        <a:xfrm>
          <a:off x="939800" y="6140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124206</xdr:rowOff>
    </xdr:from>
    <xdr:to>
      <xdr:col>24</xdr:col>
      <xdr:colOff>76200</xdr:colOff>
      <xdr:row>38</xdr:row>
      <xdr:rowOff>54356</xdr:rowOff>
    </xdr:to>
    <xdr:sp macro="" textlink="">
      <xdr:nvSpPr>
        <xdr:cNvPr id="83" name="楕円 82"/>
        <xdr:cNvSpPr/>
      </xdr:nvSpPr>
      <xdr:spPr>
        <a:xfrm>
          <a:off x="4775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96283</xdr:rowOff>
    </xdr:from>
    <xdr:ext cx="762000" cy="259045"/>
    <xdr:sp macro="" textlink="">
      <xdr:nvSpPr>
        <xdr:cNvPr id="84" name="人件費該当値テキスト"/>
        <xdr:cNvSpPr txBox="1"/>
      </xdr:nvSpPr>
      <xdr:spPr>
        <a:xfrm>
          <a:off x="4914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151638</xdr:rowOff>
    </xdr:from>
    <xdr:to>
      <xdr:col>20</xdr:col>
      <xdr:colOff>38100</xdr:colOff>
      <xdr:row>38</xdr:row>
      <xdr:rowOff>81788</xdr:rowOff>
    </xdr:to>
    <xdr:sp macro="" textlink="">
      <xdr:nvSpPr>
        <xdr:cNvPr id="85" name="楕円 84"/>
        <xdr:cNvSpPr/>
      </xdr:nvSpPr>
      <xdr:spPr>
        <a:xfrm>
          <a:off x="3937000" y="6495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66565</xdr:rowOff>
    </xdr:from>
    <xdr:ext cx="736600" cy="259045"/>
    <xdr:sp macro="" textlink="">
      <xdr:nvSpPr>
        <xdr:cNvPr id="86" name="テキスト ボックス 85"/>
        <xdr:cNvSpPr txBox="1"/>
      </xdr:nvSpPr>
      <xdr:spPr>
        <a:xfrm>
          <a:off x="3606800" y="6581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37</xdr:row>
      <xdr:rowOff>83058</xdr:rowOff>
    </xdr:from>
    <xdr:to>
      <xdr:col>15</xdr:col>
      <xdr:colOff>149225</xdr:colOff>
      <xdr:row>38</xdr:row>
      <xdr:rowOff>13208</xdr:rowOff>
    </xdr:to>
    <xdr:sp macro="" textlink="">
      <xdr:nvSpPr>
        <xdr:cNvPr id="87" name="楕円 86"/>
        <xdr:cNvSpPr/>
      </xdr:nvSpPr>
      <xdr:spPr>
        <a:xfrm>
          <a:off x="3048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169435</xdr:rowOff>
    </xdr:from>
    <xdr:ext cx="762000" cy="259045"/>
    <xdr:sp macro="" textlink="">
      <xdr:nvSpPr>
        <xdr:cNvPr id="88" name="テキスト ボックス 87"/>
        <xdr:cNvSpPr txBox="1"/>
      </xdr:nvSpPr>
      <xdr:spPr>
        <a:xfrm>
          <a:off x="2717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105918</xdr:rowOff>
    </xdr:from>
    <xdr:to>
      <xdr:col>11</xdr:col>
      <xdr:colOff>60325</xdr:colOff>
      <xdr:row>38</xdr:row>
      <xdr:rowOff>36068</xdr:rowOff>
    </xdr:to>
    <xdr:sp macro="" textlink="">
      <xdr:nvSpPr>
        <xdr:cNvPr id="89" name="楕円 88"/>
        <xdr:cNvSpPr/>
      </xdr:nvSpPr>
      <xdr:spPr>
        <a:xfrm>
          <a:off x="2159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20845</xdr:rowOff>
    </xdr:from>
    <xdr:ext cx="762000" cy="259045"/>
    <xdr:sp macro="" textlink="">
      <xdr:nvSpPr>
        <xdr:cNvPr id="90" name="テキスト ボックス 89"/>
        <xdr:cNvSpPr txBox="1"/>
      </xdr:nvSpPr>
      <xdr:spPr>
        <a:xfrm>
          <a:off x="1828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32766</xdr:rowOff>
    </xdr:from>
    <xdr:to>
      <xdr:col>6</xdr:col>
      <xdr:colOff>171450</xdr:colOff>
      <xdr:row>37</xdr:row>
      <xdr:rowOff>134366</xdr:rowOff>
    </xdr:to>
    <xdr:sp macro="" textlink="">
      <xdr:nvSpPr>
        <xdr:cNvPr id="91" name="楕円 90"/>
        <xdr:cNvSpPr/>
      </xdr:nvSpPr>
      <xdr:spPr>
        <a:xfrm>
          <a:off x="1270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119143</xdr:rowOff>
    </xdr:from>
    <xdr:ext cx="762000" cy="259045"/>
    <xdr:sp macro="" textlink="">
      <xdr:nvSpPr>
        <xdr:cNvPr id="92" name="テキスト ボックス 91"/>
        <xdr:cNvSpPr txBox="1"/>
      </xdr:nvSpPr>
      <xdr:spPr>
        <a:xfrm>
          <a:off x="939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０．２％改善したが、類似団体を大きく上回っている状況。要因は２９年度より、物件費へ充当していた財源を補助費へ充てるようにしたためである。そのため、今後も大きく改善することは厳しいが同水準を維持していけるようコスト削減に努める。</a:t>
          </a: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7" name="直線コネクタ 106"/>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08" name="テキスト ボックス 107"/>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09" name="直線コネクタ 108"/>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0" name="テキスト ボックス 109"/>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1" name="直線コネクタ 110"/>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2" name="テキスト ボックス 111"/>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3" name="直線コネクタ 112"/>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4" name="テキスト ボックス 113"/>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5"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35560</xdr:rowOff>
    </xdr:from>
    <xdr:to>
      <xdr:col>82</xdr:col>
      <xdr:colOff>107950</xdr:colOff>
      <xdr:row>20</xdr:row>
      <xdr:rowOff>144145</xdr:rowOff>
    </xdr:to>
    <xdr:cxnSp macro="">
      <xdr:nvCxnSpPr>
        <xdr:cNvPr id="116" name="直線コネクタ 115"/>
        <xdr:cNvCxnSpPr/>
      </xdr:nvCxnSpPr>
      <xdr:spPr>
        <a:xfrm flipV="1">
          <a:off x="16510000" y="2264410"/>
          <a:ext cx="0" cy="130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116222</xdr:rowOff>
    </xdr:from>
    <xdr:ext cx="762000" cy="259045"/>
    <xdr:sp macro="" textlink="">
      <xdr:nvSpPr>
        <xdr:cNvPr id="117" name="物件費最小値テキスト"/>
        <xdr:cNvSpPr txBox="1"/>
      </xdr:nvSpPr>
      <xdr:spPr>
        <a:xfrm>
          <a:off x="16598900" y="35452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144145</xdr:rowOff>
    </xdr:from>
    <xdr:to>
      <xdr:col>82</xdr:col>
      <xdr:colOff>196850</xdr:colOff>
      <xdr:row>20</xdr:row>
      <xdr:rowOff>144145</xdr:rowOff>
    </xdr:to>
    <xdr:cxnSp macro="">
      <xdr:nvCxnSpPr>
        <xdr:cNvPr id="118" name="直線コネクタ 117"/>
        <xdr:cNvCxnSpPr/>
      </xdr:nvCxnSpPr>
      <xdr:spPr>
        <a:xfrm>
          <a:off x="16421100" y="3573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121937</xdr:rowOff>
    </xdr:from>
    <xdr:ext cx="762000" cy="259045"/>
    <xdr:sp macro="" textlink="">
      <xdr:nvSpPr>
        <xdr:cNvPr id="119" name="物件費最大値テキスト"/>
        <xdr:cNvSpPr txBox="1"/>
      </xdr:nvSpPr>
      <xdr:spPr>
        <a:xfrm>
          <a:off x="16598900" y="2007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35560</xdr:rowOff>
    </xdr:from>
    <xdr:to>
      <xdr:col>82</xdr:col>
      <xdr:colOff>196850</xdr:colOff>
      <xdr:row>13</xdr:row>
      <xdr:rowOff>35560</xdr:rowOff>
    </xdr:to>
    <xdr:cxnSp macro="">
      <xdr:nvCxnSpPr>
        <xdr:cNvPr id="120" name="直線コネクタ 119"/>
        <xdr:cNvCxnSpPr/>
      </xdr:nvCxnSpPr>
      <xdr:spPr>
        <a:xfrm>
          <a:off x="16421100" y="2264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17</xdr:row>
      <xdr:rowOff>29845</xdr:rowOff>
    </xdr:from>
    <xdr:to>
      <xdr:col>82</xdr:col>
      <xdr:colOff>107950</xdr:colOff>
      <xdr:row>17</xdr:row>
      <xdr:rowOff>41275</xdr:rowOff>
    </xdr:to>
    <xdr:cxnSp macro="">
      <xdr:nvCxnSpPr>
        <xdr:cNvPr id="121" name="直線コネクタ 120"/>
        <xdr:cNvCxnSpPr/>
      </xdr:nvCxnSpPr>
      <xdr:spPr>
        <a:xfrm flipV="1">
          <a:off x="15671800" y="2944495"/>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75582</xdr:rowOff>
    </xdr:from>
    <xdr:ext cx="762000" cy="259045"/>
    <xdr:sp macro="" textlink="">
      <xdr:nvSpPr>
        <xdr:cNvPr id="122" name="物件費平均値テキスト"/>
        <xdr:cNvSpPr txBox="1"/>
      </xdr:nvSpPr>
      <xdr:spPr>
        <a:xfrm>
          <a:off x="16598900" y="24758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59055</xdr:rowOff>
    </xdr:from>
    <xdr:to>
      <xdr:col>82</xdr:col>
      <xdr:colOff>158750</xdr:colOff>
      <xdr:row>15</xdr:row>
      <xdr:rowOff>160655</xdr:rowOff>
    </xdr:to>
    <xdr:sp macro="" textlink="">
      <xdr:nvSpPr>
        <xdr:cNvPr id="123" name="フローチャート: 判断 122"/>
        <xdr:cNvSpPr/>
      </xdr:nvSpPr>
      <xdr:spPr>
        <a:xfrm>
          <a:off x="16459200" y="263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29845</xdr:rowOff>
    </xdr:from>
    <xdr:to>
      <xdr:col>78</xdr:col>
      <xdr:colOff>69850</xdr:colOff>
      <xdr:row>17</xdr:row>
      <xdr:rowOff>41275</xdr:rowOff>
    </xdr:to>
    <xdr:cxnSp macro="">
      <xdr:nvCxnSpPr>
        <xdr:cNvPr id="124" name="直線コネクタ 123"/>
        <xdr:cNvCxnSpPr/>
      </xdr:nvCxnSpPr>
      <xdr:spPr>
        <a:xfrm>
          <a:off x="14782800" y="2773045"/>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47625</xdr:rowOff>
    </xdr:from>
    <xdr:to>
      <xdr:col>78</xdr:col>
      <xdr:colOff>120650</xdr:colOff>
      <xdr:row>15</xdr:row>
      <xdr:rowOff>149225</xdr:rowOff>
    </xdr:to>
    <xdr:sp macro="" textlink="">
      <xdr:nvSpPr>
        <xdr:cNvPr id="125" name="フローチャート: 判断 124"/>
        <xdr:cNvSpPr/>
      </xdr:nvSpPr>
      <xdr:spPr>
        <a:xfrm>
          <a:off x="15621000" y="2619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159402</xdr:rowOff>
    </xdr:from>
    <xdr:ext cx="736600" cy="259045"/>
    <xdr:sp macro="" textlink="">
      <xdr:nvSpPr>
        <xdr:cNvPr id="126" name="テキスト ボックス 125"/>
        <xdr:cNvSpPr txBox="1"/>
      </xdr:nvSpPr>
      <xdr:spPr>
        <a:xfrm>
          <a:off x="15290800" y="2388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46990</xdr:rowOff>
    </xdr:from>
    <xdr:to>
      <xdr:col>73</xdr:col>
      <xdr:colOff>180975</xdr:colOff>
      <xdr:row>16</xdr:row>
      <xdr:rowOff>29845</xdr:rowOff>
    </xdr:to>
    <xdr:cxnSp macro="">
      <xdr:nvCxnSpPr>
        <xdr:cNvPr id="127" name="直線コネクタ 126"/>
        <xdr:cNvCxnSpPr/>
      </xdr:nvCxnSpPr>
      <xdr:spPr>
        <a:xfrm>
          <a:off x="13893800" y="2447290"/>
          <a:ext cx="889000" cy="3257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36195</xdr:rowOff>
    </xdr:from>
    <xdr:to>
      <xdr:col>74</xdr:col>
      <xdr:colOff>31750</xdr:colOff>
      <xdr:row>15</xdr:row>
      <xdr:rowOff>137795</xdr:rowOff>
    </xdr:to>
    <xdr:sp macro="" textlink="">
      <xdr:nvSpPr>
        <xdr:cNvPr id="128" name="フローチャート: 判断 127"/>
        <xdr:cNvSpPr/>
      </xdr:nvSpPr>
      <xdr:spPr>
        <a:xfrm>
          <a:off x="14732000" y="2607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147972</xdr:rowOff>
    </xdr:from>
    <xdr:ext cx="762000" cy="259045"/>
    <xdr:sp macro="" textlink="">
      <xdr:nvSpPr>
        <xdr:cNvPr id="129" name="テキスト ボックス 128"/>
        <xdr:cNvSpPr txBox="1"/>
      </xdr:nvSpPr>
      <xdr:spPr>
        <a:xfrm>
          <a:off x="14401800" y="2376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46990</xdr:rowOff>
    </xdr:from>
    <xdr:to>
      <xdr:col>69</xdr:col>
      <xdr:colOff>92075</xdr:colOff>
      <xdr:row>15</xdr:row>
      <xdr:rowOff>52705</xdr:rowOff>
    </xdr:to>
    <xdr:cxnSp macro="">
      <xdr:nvCxnSpPr>
        <xdr:cNvPr id="130" name="直線コネクタ 129"/>
        <xdr:cNvCxnSpPr/>
      </xdr:nvCxnSpPr>
      <xdr:spPr>
        <a:xfrm flipV="1">
          <a:off x="13004800" y="2447290"/>
          <a:ext cx="889000" cy="177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156210</xdr:rowOff>
    </xdr:from>
    <xdr:to>
      <xdr:col>69</xdr:col>
      <xdr:colOff>142875</xdr:colOff>
      <xdr:row>15</xdr:row>
      <xdr:rowOff>86360</xdr:rowOff>
    </xdr:to>
    <xdr:sp macro="" textlink="">
      <xdr:nvSpPr>
        <xdr:cNvPr id="131" name="フローチャート: 判断 130"/>
        <xdr:cNvSpPr/>
      </xdr:nvSpPr>
      <xdr:spPr>
        <a:xfrm>
          <a:off x="13843000" y="2556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71137</xdr:rowOff>
    </xdr:from>
    <xdr:ext cx="762000" cy="259045"/>
    <xdr:sp macro="" textlink="">
      <xdr:nvSpPr>
        <xdr:cNvPr id="132" name="テキスト ボックス 131"/>
        <xdr:cNvSpPr txBox="1"/>
      </xdr:nvSpPr>
      <xdr:spPr>
        <a:xfrm>
          <a:off x="13512800" y="2642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161925</xdr:rowOff>
    </xdr:from>
    <xdr:to>
      <xdr:col>65</xdr:col>
      <xdr:colOff>53975</xdr:colOff>
      <xdr:row>15</xdr:row>
      <xdr:rowOff>92075</xdr:rowOff>
    </xdr:to>
    <xdr:sp macro="" textlink="">
      <xdr:nvSpPr>
        <xdr:cNvPr id="133" name="フローチャート: 判断 132"/>
        <xdr:cNvSpPr/>
      </xdr:nvSpPr>
      <xdr:spPr>
        <a:xfrm>
          <a:off x="12954000" y="256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102252</xdr:rowOff>
    </xdr:from>
    <xdr:ext cx="762000" cy="259045"/>
    <xdr:sp macro="" textlink="">
      <xdr:nvSpPr>
        <xdr:cNvPr id="134" name="テキスト ボックス 133"/>
        <xdr:cNvSpPr txBox="1"/>
      </xdr:nvSpPr>
      <xdr:spPr>
        <a:xfrm>
          <a:off x="12623800" y="2331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5" name="テキスト ボックス 134"/>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6" name="テキスト ボックス 135"/>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7" name="テキスト ボックス 136"/>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38" name="テキスト ボックス 137"/>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39" name="テキスト ボックス 138"/>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150495</xdr:rowOff>
    </xdr:from>
    <xdr:to>
      <xdr:col>82</xdr:col>
      <xdr:colOff>158750</xdr:colOff>
      <xdr:row>17</xdr:row>
      <xdr:rowOff>80645</xdr:rowOff>
    </xdr:to>
    <xdr:sp macro="" textlink="">
      <xdr:nvSpPr>
        <xdr:cNvPr id="140" name="楕円 139"/>
        <xdr:cNvSpPr/>
      </xdr:nvSpPr>
      <xdr:spPr>
        <a:xfrm>
          <a:off x="16459200" y="2893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122572</xdr:rowOff>
    </xdr:from>
    <xdr:ext cx="762000" cy="259045"/>
    <xdr:sp macro="" textlink="">
      <xdr:nvSpPr>
        <xdr:cNvPr id="141" name="物件費該当値テキスト"/>
        <xdr:cNvSpPr txBox="1"/>
      </xdr:nvSpPr>
      <xdr:spPr>
        <a:xfrm>
          <a:off x="16598900" y="2865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161925</xdr:rowOff>
    </xdr:from>
    <xdr:to>
      <xdr:col>78</xdr:col>
      <xdr:colOff>120650</xdr:colOff>
      <xdr:row>17</xdr:row>
      <xdr:rowOff>92075</xdr:rowOff>
    </xdr:to>
    <xdr:sp macro="" textlink="">
      <xdr:nvSpPr>
        <xdr:cNvPr id="142" name="楕円 141"/>
        <xdr:cNvSpPr/>
      </xdr:nvSpPr>
      <xdr:spPr>
        <a:xfrm>
          <a:off x="15621000" y="290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76852</xdr:rowOff>
    </xdr:from>
    <xdr:ext cx="736600" cy="259045"/>
    <xdr:sp macro="" textlink="">
      <xdr:nvSpPr>
        <xdr:cNvPr id="143" name="テキスト ボックス 142"/>
        <xdr:cNvSpPr txBox="1"/>
      </xdr:nvSpPr>
      <xdr:spPr>
        <a:xfrm>
          <a:off x="15290800" y="2991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150495</xdr:rowOff>
    </xdr:from>
    <xdr:to>
      <xdr:col>74</xdr:col>
      <xdr:colOff>31750</xdr:colOff>
      <xdr:row>16</xdr:row>
      <xdr:rowOff>80645</xdr:rowOff>
    </xdr:to>
    <xdr:sp macro="" textlink="">
      <xdr:nvSpPr>
        <xdr:cNvPr id="144" name="楕円 143"/>
        <xdr:cNvSpPr/>
      </xdr:nvSpPr>
      <xdr:spPr>
        <a:xfrm>
          <a:off x="14732000" y="2722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65422</xdr:rowOff>
    </xdr:from>
    <xdr:ext cx="762000" cy="259045"/>
    <xdr:sp macro="" textlink="">
      <xdr:nvSpPr>
        <xdr:cNvPr id="145" name="テキスト ボックス 144"/>
        <xdr:cNvSpPr txBox="1"/>
      </xdr:nvSpPr>
      <xdr:spPr>
        <a:xfrm>
          <a:off x="14401800" y="280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167640</xdr:rowOff>
    </xdr:from>
    <xdr:to>
      <xdr:col>69</xdr:col>
      <xdr:colOff>142875</xdr:colOff>
      <xdr:row>14</xdr:row>
      <xdr:rowOff>97790</xdr:rowOff>
    </xdr:to>
    <xdr:sp macro="" textlink="">
      <xdr:nvSpPr>
        <xdr:cNvPr id="146" name="楕円 145"/>
        <xdr:cNvSpPr/>
      </xdr:nvSpPr>
      <xdr:spPr>
        <a:xfrm>
          <a:off x="13843000" y="2396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107967</xdr:rowOff>
    </xdr:from>
    <xdr:ext cx="762000" cy="259045"/>
    <xdr:sp macro="" textlink="">
      <xdr:nvSpPr>
        <xdr:cNvPr id="147" name="テキスト ボックス 146"/>
        <xdr:cNvSpPr txBox="1"/>
      </xdr:nvSpPr>
      <xdr:spPr>
        <a:xfrm>
          <a:off x="13512800" y="2165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1905</xdr:rowOff>
    </xdr:from>
    <xdr:to>
      <xdr:col>65</xdr:col>
      <xdr:colOff>53975</xdr:colOff>
      <xdr:row>15</xdr:row>
      <xdr:rowOff>103505</xdr:rowOff>
    </xdr:to>
    <xdr:sp macro="" textlink="">
      <xdr:nvSpPr>
        <xdr:cNvPr id="148" name="楕円 147"/>
        <xdr:cNvSpPr/>
      </xdr:nvSpPr>
      <xdr:spPr>
        <a:xfrm>
          <a:off x="12954000" y="2573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88282</xdr:rowOff>
    </xdr:from>
    <xdr:ext cx="762000" cy="259045"/>
    <xdr:sp macro="" textlink="">
      <xdr:nvSpPr>
        <xdr:cNvPr id="149" name="テキスト ボックス 148"/>
        <xdr:cNvSpPr txBox="1"/>
      </xdr:nvSpPr>
      <xdr:spPr>
        <a:xfrm>
          <a:off x="12623800" y="2660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0" name="正方形/長方形 149"/>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1" name="正方形/長方形 150"/>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2" name="正方形/長方形 151"/>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3" name="正方形/長方形 152"/>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4" name="正方形/長方形 153"/>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5" name="正方形/長方形 154"/>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6" name="正方形/長方形 155"/>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7" name="正方形/長方形 156"/>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58" name="正方形/長方形 157"/>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59" name="正方形/長方形 158"/>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0" name="テキスト ボックス 159"/>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障害者自立支援給付費等が増加したことが要因となり、扶助費が０．２％増加となった。今後も増加傾向と見込んでいるが、制度改正に注視するとともに資格審査事務を適正に行い、給付に努める。</a:t>
          </a:r>
        </a:p>
      </xdr:txBody>
    </xdr:sp>
    <xdr:clientData/>
  </xdr:twoCellAnchor>
  <xdr:oneCellAnchor>
    <xdr:from>
      <xdr:col>3</xdr:col>
      <xdr:colOff>123825</xdr:colOff>
      <xdr:row>49</xdr:row>
      <xdr:rowOff>107950</xdr:rowOff>
    </xdr:from>
    <xdr:ext cx="298543" cy="225703"/>
    <xdr:sp macro="" textlink="">
      <xdr:nvSpPr>
        <xdr:cNvPr id="161" name="テキスト ボックス 160"/>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2" name="直線コネクタ 161"/>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3" name="テキスト ボックス 162"/>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4" name="直線コネクタ 163"/>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5" name="テキスト ボックス 164"/>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66" name="直線コネクタ 165"/>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67" name="テキスト ボックス 166"/>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68" name="直線コネクタ 167"/>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69" name="テキスト ボックス 168"/>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0" name="直線コネクタ 169"/>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1" name="テキスト ボックス 170"/>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2" name="直線コネクタ 171"/>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3" name="テキスト ボックス 172"/>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4" name="直線コネクタ 173"/>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5" name="テキスト ボックス 174"/>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77"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132443</xdr:rowOff>
    </xdr:to>
    <xdr:cxnSp macro="">
      <xdr:nvCxnSpPr>
        <xdr:cNvPr id="178" name="直線コネクタ 177"/>
        <xdr:cNvCxnSpPr/>
      </xdr:nvCxnSpPr>
      <xdr:spPr>
        <a:xfrm flipV="1">
          <a:off x="4826000" y="9156700"/>
          <a:ext cx="0" cy="12627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104520</xdr:rowOff>
    </xdr:from>
    <xdr:ext cx="762000" cy="259045"/>
    <xdr:sp macro="" textlink="">
      <xdr:nvSpPr>
        <xdr:cNvPr id="179" name="扶助費最小値テキスト"/>
        <xdr:cNvSpPr txBox="1"/>
      </xdr:nvSpPr>
      <xdr:spPr>
        <a:xfrm>
          <a:off x="4914900" y="10391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132443</xdr:rowOff>
    </xdr:from>
    <xdr:to>
      <xdr:col>24</xdr:col>
      <xdr:colOff>114300</xdr:colOff>
      <xdr:row>60</xdr:row>
      <xdr:rowOff>132443</xdr:rowOff>
    </xdr:to>
    <xdr:cxnSp macro="">
      <xdr:nvCxnSpPr>
        <xdr:cNvPr id="180" name="直線コネクタ 179"/>
        <xdr:cNvCxnSpPr/>
      </xdr:nvCxnSpPr>
      <xdr:spPr>
        <a:xfrm>
          <a:off x="4737100" y="104194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1"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2" name="直線コネクタ 181"/>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140607</xdr:rowOff>
    </xdr:from>
    <xdr:to>
      <xdr:col>24</xdr:col>
      <xdr:colOff>25400</xdr:colOff>
      <xdr:row>55</xdr:row>
      <xdr:rowOff>162378</xdr:rowOff>
    </xdr:to>
    <xdr:cxnSp macro="">
      <xdr:nvCxnSpPr>
        <xdr:cNvPr id="183" name="直線コネクタ 182"/>
        <xdr:cNvCxnSpPr/>
      </xdr:nvCxnSpPr>
      <xdr:spPr>
        <a:xfrm>
          <a:off x="3987800" y="9570357"/>
          <a:ext cx="8382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105427</xdr:rowOff>
    </xdr:from>
    <xdr:ext cx="762000" cy="259045"/>
    <xdr:sp macro="" textlink="">
      <xdr:nvSpPr>
        <xdr:cNvPr id="184" name="扶助費平均値テキスト"/>
        <xdr:cNvSpPr txBox="1"/>
      </xdr:nvSpPr>
      <xdr:spPr>
        <a:xfrm>
          <a:off x="4914900" y="9535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133350</xdr:rowOff>
    </xdr:from>
    <xdr:to>
      <xdr:col>24</xdr:col>
      <xdr:colOff>76200</xdr:colOff>
      <xdr:row>56</xdr:row>
      <xdr:rowOff>63500</xdr:rowOff>
    </xdr:to>
    <xdr:sp macro="" textlink="">
      <xdr:nvSpPr>
        <xdr:cNvPr id="185" name="フローチャート: 判断 184"/>
        <xdr:cNvSpPr/>
      </xdr:nvSpPr>
      <xdr:spPr>
        <a:xfrm>
          <a:off x="47752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129722</xdr:rowOff>
    </xdr:from>
    <xdr:to>
      <xdr:col>19</xdr:col>
      <xdr:colOff>187325</xdr:colOff>
      <xdr:row>55</xdr:row>
      <xdr:rowOff>140607</xdr:rowOff>
    </xdr:to>
    <xdr:cxnSp macro="">
      <xdr:nvCxnSpPr>
        <xdr:cNvPr id="186" name="直線コネクタ 185"/>
        <xdr:cNvCxnSpPr/>
      </xdr:nvCxnSpPr>
      <xdr:spPr>
        <a:xfrm>
          <a:off x="3098800" y="955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133350</xdr:rowOff>
    </xdr:from>
    <xdr:to>
      <xdr:col>20</xdr:col>
      <xdr:colOff>38100</xdr:colOff>
      <xdr:row>56</xdr:row>
      <xdr:rowOff>63500</xdr:rowOff>
    </xdr:to>
    <xdr:sp macro="" textlink="">
      <xdr:nvSpPr>
        <xdr:cNvPr id="187" name="フローチャート: 判断 186"/>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48277</xdr:rowOff>
    </xdr:from>
    <xdr:ext cx="736600" cy="259045"/>
    <xdr:sp macro="" textlink="">
      <xdr:nvSpPr>
        <xdr:cNvPr id="188" name="テキスト ボックス 187"/>
        <xdr:cNvSpPr txBox="1"/>
      </xdr:nvSpPr>
      <xdr:spPr>
        <a:xfrm>
          <a:off x="3606800" y="964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129722</xdr:rowOff>
    </xdr:from>
    <xdr:to>
      <xdr:col>15</xdr:col>
      <xdr:colOff>98425</xdr:colOff>
      <xdr:row>55</xdr:row>
      <xdr:rowOff>140607</xdr:rowOff>
    </xdr:to>
    <xdr:cxnSp macro="">
      <xdr:nvCxnSpPr>
        <xdr:cNvPr id="189" name="直線コネクタ 188"/>
        <xdr:cNvCxnSpPr/>
      </xdr:nvCxnSpPr>
      <xdr:spPr>
        <a:xfrm flipV="1">
          <a:off x="2209800" y="9559472"/>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89807</xdr:rowOff>
    </xdr:from>
    <xdr:to>
      <xdr:col>15</xdr:col>
      <xdr:colOff>149225</xdr:colOff>
      <xdr:row>56</xdr:row>
      <xdr:rowOff>19957</xdr:rowOff>
    </xdr:to>
    <xdr:sp macro="" textlink="">
      <xdr:nvSpPr>
        <xdr:cNvPr id="190" name="フローチャート: 判断 189"/>
        <xdr:cNvSpPr/>
      </xdr:nvSpPr>
      <xdr:spPr>
        <a:xfrm>
          <a:off x="3048000" y="9519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4734</xdr:rowOff>
    </xdr:from>
    <xdr:ext cx="762000" cy="259045"/>
    <xdr:sp macro="" textlink="">
      <xdr:nvSpPr>
        <xdr:cNvPr id="191" name="テキスト ボックス 190"/>
        <xdr:cNvSpPr txBox="1"/>
      </xdr:nvSpPr>
      <xdr:spPr>
        <a:xfrm>
          <a:off x="2717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55</xdr:row>
      <xdr:rowOff>140607</xdr:rowOff>
    </xdr:from>
    <xdr:to>
      <xdr:col>11</xdr:col>
      <xdr:colOff>9525</xdr:colOff>
      <xdr:row>56</xdr:row>
      <xdr:rowOff>56243</xdr:rowOff>
    </xdr:to>
    <xdr:cxnSp macro="">
      <xdr:nvCxnSpPr>
        <xdr:cNvPr id="192" name="直線コネクタ 191"/>
        <xdr:cNvCxnSpPr/>
      </xdr:nvCxnSpPr>
      <xdr:spPr>
        <a:xfrm flipV="1">
          <a:off x="1320800" y="9570357"/>
          <a:ext cx="889000" cy="87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68035</xdr:rowOff>
    </xdr:from>
    <xdr:to>
      <xdr:col>11</xdr:col>
      <xdr:colOff>60325</xdr:colOff>
      <xdr:row>55</xdr:row>
      <xdr:rowOff>169635</xdr:rowOff>
    </xdr:to>
    <xdr:sp macro="" textlink="">
      <xdr:nvSpPr>
        <xdr:cNvPr id="193" name="フローチャート: 判断 192"/>
        <xdr:cNvSpPr/>
      </xdr:nvSpPr>
      <xdr:spPr>
        <a:xfrm>
          <a:off x="2159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8362</xdr:rowOff>
    </xdr:from>
    <xdr:ext cx="762000" cy="259045"/>
    <xdr:sp macro="" textlink="">
      <xdr:nvSpPr>
        <xdr:cNvPr id="194" name="テキスト ボックス 193"/>
        <xdr:cNvSpPr txBox="1"/>
      </xdr:nvSpPr>
      <xdr:spPr>
        <a:xfrm>
          <a:off x="1828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46265</xdr:rowOff>
    </xdr:from>
    <xdr:to>
      <xdr:col>6</xdr:col>
      <xdr:colOff>171450</xdr:colOff>
      <xdr:row>55</xdr:row>
      <xdr:rowOff>147865</xdr:rowOff>
    </xdr:to>
    <xdr:sp macro="" textlink="">
      <xdr:nvSpPr>
        <xdr:cNvPr id="195" name="フローチャート: 判断 194"/>
        <xdr:cNvSpPr/>
      </xdr:nvSpPr>
      <xdr:spPr>
        <a:xfrm>
          <a:off x="1270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158042</xdr:rowOff>
    </xdr:from>
    <xdr:ext cx="762000" cy="259045"/>
    <xdr:sp macro="" textlink="">
      <xdr:nvSpPr>
        <xdr:cNvPr id="196" name="テキスト ボックス 195"/>
        <xdr:cNvSpPr txBox="1"/>
      </xdr:nvSpPr>
      <xdr:spPr>
        <a:xfrm>
          <a:off x="939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7" name="テキスト ボックス 196"/>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8" name="テキスト ボックス 197"/>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199" name="テキスト ボックス 198"/>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0" name="テキスト ボックス 199"/>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1" name="テキスト ボックス 200"/>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111578</xdr:rowOff>
    </xdr:from>
    <xdr:to>
      <xdr:col>24</xdr:col>
      <xdr:colOff>76200</xdr:colOff>
      <xdr:row>56</xdr:row>
      <xdr:rowOff>41728</xdr:rowOff>
    </xdr:to>
    <xdr:sp macro="" textlink="">
      <xdr:nvSpPr>
        <xdr:cNvPr id="202" name="楕円 201"/>
        <xdr:cNvSpPr/>
      </xdr:nvSpPr>
      <xdr:spPr>
        <a:xfrm>
          <a:off x="4775200" y="9541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128105</xdr:rowOff>
    </xdr:from>
    <xdr:ext cx="762000" cy="259045"/>
    <xdr:sp macro="" textlink="">
      <xdr:nvSpPr>
        <xdr:cNvPr id="203" name="扶助費該当値テキスト"/>
        <xdr:cNvSpPr txBox="1"/>
      </xdr:nvSpPr>
      <xdr:spPr>
        <a:xfrm>
          <a:off x="4914900" y="9386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89807</xdr:rowOff>
    </xdr:from>
    <xdr:to>
      <xdr:col>20</xdr:col>
      <xdr:colOff>38100</xdr:colOff>
      <xdr:row>56</xdr:row>
      <xdr:rowOff>19957</xdr:rowOff>
    </xdr:to>
    <xdr:sp macro="" textlink="">
      <xdr:nvSpPr>
        <xdr:cNvPr id="204" name="楕円 203"/>
        <xdr:cNvSpPr/>
      </xdr:nvSpPr>
      <xdr:spPr>
        <a:xfrm>
          <a:off x="3937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30134</xdr:rowOff>
    </xdr:from>
    <xdr:ext cx="736600" cy="259045"/>
    <xdr:sp macro="" textlink="">
      <xdr:nvSpPr>
        <xdr:cNvPr id="205" name="テキスト ボックス 204"/>
        <xdr:cNvSpPr txBox="1"/>
      </xdr:nvSpPr>
      <xdr:spPr>
        <a:xfrm>
          <a:off x="3606800" y="9288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78922</xdr:rowOff>
    </xdr:from>
    <xdr:to>
      <xdr:col>15</xdr:col>
      <xdr:colOff>149225</xdr:colOff>
      <xdr:row>56</xdr:row>
      <xdr:rowOff>9072</xdr:rowOff>
    </xdr:to>
    <xdr:sp macro="" textlink="">
      <xdr:nvSpPr>
        <xdr:cNvPr id="206" name="楕円 205"/>
        <xdr:cNvSpPr/>
      </xdr:nvSpPr>
      <xdr:spPr>
        <a:xfrm>
          <a:off x="3048000" y="950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19249</xdr:rowOff>
    </xdr:from>
    <xdr:ext cx="762000" cy="259045"/>
    <xdr:sp macro="" textlink="">
      <xdr:nvSpPr>
        <xdr:cNvPr id="207" name="テキスト ボックス 206"/>
        <xdr:cNvSpPr txBox="1"/>
      </xdr:nvSpPr>
      <xdr:spPr>
        <a:xfrm>
          <a:off x="2717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89807</xdr:rowOff>
    </xdr:from>
    <xdr:to>
      <xdr:col>11</xdr:col>
      <xdr:colOff>60325</xdr:colOff>
      <xdr:row>56</xdr:row>
      <xdr:rowOff>19957</xdr:rowOff>
    </xdr:to>
    <xdr:sp macro="" textlink="">
      <xdr:nvSpPr>
        <xdr:cNvPr id="208" name="楕円 207"/>
        <xdr:cNvSpPr/>
      </xdr:nvSpPr>
      <xdr:spPr>
        <a:xfrm>
          <a:off x="2159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4734</xdr:rowOff>
    </xdr:from>
    <xdr:ext cx="762000" cy="259045"/>
    <xdr:sp macro="" textlink="">
      <xdr:nvSpPr>
        <xdr:cNvPr id="209" name="テキスト ボックス 208"/>
        <xdr:cNvSpPr txBox="1"/>
      </xdr:nvSpPr>
      <xdr:spPr>
        <a:xfrm>
          <a:off x="1828800" y="960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5443</xdr:rowOff>
    </xdr:from>
    <xdr:to>
      <xdr:col>6</xdr:col>
      <xdr:colOff>171450</xdr:colOff>
      <xdr:row>56</xdr:row>
      <xdr:rowOff>107043</xdr:rowOff>
    </xdr:to>
    <xdr:sp macro="" textlink="">
      <xdr:nvSpPr>
        <xdr:cNvPr id="210" name="楕円 209"/>
        <xdr:cNvSpPr/>
      </xdr:nvSpPr>
      <xdr:spPr>
        <a:xfrm>
          <a:off x="1270000" y="960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91820</xdr:rowOff>
    </xdr:from>
    <xdr:ext cx="762000" cy="259045"/>
    <xdr:sp macro="" textlink="">
      <xdr:nvSpPr>
        <xdr:cNvPr id="211" name="テキスト ボックス 210"/>
        <xdr:cNvSpPr txBox="1"/>
      </xdr:nvSpPr>
      <xdr:spPr>
        <a:xfrm>
          <a:off x="939800" y="9693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2" name="正方形/長方形 211"/>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3" name="正方形/長方形 212"/>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4" name="正方形/長方形 213"/>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5" name="正方形/長方形 214"/>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6" name="正方形/長方形 215"/>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7" name="正方形/長方形 216"/>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8" name="正方形/長方形 217"/>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19" name="正方形/長方形 218"/>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0" name="正方形/長方形 219"/>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1" name="正方形/長方形 220"/>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2" name="テキスト ボックス 221"/>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その他については国民健康保険、介護保険、後期高齢者医療、浄化槽設置管理事業の４つの特別会計への繰出金が主な事業であり、要因もこれによるものとなっている。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令和２年度より浄化槽設置管理事業特別会計を企業会計へ移管するため、今後は減少を見込んでいるが、国保税や保険料等の歳入確保に努め、一般会計への負担軽減を図る。</a:t>
          </a:r>
        </a:p>
      </xdr:txBody>
    </xdr:sp>
    <xdr:clientData/>
  </xdr:twoCellAnchor>
  <xdr:oneCellAnchor>
    <xdr:from>
      <xdr:col>62</xdr:col>
      <xdr:colOff>6350</xdr:colOff>
      <xdr:row>49</xdr:row>
      <xdr:rowOff>107950</xdr:rowOff>
    </xdr:from>
    <xdr:ext cx="298543" cy="225703"/>
    <xdr:sp macro="" textlink="">
      <xdr:nvSpPr>
        <xdr:cNvPr id="223" name="テキスト ボックス 222"/>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4" name="直線コネクタ 223"/>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5" name="テキスト ボックス 224"/>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6" name="直線コネクタ 225"/>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7" name="テキスト ボックス 226"/>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8" name="直線コネクタ 227"/>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29" name="テキスト ボックス 228"/>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0" name="直線コネクタ 229"/>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1" name="テキスト ボックス 230"/>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2" name="直線コネクタ 231"/>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3" name="テキスト ボックス 232"/>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4" name="直線コネクタ 233"/>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54</xdr:row>
      <xdr:rowOff>81280</xdr:rowOff>
    </xdr:from>
    <xdr:to>
      <xdr:col>82</xdr:col>
      <xdr:colOff>107950</xdr:colOff>
      <xdr:row>59</xdr:row>
      <xdr:rowOff>147574</xdr:rowOff>
    </xdr:to>
    <xdr:cxnSp macro="">
      <xdr:nvCxnSpPr>
        <xdr:cNvPr id="236" name="直線コネクタ 235"/>
        <xdr:cNvCxnSpPr/>
      </xdr:nvCxnSpPr>
      <xdr:spPr>
        <a:xfrm flipV="1">
          <a:off x="16510000" y="9339580"/>
          <a:ext cx="0" cy="9235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119651</xdr:rowOff>
    </xdr:from>
    <xdr:ext cx="762000" cy="259045"/>
    <xdr:sp macro="" textlink="">
      <xdr:nvSpPr>
        <xdr:cNvPr id="237" name="その他最小値テキスト"/>
        <xdr:cNvSpPr txBox="1"/>
      </xdr:nvSpPr>
      <xdr:spPr>
        <a:xfrm>
          <a:off x="16598900" y="1023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147574</xdr:rowOff>
    </xdr:from>
    <xdr:to>
      <xdr:col>82</xdr:col>
      <xdr:colOff>196850</xdr:colOff>
      <xdr:row>59</xdr:row>
      <xdr:rowOff>147574</xdr:rowOff>
    </xdr:to>
    <xdr:cxnSp macro="">
      <xdr:nvCxnSpPr>
        <xdr:cNvPr id="238" name="直線コネクタ 237"/>
        <xdr:cNvCxnSpPr/>
      </xdr:nvCxnSpPr>
      <xdr:spPr>
        <a:xfrm>
          <a:off x="16421100" y="10263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167657</xdr:rowOff>
    </xdr:from>
    <xdr:ext cx="762000" cy="259045"/>
    <xdr:sp macro="" textlink="">
      <xdr:nvSpPr>
        <xdr:cNvPr id="239" name="その他最大値テキスト"/>
        <xdr:cNvSpPr txBox="1"/>
      </xdr:nvSpPr>
      <xdr:spPr>
        <a:xfrm>
          <a:off x="16598900" y="9083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54</xdr:row>
      <xdr:rowOff>81280</xdr:rowOff>
    </xdr:from>
    <xdr:to>
      <xdr:col>82</xdr:col>
      <xdr:colOff>196850</xdr:colOff>
      <xdr:row>54</xdr:row>
      <xdr:rowOff>81280</xdr:rowOff>
    </xdr:to>
    <xdr:cxnSp macro="">
      <xdr:nvCxnSpPr>
        <xdr:cNvPr id="240" name="直線コネクタ 239"/>
        <xdr:cNvCxnSpPr/>
      </xdr:nvCxnSpPr>
      <xdr:spPr>
        <a:xfrm>
          <a:off x="16421100" y="93395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138430</xdr:rowOff>
    </xdr:from>
    <xdr:to>
      <xdr:col>82</xdr:col>
      <xdr:colOff>107950</xdr:colOff>
      <xdr:row>56</xdr:row>
      <xdr:rowOff>17272</xdr:rowOff>
    </xdr:to>
    <xdr:cxnSp macro="">
      <xdr:nvCxnSpPr>
        <xdr:cNvPr id="241" name="直線コネクタ 240"/>
        <xdr:cNvCxnSpPr/>
      </xdr:nvCxnSpPr>
      <xdr:spPr>
        <a:xfrm>
          <a:off x="15671800" y="9568180"/>
          <a:ext cx="8382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112285</xdr:rowOff>
    </xdr:from>
    <xdr:ext cx="762000" cy="259045"/>
    <xdr:sp macro="" textlink="">
      <xdr:nvSpPr>
        <xdr:cNvPr id="242" name="その他平均値テキスト"/>
        <xdr:cNvSpPr txBox="1"/>
      </xdr:nvSpPr>
      <xdr:spPr>
        <a:xfrm>
          <a:off x="16598900" y="9713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140208</xdr:rowOff>
    </xdr:from>
    <xdr:to>
      <xdr:col>82</xdr:col>
      <xdr:colOff>158750</xdr:colOff>
      <xdr:row>57</xdr:row>
      <xdr:rowOff>70358</xdr:rowOff>
    </xdr:to>
    <xdr:sp macro="" textlink="">
      <xdr:nvSpPr>
        <xdr:cNvPr id="243" name="フローチャート: 判断 242"/>
        <xdr:cNvSpPr/>
      </xdr:nvSpPr>
      <xdr:spPr>
        <a:xfrm>
          <a:off x="164592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138430</xdr:rowOff>
    </xdr:from>
    <xdr:to>
      <xdr:col>78</xdr:col>
      <xdr:colOff>69850</xdr:colOff>
      <xdr:row>56</xdr:row>
      <xdr:rowOff>8128</xdr:rowOff>
    </xdr:to>
    <xdr:cxnSp macro="">
      <xdr:nvCxnSpPr>
        <xdr:cNvPr id="244" name="直線コネクタ 243"/>
        <xdr:cNvCxnSpPr/>
      </xdr:nvCxnSpPr>
      <xdr:spPr>
        <a:xfrm flipV="1">
          <a:off x="14782800" y="956818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140208</xdr:rowOff>
    </xdr:from>
    <xdr:to>
      <xdr:col>78</xdr:col>
      <xdr:colOff>120650</xdr:colOff>
      <xdr:row>57</xdr:row>
      <xdr:rowOff>70358</xdr:rowOff>
    </xdr:to>
    <xdr:sp macro="" textlink="">
      <xdr:nvSpPr>
        <xdr:cNvPr id="245" name="フローチャート: 判断 244"/>
        <xdr:cNvSpPr/>
      </xdr:nvSpPr>
      <xdr:spPr>
        <a:xfrm>
          <a:off x="15621000" y="9741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55135</xdr:rowOff>
    </xdr:from>
    <xdr:ext cx="736600" cy="259045"/>
    <xdr:sp macro="" textlink="">
      <xdr:nvSpPr>
        <xdr:cNvPr id="246" name="テキスト ボックス 245"/>
        <xdr:cNvSpPr txBox="1"/>
      </xdr:nvSpPr>
      <xdr:spPr>
        <a:xfrm>
          <a:off x="15290800" y="9827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8128</xdr:rowOff>
    </xdr:from>
    <xdr:to>
      <xdr:col>73</xdr:col>
      <xdr:colOff>180975</xdr:colOff>
      <xdr:row>56</xdr:row>
      <xdr:rowOff>104140</xdr:rowOff>
    </xdr:to>
    <xdr:cxnSp macro="">
      <xdr:nvCxnSpPr>
        <xdr:cNvPr id="247" name="直線コネクタ 246"/>
        <xdr:cNvCxnSpPr/>
      </xdr:nvCxnSpPr>
      <xdr:spPr>
        <a:xfrm flipV="1">
          <a:off x="13893800" y="9609328"/>
          <a:ext cx="8890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135636</xdr:rowOff>
    </xdr:from>
    <xdr:to>
      <xdr:col>74</xdr:col>
      <xdr:colOff>31750</xdr:colOff>
      <xdr:row>57</xdr:row>
      <xdr:rowOff>65786</xdr:rowOff>
    </xdr:to>
    <xdr:sp macro="" textlink="">
      <xdr:nvSpPr>
        <xdr:cNvPr id="248" name="フローチャート: 判断 247"/>
        <xdr:cNvSpPr/>
      </xdr:nvSpPr>
      <xdr:spPr>
        <a:xfrm>
          <a:off x="14732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50563</xdr:rowOff>
    </xdr:from>
    <xdr:ext cx="762000" cy="259045"/>
    <xdr:sp macro="" textlink="">
      <xdr:nvSpPr>
        <xdr:cNvPr id="249" name="テキスト ボックス 248"/>
        <xdr:cNvSpPr txBox="1"/>
      </xdr:nvSpPr>
      <xdr:spPr>
        <a:xfrm>
          <a:off x="14401800" y="9823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94996</xdr:rowOff>
    </xdr:from>
    <xdr:to>
      <xdr:col>69</xdr:col>
      <xdr:colOff>92075</xdr:colOff>
      <xdr:row>56</xdr:row>
      <xdr:rowOff>104140</xdr:rowOff>
    </xdr:to>
    <xdr:cxnSp macro="">
      <xdr:nvCxnSpPr>
        <xdr:cNvPr id="250" name="直線コネクタ 249"/>
        <xdr:cNvCxnSpPr/>
      </xdr:nvCxnSpPr>
      <xdr:spPr>
        <a:xfrm>
          <a:off x="13004800" y="96961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1" name="フローチャート: 判断 250"/>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52" name="テキスト ボックス 251"/>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117348</xdr:rowOff>
    </xdr:from>
    <xdr:to>
      <xdr:col>65</xdr:col>
      <xdr:colOff>53975</xdr:colOff>
      <xdr:row>57</xdr:row>
      <xdr:rowOff>47498</xdr:rowOff>
    </xdr:to>
    <xdr:sp macro="" textlink="">
      <xdr:nvSpPr>
        <xdr:cNvPr id="253" name="フローチャート: 判断 252"/>
        <xdr:cNvSpPr/>
      </xdr:nvSpPr>
      <xdr:spPr>
        <a:xfrm>
          <a:off x="12954000" y="9718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32275</xdr:rowOff>
    </xdr:from>
    <xdr:ext cx="762000" cy="259045"/>
    <xdr:sp macro="" textlink="">
      <xdr:nvSpPr>
        <xdr:cNvPr id="254" name="テキスト ボックス 253"/>
        <xdr:cNvSpPr txBox="1"/>
      </xdr:nvSpPr>
      <xdr:spPr>
        <a:xfrm>
          <a:off x="126238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5" name="テキスト ボックス 25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6" name="テキスト ボックス 25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7" name="テキスト ボックス 25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8" name="テキスト ボックス 25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59" name="テキスト ボックス 25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137922</xdr:rowOff>
    </xdr:from>
    <xdr:to>
      <xdr:col>82</xdr:col>
      <xdr:colOff>158750</xdr:colOff>
      <xdr:row>56</xdr:row>
      <xdr:rowOff>68072</xdr:rowOff>
    </xdr:to>
    <xdr:sp macro="" textlink="">
      <xdr:nvSpPr>
        <xdr:cNvPr id="260" name="楕円 259"/>
        <xdr:cNvSpPr/>
      </xdr:nvSpPr>
      <xdr:spPr>
        <a:xfrm>
          <a:off x="16459200" y="9567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154449</xdr:rowOff>
    </xdr:from>
    <xdr:ext cx="762000" cy="259045"/>
    <xdr:sp macro="" textlink="">
      <xdr:nvSpPr>
        <xdr:cNvPr id="261" name="その他該当値テキスト"/>
        <xdr:cNvSpPr txBox="1"/>
      </xdr:nvSpPr>
      <xdr:spPr>
        <a:xfrm>
          <a:off x="16598900" y="9412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87630</xdr:rowOff>
    </xdr:from>
    <xdr:to>
      <xdr:col>78</xdr:col>
      <xdr:colOff>120650</xdr:colOff>
      <xdr:row>56</xdr:row>
      <xdr:rowOff>17780</xdr:rowOff>
    </xdr:to>
    <xdr:sp macro="" textlink="">
      <xdr:nvSpPr>
        <xdr:cNvPr id="262" name="楕円 261"/>
        <xdr:cNvSpPr/>
      </xdr:nvSpPr>
      <xdr:spPr>
        <a:xfrm>
          <a:off x="15621000" y="9517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27957</xdr:rowOff>
    </xdr:from>
    <xdr:ext cx="736600" cy="259045"/>
    <xdr:sp macro="" textlink="">
      <xdr:nvSpPr>
        <xdr:cNvPr id="263" name="テキスト ボックス 262"/>
        <xdr:cNvSpPr txBox="1"/>
      </xdr:nvSpPr>
      <xdr:spPr>
        <a:xfrm>
          <a:off x="15290800" y="9286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128778</xdr:rowOff>
    </xdr:from>
    <xdr:to>
      <xdr:col>74</xdr:col>
      <xdr:colOff>31750</xdr:colOff>
      <xdr:row>56</xdr:row>
      <xdr:rowOff>58928</xdr:rowOff>
    </xdr:to>
    <xdr:sp macro="" textlink="">
      <xdr:nvSpPr>
        <xdr:cNvPr id="264" name="楕円 263"/>
        <xdr:cNvSpPr/>
      </xdr:nvSpPr>
      <xdr:spPr>
        <a:xfrm>
          <a:off x="14732000" y="955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69105</xdr:rowOff>
    </xdr:from>
    <xdr:ext cx="762000" cy="259045"/>
    <xdr:sp macro="" textlink="">
      <xdr:nvSpPr>
        <xdr:cNvPr id="265" name="テキスト ボックス 264"/>
        <xdr:cNvSpPr txBox="1"/>
      </xdr:nvSpPr>
      <xdr:spPr>
        <a:xfrm>
          <a:off x="14401800" y="932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53340</xdr:rowOff>
    </xdr:from>
    <xdr:to>
      <xdr:col>69</xdr:col>
      <xdr:colOff>142875</xdr:colOff>
      <xdr:row>56</xdr:row>
      <xdr:rowOff>154940</xdr:rowOff>
    </xdr:to>
    <xdr:sp macro="" textlink="">
      <xdr:nvSpPr>
        <xdr:cNvPr id="266" name="楕円 265"/>
        <xdr:cNvSpPr/>
      </xdr:nvSpPr>
      <xdr:spPr>
        <a:xfrm>
          <a:off x="13843000" y="965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165117</xdr:rowOff>
    </xdr:from>
    <xdr:ext cx="762000" cy="259045"/>
    <xdr:sp macro="" textlink="">
      <xdr:nvSpPr>
        <xdr:cNvPr id="267" name="テキスト ボックス 266"/>
        <xdr:cNvSpPr txBox="1"/>
      </xdr:nvSpPr>
      <xdr:spPr>
        <a:xfrm>
          <a:off x="135128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44196</xdr:rowOff>
    </xdr:from>
    <xdr:to>
      <xdr:col>65</xdr:col>
      <xdr:colOff>53975</xdr:colOff>
      <xdr:row>56</xdr:row>
      <xdr:rowOff>145796</xdr:rowOff>
    </xdr:to>
    <xdr:sp macro="" textlink="">
      <xdr:nvSpPr>
        <xdr:cNvPr id="268" name="楕円 267"/>
        <xdr:cNvSpPr/>
      </xdr:nvSpPr>
      <xdr:spPr>
        <a:xfrm>
          <a:off x="12954000" y="9645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155973</xdr:rowOff>
    </xdr:from>
    <xdr:ext cx="762000" cy="259045"/>
    <xdr:sp macro="" textlink="">
      <xdr:nvSpPr>
        <xdr:cNvPr id="269" name="テキスト ボックス 268"/>
        <xdr:cNvSpPr txBox="1"/>
      </xdr:nvSpPr>
      <xdr:spPr>
        <a:xfrm>
          <a:off x="12623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0" name="正方形/長方形 26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1" name="正方形/長方形 27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2" name="正方形/長方形 27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3" name="正方形/長方形 27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4" name="正方形/長方形 27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5" name="正方形/長方形 27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6" name="正方形/長方形 27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7" name="正方形/長方形 27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8" name="正方形/長方形 27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79" name="正方形/長方形 27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0" name="テキスト ボックス 27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類似団体を大きく下回っているが、前年度より２．７％増加している要因としては、公営企業会計への繰出金が１３．２％（５，０００万円）増加したことによる。</a:t>
          </a:r>
        </a:p>
        <a:p>
          <a:r>
            <a:rPr kumimoji="1" lang="ja-JP" altLang="en-US" sz="1300">
              <a:latin typeface="ＭＳ Ｐゴシック" panose="020B0600070205080204" pitchFamily="50" charset="-128"/>
              <a:ea typeface="ＭＳ Ｐゴシック" panose="020B0600070205080204" pitchFamily="50" charset="-128"/>
            </a:rPr>
            <a:t>　今後も公営企業会計への繰出金は増加傾向を見込んでおり、一般会計負担軽減のため、公営企業の経営健全化にも関与していく。</a:t>
          </a:r>
        </a:p>
      </xdr:txBody>
    </xdr:sp>
    <xdr:clientData/>
  </xdr:twoCellAnchor>
  <xdr:oneCellAnchor>
    <xdr:from>
      <xdr:col>62</xdr:col>
      <xdr:colOff>6350</xdr:colOff>
      <xdr:row>29</xdr:row>
      <xdr:rowOff>107950</xdr:rowOff>
    </xdr:from>
    <xdr:ext cx="298543" cy="225703"/>
    <xdr:sp macro="" textlink="">
      <xdr:nvSpPr>
        <xdr:cNvPr id="281" name="テキスト ボックス 28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2" name="直線コネクタ 28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3" name="テキスト ボックス 28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4" name="直線コネクタ 283"/>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5" name="テキスト ボックス 284"/>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6" name="直線コネクタ 285"/>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7" name="テキスト ボックス 286"/>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8" name="直線コネクタ 287"/>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89" name="テキスト ボックス 288"/>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0" name="直線コネクタ 289"/>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1" name="テキスト ボックス 290"/>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2" name="直線コネクタ 291"/>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3"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108712</xdr:rowOff>
    </xdr:from>
    <xdr:to>
      <xdr:col>82</xdr:col>
      <xdr:colOff>107950</xdr:colOff>
      <xdr:row>40</xdr:row>
      <xdr:rowOff>58420</xdr:rowOff>
    </xdr:to>
    <xdr:cxnSp macro="">
      <xdr:nvCxnSpPr>
        <xdr:cNvPr id="294" name="直線コネクタ 293"/>
        <xdr:cNvCxnSpPr/>
      </xdr:nvCxnSpPr>
      <xdr:spPr>
        <a:xfrm flipV="1">
          <a:off x="16510000" y="5938012"/>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30497</xdr:rowOff>
    </xdr:from>
    <xdr:ext cx="762000" cy="259045"/>
    <xdr:sp macro="" textlink="">
      <xdr:nvSpPr>
        <xdr:cNvPr id="295" name="補助費等最小値テキスト"/>
        <xdr:cNvSpPr txBox="1"/>
      </xdr:nvSpPr>
      <xdr:spPr>
        <a:xfrm>
          <a:off x="16598900" y="688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58420</xdr:rowOff>
    </xdr:from>
    <xdr:to>
      <xdr:col>82</xdr:col>
      <xdr:colOff>196850</xdr:colOff>
      <xdr:row>40</xdr:row>
      <xdr:rowOff>58420</xdr:rowOff>
    </xdr:to>
    <xdr:cxnSp macro="">
      <xdr:nvCxnSpPr>
        <xdr:cNvPr id="296" name="直線コネクタ 295"/>
        <xdr:cNvCxnSpPr/>
      </xdr:nvCxnSpPr>
      <xdr:spPr>
        <a:xfrm>
          <a:off x="16421100" y="6916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23639</xdr:rowOff>
    </xdr:from>
    <xdr:ext cx="762000" cy="259045"/>
    <xdr:sp macro="" textlink="">
      <xdr:nvSpPr>
        <xdr:cNvPr id="297" name="補助費等最大値テキスト"/>
        <xdr:cNvSpPr txBox="1"/>
      </xdr:nvSpPr>
      <xdr:spPr>
        <a:xfrm>
          <a:off x="16598900" y="5681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108712</xdr:rowOff>
    </xdr:from>
    <xdr:to>
      <xdr:col>82</xdr:col>
      <xdr:colOff>196850</xdr:colOff>
      <xdr:row>34</xdr:row>
      <xdr:rowOff>108712</xdr:rowOff>
    </xdr:to>
    <xdr:cxnSp macro="">
      <xdr:nvCxnSpPr>
        <xdr:cNvPr id="298" name="直線コネクタ 297"/>
        <xdr:cNvCxnSpPr/>
      </xdr:nvCxnSpPr>
      <xdr:spPr>
        <a:xfrm>
          <a:off x="16421100" y="5938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74422</xdr:rowOff>
    </xdr:from>
    <xdr:to>
      <xdr:col>82</xdr:col>
      <xdr:colOff>107950</xdr:colOff>
      <xdr:row>36</xdr:row>
      <xdr:rowOff>40132</xdr:rowOff>
    </xdr:to>
    <xdr:cxnSp macro="">
      <xdr:nvCxnSpPr>
        <xdr:cNvPr id="299" name="直線コネクタ 298"/>
        <xdr:cNvCxnSpPr/>
      </xdr:nvCxnSpPr>
      <xdr:spPr>
        <a:xfrm>
          <a:off x="15671800" y="6075172"/>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37</xdr:row>
      <xdr:rowOff>9415</xdr:rowOff>
    </xdr:from>
    <xdr:ext cx="762000" cy="259045"/>
    <xdr:sp macro="" textlink="">
      <xdr:nvSpPr>
        <xdr:cNvPr id="300" name="補助費等平均値テキスト"/>
        <xdr:cNvSpPr txBox="1"/>
      </xdr:nvSpPr>
      <xdr:spPr>
        <a:xfrm>
          <a:off x="16598900" y="63530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37338</xdr:rowOff>
    </xdr:from>
    <xdr:to>
      <xdr:col>82</xdr:col>
      <xdr:colOff>158750</xdr:colOff>
      <xdr:row>37</xdr:row>
      <xdr:rowOff>138938</xdr:rowOff>
    </xdr:to>
    <xdr:sp macro="" textlink="">
      <xdr:nvSpPr>
        <xdr:cNvPr id="301" name="フローチャート: 判断 300"/>
        <xdr:cNvSpPr/>
      </xdr:nvSpPr>
      <xdr:spPr>
        <a:xfrm>
          <a:off x="16459200" y="638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74422</xdr:rowOff>
    </xdr:from>
    <xdr:to>
      <xdr:col>78</xdr:col>
      <xdr:colOff>69850</xdr:colOff>
      <xdr:row>35</xdr:row>
      <xdr:rowOff>120142</xdr:rowOff>
    </xdr:to>
    <xdr:cxnSp macro="">
      <xdr:nvCxnSpPr>
        <xdr:cNvPr id="302" name="直線コネクタ 301"/>
        <xdr:cNvCxnSpPr/>
      </xdr:nvCxnSpPr>
      <xdr:spPr>
        <a:xfrm flipV="1">
          <a:off x="14782800" y="60751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37</xdr:row>
      <xdr:rowOff>9906</xdr:rowOff>
    </xdr:from>
    <xdr:to>
      <xdr:col>78</xdr:col>
      <xdr:colOff>120650</xdr:colOff>
      <xdr:row>37</xdr:row>
      <xdr:rowOff>111506</xdr:rowOff>
    </xdr:to>
    <xdr:sp macro="" textlink="">
      <xdr:nvSpPr>
        <xdr:cNvPr id="303" name="フローチャート: 判断 302"/>
        <xdr:cNvSpPr/>
      </xdr:nvSpPr>
      <xdr:spPr>
        <a:xfrm>
          <a:off x="156210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96283</xdr:rowOff>
    </xdr:from>
    <xdr:ext cx="736600" cy="259045"/>
    <xdr:sp macro="" textlink="">
      <xdr:nvSpPr>
        <xdr:cNvPr id="304" name="テキスト ボックス 303"/>
        <xdr:cNvSpPr txBox="1"/>
      </xdr:nvSpPr>
      <xdr:spPr>
        <a:xfrm>
          <a:off x="15290800" y="6439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120142</xdr:rowOff>
    </xdr:from>
    <xdr:to>
      <xdr:col>73</xdr:col>
      <xdr:colOff>180975</xdr:colOff>
      <xdr:row>37</xdr:row>
      <xdr:rowOff>65278</xdr:rowOff>
    </xdr:to>
    <xdr:cxnSp macro="">
      <xdr:nvCxnSpPr>
        <xdr:cNvPr id="305" name="直線コネクタ 304"/>
        <xdr:cNvCxnSpPr/>
      </xdr:nvCxnSpPr>
      <xdr:spPr>
        <a:xfrm flipV="1">
          <a:off x="13893800" y="6120892"/>
          <a:ext cx="889000" cy="288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37</xdr:row>
      <xdr:rowOff>762</xdr:rowOff>
    </xdr:from>
    <xdr:to>
      <xdr:col>74</xdr:col>
      <xdr:colOff>31750</xdr:colOff>
      <xdr:row>37</xdr:row>
      <xdr:rowOff>102362</xdr:rowOff>
    </xdr:to>
    <xdr:sp macro="" textlink="">
      <xdr:nvSpPr>
        <xdr:cNvPr id="306" name="フローチャート: 判断 305"/>
        <xdr:cNvSpPr/>
      </xdr:nvSpPr>
      <xdr:spPr>
        <a:xfrm>
          <a:off x="14732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87139</xdr:rowOff>
    </xdr:from>
    <xdr:ext cx="762000" cy="259045"/>
    <xdr:sp macro="" textlink="">
      <xdr:nvSpPr>
        <xdr:cNvPr id="307" name="テキスト ボックス 306"/>
        <xdr:cNvSpPr txBox="1"/>
      </xdr:nvSpPr>
      <xdr:spPr>
        <a:xfrm>
          <a:off x="14401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33274</xdr:rowOff>
    </xdr:from>
    <xdr:to>
      <xdr:col>69</xdr:col>
      <xdr:colOff>92075</xdr:colOff>
      <xdr:row>37</xdr:row>
      <xdr:rowOff>65278</xdr:rowOff>
    </xdr:to>
    <xdr:cxnSp macro="">
      <xdr:nvCxnSpPr>
        <xdr:cNvPr id="308" name="直線コネクタ 307"/>
        <xdr:cNvCxnSpPr/>
      </xdr:nvCxnSpPr>
      <xdr:spPr>
        <a:xfrm>
          <a:off x="13004800" y="637692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163068</xdr:rowOff>
    </xdr:from>
    <xdr:to>
      <xdr:col>69</xdr:col>
      <xdr:colOff>142875</xdr:colOff>
      <xdr:row>37</xdr:row>
      <xdr:rowOff>93218</xdr:rowOff>
    </xdr:to>
    <xdr:sp macro="" textlink="">
      <xdr:nvSpPr>
        <xdr:cNvPr id="309" name="フローチャート: 判断 308"/>
        <xdr:cNvSpPr/>
      </xdr:nvSpPr>
      <xdr:spPr>
        <a:xfrm>
          <a:off x="13843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103395</xdr:rowOff>
    </xdr:from>
    <xdr:ext cx="762000" cy="259045"/>
    <xdr:sp macro="" textlink="">
      <xdr:nvSpPr>
        <xdr:cNvPr id="310" name="テキスト ボックス 309"/>
        <xdr:cNvSpPr txBox="1"/>
      </xdr:nvSpPr>
      <xdr:spPr>
        <a:xfrm>
          <a:off x="13512800" y="6104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762</xdr:rowOff>
    </xdr:from>
    <xdr:to>
      <xdr:col>65</xdr:col>
      <xdr:colOff>53975</xdr:colOff>
      <xdr:row>37</xdr:row>
      <xdr:rowOff>102362</xdr:rowOff>
    </xdr:to>
    <xdr:sp macro="" textlink="">
      <xdr:nvSpPr>
        <xdr:cNvPr id="311" name="フローチャート: 判断 310"/>
        <xdr:cNvSpPr/>
      </xdr:nvSpPr>
      <xdr:spPr>
        <a:xfrm>
          <a:off x="12954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87139</xdr:rowOff>
    </xdr:from>
    <xdr:ext cx="762000" cy="259045"/>
    <xdr:sp macro="" textlink="">
      <xdr:nvSpPr>
        <xdr:cNvPr id="312" name="テキスト ボックス 311"/>
        <xdr:cNvSpPr txBox="1"/>
      </xdr:nvSpPr>
      <xdr:spPr>
        <a:xfrm>
          <a:off x="12623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3" name="テキスト ボックス 312"/>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4" name="テキスト ボックス 313"/>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5" name="テキスト ボックス 314"/>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6" name="テキスト ボックス 315"/>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7" name="テキスト ボックス 316"/>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160782</xdr:rowOff>
    </xdr:from>
    <xdr:to>
      <xdr:col>82</xdr:col>
      <xdr:colOff>158750</xdr:colOff>
      <xdr:row>36</xdr:row>
      <xdr:rowOff>90932</xdr:rowOff>
    </xdr:to>
    <xdr:sp macro="" textlink="">
      <xdr:nvSpPr>
        <xdr:cNvPr id="318" name="楕円 317"/>
        <xdr:cNvSpPr/>
      </xdr:nvSpPr>
      <xdr:spPr>
        <a:xfrm>
          <a:off x="164592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5859</xdr:rowOff>
    </xdr:from>
    <xdr:ext cx="762000" cy="259045"/>
    <xdr:sp macro="" textlink="">
      <xdr:nvSpPr>
        <xdr:cNvPr id="319" name="補助費等該当値テキスト"/>
        <xdr:cNvSpPr txBox="1"/>
      </xdr:nvSpPr>
      <xdr:spPr>
        <a:xfrm>
          <a:off x="16598900" y="60066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23622</xdr:rowOff>
    </xdr:from>
    <xdr:to>
      <xdr:col>78</xdr:col>
      <xdr:colOff>120650</xdr:colOff>
      <xdr:row>35</xdr:row>
      <xdr:rowOff>125222</xdr:rowOff>
    </xdr:to>
    <xdr:sp macro="" textlink="">
      <xdr:nvSpPr>
        <xdr:cNvPr id="320" name="楕円 319"/>
        <xdr:cNvSpPr/>
      </xdr:nvSpPr>
      <xdr:spPr>
        <a:xfrm>
          <a:off x="15621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135399</xdr:rowOff>
    </xdr:from>
    <xdr:ext cx="736600" cy="259045"/>
    <xdr:sp macro="" textlink="">
      <xdr:nvSpPr>
        <xdr:cNvPr id="321" name="テキスト ボックス 320"/>
        <xdr:cNvSpPr txBox="1"/>
      </xdr:nvSpPr>
      <xdr:spPr>
        <a:xfrm>
          <a:off x="15290800" y="5793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69342</xdr:rowOff>
    </xdr:from>
    <xdr:to>
      <xdr:col>74</xdr:col>
      <xdr:colOff>31750</xdr:colOff>
      <xdr:row>35</xdr:row>
      <xdr:rowOff>170942</xdr:rowOff>
    </xdr:to>
    <xdr:sp macro="" textlink="">
      <xdr:nvSpPr>
        <xdr:cNvPr id="322" name="楕円 321"/>
        <xdr:cNvSpPr/>
      </xdr:nvSpPr>
      <xdr:spPr>
        <a:xfrm>
          <a:off x="14732000" y="6070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9669</xdr:rowOff>
    </xdr:from>
    <xdr:ext cx="762000" cy="259045"/>
    <xdr:sp macro="" textlink="">
      <xdr:nvSpPr>
        <xdr:cNvPr id="323" name="テキスト ボックス 322"/>
        <xdr:cNvSpPr txBox="1"/>
      </xdr:nvSpPr>
      <xdr:spPr>
        <a:xfrm>
          <a:off x="14401800" y="5838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14478</xdr:rowOff>
    </xdr:from>
    <xdr:to>
      <xdr:col>69</xdr:col>
      <xdr:colOff>142875</xdr:colOff>
      <xdr:row>37</xdr:row>
      <xdr:rowOff>116078</xdr:rowOff>
    </xdr:to>
    <xdr:sp macro="" textlink="">
      <xdr:nvSpPr>
        <xdr:cNvPr id="324" name="楕円 323"/>
        <xdr:cNvSpPr/>
      </xdr:nvSpPr>
      <xdr:spPr>
        <a:xfrm>
          <a:off x="13843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100855</xdr:rowOff>
    </xdr:from>
    <xdr:ext cx="762000" cy="259045"/>
    <xdr:sp macro="" textlink="">
      <xdr:nvSpPr>
        <xdr:cNvPr id="325" name="テキスト ボックス 324"/>
        <xdr:cNvSpPr txBox="1"/>
      </xdr:nvSpPr>
      <xdr:spPr>
        <a:xfrm>
          <a:off x="13512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153924</xdr:rowOff>
    </xdr:from>
    <xdr:to>
      <xdr:col>65</xdr:col>
      <xdr:colOff>53975</xdr:colOff>
      <xdr:row>37</xdr:row>
      <xdr:rowOff>84074</xdr:rowOff>
    </xdr:to>
    <xdr:sp macro="" textlink="">
      <xdr:nvSpPr>
        <xdr:cNvPr id="326" name="楕円 325"/>
        <xdr:cNvSpPr/>
      </xdr:nvSpPr>
      <xdr:spPr>
        <a:xfrm>
          <a:off x="129540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94251</xdr:rowOff>
    </xdr:from>
    <xdr:ext cx="762000" cy="259045"/>
    <xdr:sp macro="" textlink="">
      <xdr:nvSpPr>
        <xdr:cNvPr id="327" name="テキスト ボックス 326"/>
        <xdr:cNvSpPr txBox="1"/>
      </xdr:nvSpPr>
      <xdr:spPr>
        <a:xfrm>
          <a:off x="12623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8" name="正方形/長方形 327"/>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29" name="正方形/長方形 328"/>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0" name="正方形/長方形 329"/>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1" name="正方形/長方形 330"/>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2" name="正方形/長方形 331"/>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3" name="正方形/長方形 332"/>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4" name="正方形/長方形 333"/>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5" name="正方形/長方形 334"/>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6" name="正方形/長方形 335"/>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7" name="正方形/長方形 336"/>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8" name="テキスト ボックス 337"/>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庁舎建設等、大規模事業の償還が平成２７年度から始まったため、平成２８年度が公債費のピークとなっており、今年度もほぼ同水準と非常に厳しい財政運営が続いている。来年度より焼却場建設事業や防災行政無線デジタル化事業が計画されているため、さらに厳しい財政状況となることが予想されるが、建設事業の平準化を図り、新規発行債を抑制していくことで健全な財政運営に努める。</a:t>
          </a:r>
        </a:p>
      </xdr:txBody>
    </xdr:sp>
    <xdr:clientData/>
  </xdr:twoCellAnchor>
  <xdr:oneCellAnchor>
    <xdr:from>
      <xdr:col>3</xdr:col>
      <xdr:colOff>123825</xdr:colOff>
      <xdr:row>69</xdr:row>
      <xdr:rowOff>107950</xdr:rowOff>
    </xdr:from>
    <xdr:ext cx="298543" cy="225703"/>
    <xdr:sp macro="" textlink="">
      <xdr:nvSpPr>
        <xdr:cNvPr id="339" name="テキスト ボックス 338"/>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0" name="直線コネクタ 339"/>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1" name="テキスト ボックス 340"/>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2" name="直線コネクタ 341"/>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3" name="テキスト ボックス 342"/>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4" name="直線コネクタ 343"/>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5" name="テキスト ボックス 344"/>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46" name="直線コネクタ 345"/>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47" name="テキスト ボックス 346"/>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48" name="直線コネクタ 347"/>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49" name="テキスト ボックス 348"/>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0" name="直線コネクタ 349"/>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1" name="テキスト ボックス 350"/>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2" name="直線コネクタ 351"/>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3"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58420</xdr:rowOff>
    </xdr:from>
    <xdr:to>
      <xdr:col>24</xdr:col>
      <xdr:colOff>25400</xdr:colOff>
      <xdr:row>82</xdr:row>
      <xdr:rowOff>35561</xdr:rowOff>
    </xdr:to>
    <xdr:cxnSp macro="">
      <xdr:nvCxnSpPr>
        <xdr:cNvPr id="354" name="直線コネクタ 353"/>
        <xdr:cNvCxnSpPr/>
      </xdr:nvCxnSpPr>
      <xdr:spPr>
        <a:xfrm flipV="1">
          <a:off x="4826000" y="12574270"/>
          <a:ext cx="0" cy="1520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82</xdr:row>
      <xdr:rowOff>7638</xdr:rowOff>
    </xdr:from>
    <xdr:ext cx="762000" cy="259045"/>
    <xdr:sp macro="" textlink="">
      <xdr:nvSpPr>
        <xdr:cNvPr id="355" name="公債費最小値テキスト"/>
        <xdr:cNvSpPr txBox="1"/>
      </xdr:nvSpPr>
      <xdr:spPr>
        <a:xfrm>
          <a:off x="4914900" y="14066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35561</xdr:rowOff>
    </xdr:from>
    <xdr:to>
      <xdr:col>24</xdr:col>
      <xdr:colOff>114300</xdr:colOff>
      <xdr:row>82</xdr:row>
      <xdr:rowOff>35561</xdr:rowOff>
    </xdr:to>
    <xdr:cxnSp macro="">
      <xdr:nvCxnSpPr>
        <xdr:cNvPr id="356" name="直線コネクタ 355"/>
        <xdr:cNvCxnSpPr/>
      </xdr:nvCxnSpPr>
      <xdr:spPr>
        <a:xfrm>
          <a:off x="4737100" y="14094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144797</xdr:rowOff>
    </xdr:from>
    <xdr:ext cx="762000" cy="259045"/>
    <xdr:sp macro="" textlink="">
      <xdr:nvSpPr>
        <xdr:cNvPr id="357" name="公債費最大値テキスト"/>
        <xdr:cNvSpPr txBox="1"/>
      </xdr:nvSpPr>
      <xdr:spPr>
        <a:xfrm>
          <a:off x="4914900" y="1231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58420</xdr:rowOff>
    </xdr:from>
    <xdr:to>
      <xdr:col>24</xdr:col>
      <xdr:colOff>114300</xdr:colOff>
      <xdr:row>73</xdr:row>
      <xdr:rowOff>58420</xdr:rowOff>
    </xdr:to>
    <xdr:cxnSp macro="">
      <xdr:nvCxnSpPr>
        <xdr:cNvPr id="358" name="直線コネクタ 357"/>
        <xdr:cNvCxnSpPr/>
      </xdr:nvCxnSpPr>
      <xdr:spPr>
        <a:xfrm>
          <a:off x="4737100" y="12574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1270</xdr:rowOff>
    </xdr:from>
    <xdr:to>
      <xdr:col>24</xdr:col>
      <xdr:colOff>25400</xdr:colOff>
      <xdr:row>77</xdr:row>
      <xdr:rowOff>1270</xdr:rowOff>
    </xdr:to>
    <xdr:cxnSp macro="">
      <xdr:nvCxnSpPr>
        <xdr:cNvPr id="359" name="直線コネクタ 358"/>
        <xdr:cNvCxnSpPr/>
      </xdr:nvCxnSpPr>
      <xdr:spPr>
        <a:xfrm>
          <a:off x="3987800" y="132029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62247</xdr:rowOff>
    </xdr:from>
    <xdr:ext cx="762000" cy="259045"/>
    <xdr:sp macro="" textlink="">
      <xdr:nvSpPr>
        <xdr:cNvPr id="360" name="公債費平均値テキスト"/>
        <xdr:cNvSpPr txBox="1"/>
      </xdr:nvSpPr>
      <xdr:spPr>
        <a:xfrm>
          <a:off x="4914900" y="129209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45720</xdr:rowOff>
    </xdr:from>
    <xdr:to>
      <xdr:col>24</xdr:col>
      <xdr:colOff>76200</xdr:colOff>
      <xdr:row>76</xdr:row>
      <xdr:rowOff>147320</xdr:rowOff>
    </xdr:to>
    <xdr:sp macro="" textlink="">
      <xdr:nvSpPr>
        <xdr:cNvPr id="361" name="フローチャート: 判断 360"/>
        <xdr:cNvSpPr/>
      </xdr:nvSpPr>
      <xdr:spPr>
        <a:xfrm>
          <a:off x="47752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157480</xdr:rowOff>
    </xdr:from>
    <xdr:to>
      <xdr:col>19</xdr:col>
      <xdr:colOff>187325</xdr:colOff>
      <xdr:row>77</xdr:row>
      <xdr:rowOff>1270</xdr:rowOff>
    </xdr:to>
    <xdr:cxnSp macro="">
      <xdr:nvCxnSpPr>
        <xdr:cNvPr id="362" name="直線コネクタ 361"/>
        <xdr:cNvCxnSpPr/>
      </xdr:nvCxnSpPr>
      <xdr:spPr>
        <a:xfrm>
          <a:off x="3098800" y="131876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68580</xdr:rowOff>
    </xdr:from>
    <xdr:to>
      <xdr:col>20</xdr:col>
      <xdr:colOff>38100</xdr:colOff>
      <xdr:row>76</xdr:row>
      <xdr:rowOff>170180</xdr:rowOff>
    </xdr:to>
    <xdr:sp macro="" textlink="">
      <xdr:nvSpPr>
        <xdr:cNvPr id="363" name="フローチャート: 判断 362"/>
        <xdr:cNvSpPr/>
      </xdr:nvSpPr>
      <xdr:spPr>
        <a:xfrm>
          <a:off x="3937000" y="13098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8907</xdr:rowOff>
    </xdr:from>
    <xdr:ext cx="736600" cy="259045"/>
    <xdr:sp macro="" textlink="">
      <xdr:nvSpPr>
        <xdr:cNvPr id="364" name="テキスト ボックス 363"/>
        <xdr:cNvSpPr txBox="1"/>
      </xdr:nvSpPr>
      <xdr:spPr>
        <a:xfrm>
          <a:off x="3606800" y="12867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157480</xdr:rowOff>
    </xdr:from>
    <xdr:to>
      <xdr:col>15</xdr:col>
      <xdr:colOff>98425</xdr:colOff>
      <xdr:row>77</xdr:row>
      <xdr:rowOff>16511</xdr:rowOff>
    </xdr:to>
    <xdr:cxnSp macro="">
      <xdr:nvCxnSpPr>
        <xdr:cNvPr id="365" name="直線コネクタ 364"/>
        <xdr:cNvCxnSpPr/>
      </xdr:nvCxnSpPr>
      <xdr:spPr>
        <a:xfrm flipV="1">
          <a:off x="2209800" y="13187680"/>
          <a:ext cx="889000" cy="30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64770</xdr:rowOff>
    </xdr:from>
    <xdr:to>
      <xdr:col>15</xdr:col>
      <xdr:colOff>149225</xdr:colOff>
      <xdr:row>76</xdr:row>
      <xdr:rowOff>166370</xdr:rowOff>
    </xdr:to>
    <xdr:sp macro="" textlink="">
      <xdr:nvSpPr>
        <xdr:cNvPr id="366" name="フローチャート: 判断 365"/>
        <xdr:cNvSpPr/>
      </xdr:nvSpPr>
      <xdr:spPr>
        <a:xfrm>
          <a:off x="3048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5097</xdr:rowOff>
    </xdr:from>
    <xdr:ext cx="762000" cy="259045"/>
    <xdr:sp macro="" textlink="">
      <xdr:nvSpPr>
        <xdr:cNvPr id="367" name="テキスト ボックス 366"/>
        <xdr:cNvSpPr txBox="1"/>
      </xdr:nvSpPr>
      <xdr:spPr>
        <a:xfrm>
          <a:off x="2717800" y="12863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8889</xdr:rowOff>
    </xdr:from>
    <xdr:to>
      <xdr:col>11</xdr:col>
      <xdr:colOff>9525</xdr:colOff>
      <xdr:row>77</xdr:row>
      <xdr:rowOff>16511</xdr:rowOff>
    </xdr:to>
    <xdr:cxnSp macro="">
      <xdr:nvCxnSpPr>
        <xdr:cNvPr id="368" name="直線コネクタ 367"/>
        <xdr:cNvCxnSpPr/>
      </xdr:nvCxnSpPr>
      <xdr:spPr>
        <a:xfrm>
          <a:off x="1320800" y="13210539"/>
          <a:ext cx="889000" cy="7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49530</xdr:rowOff>
    </xdr:from>
    <xdr:to>
      <xdr:col>11</xdr:col>
      <xdr:colOff>60325</xdr:colOff>
      <xdr:row>76</xdr:row>
      <xdr:rowOff>151130</xdr:rowOff>
    </xdr:to>
    <xdr:sp macro="" textlink="">
      <xdr:nvSpPr>
        <xdr:cNvPr id="369" name="フローチャート: 判断 368"/>
        <xdr:cNvSpPr/>
      </xdr:nvSpPr>
      <xdr:spPr>
        <a:xfrm>
          <a:off x="2159000" y="13079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161307</xdr:rowOff>
    </xdr:from>
    <xdr:ext cx="762000" cy="259045"/>
    <xdr:sp macro="" textlink="">
      <xdr:nvSpPr>
        <xdr:cNvPr id="370" name="テキスト ボックス 369"/>
        <xdr:cNvSpPr txBox="1"/>
      </xdr:nvSpPr>
      <xdr:spPr>
        <a:xfrm>
          <a:off x="1828800" y="12848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11430</xdr:rowOff>
    </xdr:from>
    <xdr:to>
      <xdr:col>6</xdr:col>
      <xdr:colOff>171450</xdr:colOff>
      <xdr:row>76</xdr:row>
      <xdr:rowOff>113030</xdr:rowOff>
    </xdr:to>
    <xdr:sp macro="" textlink="">
      <xdr:nvSpPr>
        <xdr:cNvPr id="371" name="フローチャート: 判断 370"/>
        <xdr:cNvSpPr/>
      </xdr:nvSpPr>
      <xdr:spPr>
        <a:xfrm>
          <a:off x="1270000" y="13041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123207</xdr:rowOff>
    </xdr:from>
    <xdr:ext cx="762000" cy="259045"/>
    <xdr:sp macro="" textlink="">
      <xdr:nvSpPr>
        <xdr:cNvPr id="372" name="テキスト ボックス 371"/>
        <xdr:cNvSpPr txBox="1"/>
      </xdr:nvSpPr>
      <xdr:spPr>
        <a:xfrm>
          <a:off x="939800" y="12810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3" name="テキスト ボックス 372"/>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4" name="テキスト ボックス 373"/>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5" name="テキスト ボックス 374"/>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6" name="テキスト ボックス 375"/>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7" name="テキスト ボックス 376"/>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121920</xdr:rowOff>
    </xdr:from>
    <xdr:to>
      <xdr:col>24</xdr:col>
      <xdr:colOff>76200</xdr:colOff>
      <xdr:row>77</xdr:row>
      <xdr:rowOff>52070</xdr:rowOff>
    </xdr:to>
    <xdr:sp macro="" textlink="">
      <xdr:nvSpPr>
        <xdr:cNvPr id="378" name="楕円 377"/>
        <xdr:cNvSpPr/>
      </xdr:nvSpPr>
      <xdr:spPr>
        <a:xfrm>
          <a:off x="47752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93997</xdr:rowOff>
    </xdr:from>
    <xdr:ext cx="762000" cy="259045"/>
    <xdr:sp macro="" textlink="">
      <xdr:nvSpPr>
        <xdr:cNvPr id="379" name="公債費該当値テキスト"/>
        <xdr:cNvSpPr txBox="1"/>
      </xdr:nvSpPr>
      <xdr:spPr>
        <a:xfrm>
          <a:off x="4914900" y="13124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121920</xdr:rowOff>
    </xdr:from>
    <xdr:to>
      <xdr:col>20</xdr:col>
      <xdr:colOff>38100</xdr:colOff>
      <xdr:row>77</xdr:row>
      <xdr:rowOff>52070</xdr:rowOff>
    </xdr:to>
    <xdr:sp macro="" textlink="">
      <xdr:nvSpPr>
        <xdr:cNvPr id="380" name="楕円 379"/>
        <xdr:cNvSpPr/>
      </xdr:nvSpPr>
      <xdr:spPr>
        <a:xfrm>
          <a:off x="3937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36847</xdr:rowOff>
    </xdr:from>
    <xdr:ext cx="736600" cy="259045"/>
    <xdr:sp macro="" textlink="">
      <xdr:nvSpPr>
        <xdr:cNvPr id="381" name="テキスト ボックス 380"/>
        <xdr:cNvSpPr txBox="1"/>
      </xdr:nvSpPr>
      <xdr:spPr>
        <a:xfrm>
          <a:off x="3606800" y="13238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106680</xdr:rowOff>
    </xdr:from>
    <xdr:to>
      <xdr:col>15</xdr:col>
      <xdr:colOff>149225</xdr:colOff>
      <xdr:row>77</xdr:row>
      <xdr:rowOff>36830</xdr:rowOff>
    </xdr:to>
    <xdr:sp macro="" textlink="">
      <xdr:nvSpPr>
        <xdr:cNvPr id="382" name="楕円 381"/>
        <xdr:cNvSpPr/>
      </xdr:nvSpPr>
      <xdr:spPr>
        <a:xfrm>
          <a:off x="3048000" y="1313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21607</xdr:rowOff>
    </xdr:from>
    <xdr:ext cx="762000" cy="259045"/>
    <xdr:sp macro="" textlink="">
      <xdr:nvSpPr>
        <xdr:cNvPr id="383" name="テキスト ボックス 382"/>
        <xdr:cNvSpPr txBox="1"/>
      </xdr:nvSpPr>
      <xdr:spPr>
        <a:xfrm>
          <a:off x="2717800" y="13223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137161</xdr:rowOff>
    </xdr:from>
    <xdr:to>
      <xdr:col>11</xdr:col>
      <xdr:colOff>60325</xdr:colOff>
      <xdr:row>77</xdr:row>
      <xdr:rowOff>67311</xdr:rowOff>
    </xdr:to>
    <xdr:sp macro="" textlink="">
      <xdr:nvSpPr>
        <xdr:cNvPr id="384" name="楕円 383"/>
        <xdr:cNvSpPr/>
      </xdr:nvSpPr>
      <xdr:spPr>
        <a:xfrm>
          <a:off x="2159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52088</xdr:rowOff>
    </xdr:from>
    <xdr:ext cx="762000" cy="259045"/>
    <xdr:sp macro="" textlink="">
      <xdr:nvSpPr>
        <xdr:cNvPr id="385" name="テキスト ボックス 384"/>
        <xdr:cNvSpPr txBox="1"/>
      </xdr:nvSpPr>
      <xdr:spPr>
        <a:xfrm>
          <a:off x="1828800" y="13253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129539</xdr:rowOff>
    </xdr:from>
    <xdr:to>
      <xdr:col>6</xdr:col>
      <xdr:colOff>171450</xdr:colOff>
      <xdr:row>77</xdr:row>
      <xdr:rowOff>59689</xdr:rowOff>
    </xdr:to>
    <xdr:sp macro="" textlink="">
      <xdr:nvSpPr>
        <xdr:cNvPr id="386" name="楕円 385"/>
        <xdr:cNvSpPr/>
      </xdr:nvSpPr>
      <xdr:spPr>
        <a:xfrm>
          <a:off x="1270000" y="13159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44466</xdr:rowOff>
    </xdr:from>
    <xdr:ext cx="762000" cy="259045"/>
    <xdr:sp macro="" textlink="">
      <xdr:nvSpPr>
        <xdr:cNvPr id="387" name="テキスト ボックス 386"/>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8" name="正方形/長方形 387"/>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9" name="正方形/長方形 388"/>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0" name="正方形/長方形 389"/>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1" name="正方形/長方形 390"/>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2" name="正方形/長方形 391"/>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3" name="正方形/長方形 392"/>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4" name="正方形/長方形 393"/>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5" name="正方形/長方形 394"/>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6" name="正方形/長方形 395"/>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7" name="正方形/長方形 396"/>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8" name="テキスト ボックス 397"/>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公営企業会計への繰出金が１３．２％（５，０００万円）増加したことが主な要因となっているが、その他で扶助費や維持補修費等も増加となったことで前年度より３．５％増となった。</a:t>
          </a:r>
        </a:p>
        <a:p>
          <a:r>
            <a:rPr kumimoji="1" lang="ja-JP" altLang="en-US" sz="1300">
              <a:latin typeface="ＭＳ Ｐゴシック" panose="020B0600070205080204" pitchFamily="50" charset="-128"/>
              <a:ea typeface="ＭＳ Ｐゴシック" panose="020B0600070205080204" pitchFamily="50" charset="-128"/>
            </a:rPr>
            <a:t>　公営企業への繰出金増は懸念されるが、適正な人員管理、歳出削減により、同水準を維持するよう努める。</a:t>
          </a:r>
        </a:p>
      </xdr:txBody>
    </xdr:sp>
    <xdr:clientData/>
  </xdr:twoCellAnchor>
  <xdr:oneCellAnchor>
    <xdr:from>
      <xdr:col>62</xdr:col>
      <xdr:colOff>6350</xdr:colOff>
      <xdr:row>69</xdr:row>
      <xdr:rowOff>107950</xdr:rowOff>
    </xdr:from>
    <xdr:ext cx="298543" cy="225703"/>
    <xdr:sp macro="" textlink="">
      <xdr:nvSpPr>
        <xdr:cNvPr id="399" name="テキスト ボックス 398"/>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0" name="直線コネクタ 399"/>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1" name="テキスト ボックス 400"/>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2" name="直線コネクタ 401"/>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3" name="テキスト ボックス 402"/>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4" name="直線コネクタ 403"/>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5" name="テキスト ボックス 404"/>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06" name="直線コネクタ 405"/>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07" name="テキスト ボックス 406"/>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08" name="直線コネクタ 407"/>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09" name="テキスト ボックス 408"/>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0" name="直線コネクタ 409"/>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1" name="テキスト ボックス 410"/>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5080</xdr:rowOff>
    </xdr:from>
    <xdr:to>
      <xdr:col>82</xdr:col>
      <xdr:colOff>107950</xdr:colOff>
      <xdr:row>81</xdr:row>
      <xdr:rowOff>5080</xdr:rowOff>
    </xdr:to>
    <xdr:cxnSp macro="">
      <xdr:nvCxnSpPr>
        <xdr:cNvPr id="415" name="直線コネクタ 414"/>
        <xdr:cNvCxnSpPr/>
      </xdr:nvCxnSpPr>
      <xdr:spPr>
        <a:xfrm flipV="1">
          <a:off x="16510000" y="12692380"/>
          <a:ext cx="0" cy="12001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148607</xdr:rowOff>
    </xdr:from>
    <xdr:ext cx="762000" cy="259045"/>
    <xdr:sp macro="" textlink="">
      <xdr:nvSpPr>
        <xdr:cNvPr id="416" name="公債費以外最小値テキスト"/>
        <xdr:cNvSpPr txBox="1"/>
      </xdr:nvSpPr>
      <xdr:spPr>
        <a:xfrm>
          <a:off x="16598900" y="13864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5080</xdr:rowOff>
    </xdr:from>
    <xdr:to>
      <xdr:col>82</xdr:col>
      <xdr:colOff>196850</xdr:colOff>
      <xdr:row>81</xdr:row>
      <xdr:rowOff>5080</xdr:rowOff>
    </xdr:to>
    <xdr:cxnSp macro="">
      <xdr:nvCxnSpPr>
        <xdr:cNvPr id="417" name="直線コネクタ 416"/>
        <xdr:cNvCxnSpPr/>
      </xdr:nvCxnSpPr>
      <xdr:spPr>
        <a:xfrm>
          <a:off x="16421100" y="138925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91457</xdr:rowOff>
    </xdr:from>
    <xdr:ext cx="762000" cy="259045"/>
    <xdr:sp macro="" textlink="">
      <xdr:nvSpPr>
        <xdr:cNvPr id="418" name="公債費以外最大値テキスト"/>
        <xdr:cNvSpPr txBox="1"/>
      </xdr:nvSpPr>
      <xdr:spPr>
        <a:xfrm>
          <a:off x="16598900" y="1243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5080</xdr:rowOff>
    </xdr:from>
    <xdr:to>
      <xdr:col>82</xdr:col>
      <xdr:colOff>196850</xdr:colOff>
      <xdr:row>74</xdr:row>
      <xdr:rowOff>5080</xdr:rowOff>
    </xdr:to>
    <xdr:cxnSp macro="">
      <xdr:nvCxnSpPr>
        <xdr:cNvPr id="419" name="直線コネクタ 418"/>
        <xdr:cNvCxnSpPr/>
      </xdr:nvCxnSpPr>
      <xdr:spPr>
        <a:xfrm>
          <a:off x="16421100" y="12692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31750</xdr:rowOff>
    </xdr:from>
    <xdr:to>
      <xdr:col>82</xdr:col>
      <xdr:colOff>107950</xdr:colOff>
      <xdr:row>77</xdr:row>
      <xdr:rowOff>165100</xdr:rowOff>
    </xdr:to>
    <xdr:cxnSp macro="">
      <xdr:nvCxnSpPr>
        <xdr:cNvPr id="420" name="直線コネクタ 419"/>
        <xdr:cNvCxnSpPr/>
      </xdr:nvCxnSpPr>
      <xdr:spPr>
        <a:xfrm>
          <a:off x="15671800" y="13233400"/>
          <a:ext cx="8382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78</xdr:row>
      <xdr:rowOff>10177</xdr:rowOff>
    </xdr:from>
    <xdr:ext cx="762000" cy="259045"/>
    <xdr:sp macro="" textlink="">
      <xdr:nvSpPr>
        <xdr:cNvPr id="421" name="公債費以外平均値テキスト"/>
        <xdr:cNvSpPr txBox="1"/>
      </xdr:nvSpPr>
      <xdr:spPr>
        <a:xfrm>
          <a:off x="16598900" y="133832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38100</xdr:rowOff>
    </xdr:from>
    <xdr:to>
      <xdr:col>82</xdr:col>
      <xdr:colOff>158750</xdr:colOff>
      <xdr:row>78</xdr:row>
      <xdr:rowOff>139700</xdr:rowOff>
    </xdr:to>
    <xdr:sp macro="" textlink="">
      <xdr:nvSpPr>
        <xdr:cNvPr id="422" name="フローチャート: 判断 421"/>
        <xdr:cNvSpPr/>
      </xdr:nvSpPr>
      <xdr:spPr>
        <a:xfrm>
          <a:off x="164592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92711</xdr:rowOff>
    </xdr:from>
    <xdr:to>
      <xdr:col>78</xdr:col>
      <xdr:colOff>69850</xdr:colOff>
      <xdr:row>77</xdr:row>
      <xdr:rowOff>31750</xdr:rowOff>
    </xdr:to>
    <xdr:cxnSp macro="">
      <xdr:nvCxnSpPr>
        <xdr:cNvPr id="423" name="直線コネクタ 422"/>
        <xdr:cNvCxnSpPr/>
      </xdr:nvCxnSpPr>
      <xdr:spPr>
        <a:xfrm>
          <a:off x="14782800" y="13122911"/>
          <a:ext cx="889000" cy="110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0</xdr:rowOff>
    </xdr:from>
    <xdr:to>
      <xdr:col>78</xdr:col>
      <xdr:colOff>120650</xdr:colOff>
      <xdr:row>78</xdr:row>
      <xdr:rowOff>101600</xdr:rowOff>
    </xdr:to>
    <xdr:sp macro="" textlink="">
      <xdr:nvSpPr>
        <xdr:cNvPr id="424" name="フローチャート: 判断 423"/>
        <xdr:cNvSpPr/>
      </xdr:nvSpPr>
      <xdr:spPr>
        <a:xfrm>
          <a:off x="15621000" y="1337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86377</xdr:rowOff>
    </xdr:from>
    <xdr:ext cx="736600" cy="259045"/>
    <xdr:sp macro="" textlink="">
      <xdr:nvSpPr>
        <xdr:cNvPr id="425" name="テキスト ボックス 424"/>
        <xdr:cNvSpPr txBox="1"/>
      </xdr:nvSpPr>
      <xdr:spPr>
        <a:xfrm>
          <a:off x="15290800" y="13459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92711</xdr:rowOff>
    </xdr:from>
    <xdr:to>
      <xdr:col>73</xdr:col>
      <xdr:colOff>180975</xdr:colOff>
      <xdr:row>77</xdr:row>
      <xdr:rowOff>46989</xdr:rowOff>
    </xdr:to>
    <xdr:cxnSp macro="">
      <xdr:nvCxnSpPr>
        <xdr:cNvPr id="426" name="直線コネクタ 425"/>
        <xdr:cNvCxnSpPr/>
      </xdr:nvCxnSpPr>
      <xdr:spPr>
        <a:xfrm flipV="1">
          <a:off x="13893800" y="13122911"/>
          <a:ext cx="889000" cy="125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148589</xdr:rowOff>
    </xdr:from>
    <xdr:to>
      <xdr:col>74</xdr:col>
      <xdr:colOff>31750</xdr:colOff>
      <xdr:row>78</xdr:row>
      <xdr:rowOff>78739</xdr:rowOff>
    </xdr:to>
    <xdr:sp macro="" textlink="">
      <xdr:nvSpPr>
        <xdr:cNvPr id="427" name="フローチャート: 判断 426"/>
        <xdr:cNvSpPr/>
      </xdr:nvSpPr>
      <xdr:spPr>
        <a:xfrm>
          <a:off x="14732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63516</xdr:rowOff>
    </xdr:from>
    <xdr:ext cx="762000" cy="259045"/>
    <xdr:sp macro="" textlink="">
      <xdr:nvSpPr>
        <xdr:cNvPr id="428" name="テキスト ボックス 427"/>
        <xdr:cNvSpPr txBox="1"/>
      </xdr:nvSpPr>
      <xdr:spPr>
        <a:xfrm>
          <a:off x="14401800" y="13436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46989</xdr:rowOff>
    </xdr:from>
    <xdr:to>
      <xdr:col>69</xdr:col>
      <xdr:colOff>92075</xdr:colOff>
      <xdr:row>77</xdr:row>
      <xdr:rowOff>100330</xdr:rowOff>
    </xdr:to>
    <xdr:cxnSp macro="">
      <xdr:nvCxnSpPr>
        <xdr:cNvPr id="429" name="直線コネクタ 428"/>
        <xdr:cNvCxnSpPr/>
      </xdr:nvCxnSpPr>
      <xdr:spPr>
        <a:xfrm flipV="1">
          <a:off x="13004800" y="132486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99061</xdr:rowOff>
    </xdr:from>
    <xdr:to>
      <xdr:col>69</xdr:col>
      <xdr:colOff>142875</xdr:colOff>
      <xdr:row>78</xdr:row>
      <xdr:rowOff>29211</xdr:rowOff>
    </xdr:to>
    <xdr:sp macro="" textlink="">
      <xdr:nvSpPr>
        <xdr:cNvPr id="430" name="フローチャート: 判断 429"/>
        <xdr:cNvSpPr/>
      </xdr:nvSpPr>
      <xdr:spPr>
        <a:xfrm>
          <a:off x="13843000" y="13300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13988</xdr:rowOff>
    </xdr:from>
    <xdr:ext cx="762000" cy="259045"/>
    <xdr:sp macro="" textlink="">
      <xdr:nvSpPr>
        <xdr:cNvPr id="431" name="テキスト ボックス 430"/>
        <xdr:cNvSpPr txBox="1"/>
      </xdr:nvSpPr>
      <xdr:spPr>
        <a:xfrm>
          <a:off x="13512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68580</xdr:rowOff>
    </xdr:from>
    <xdr:to>
      <xdr:col>65</xdr:col>
      <xdr:colOff>53975</xdr:colOff>
      <xdr:row>77</xdr:row>
      <xdr:rowOff>170180</xdr:rowOff>
    </xdr:to>
    <xdr:sp macro="" textlink="">
      <xdr:nvSpPr>
        <xdr:cNvPr id="432" name="フローチャート: 判断 431"/>
        <xdr:cNvSpPr/>
      </xdr:nvSpPr>
      <xdr:spPr>
        <a:xfrm>
          <a:off x="12954000" y="13270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154957</xdr:rowOff>
    </xdr:from>
    <xdr:ext cx="762000" cy="259045"/>
    <xdr:sp macro="" textlink="">
      <xdr:nvSpPr>
        <xdr:cNvPr id="433" name="テキスト ボックス 432"/>
        <xdr:cNvSpPr txBox="1"/>
      </xdr:nvSpPr>
      <xdr:spPr>
        <a:xfrm>
          <a:off x="12623800" y="13356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114300</xdr:rowOff>
    </xdr:from>
    <xdr:to>
      <xdr:col>82</xdr:col>
      <xdr:colOff>158750</xdr:colOff>
      <xdr:row>78</xdr:row>
      <xdr:rowOff>44450</xdr:rowOff>
    </xdr:to>
    <xdr:sp macro="" textlink="">
      <xdr:nvSpPr>
        <xdr:cNvPr id="439" name="楕円 438"/>
        <xdr:cNvSpPr/>
      </xdr:nvSpPr>
      <xdr:spPr>
        <a:xfrm>
          <a:off x="16459200" y="1331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130827</xdr:rowOff>
    </xdr:from>
    <xdr:ext cx="762000" cy="259045"/>
    <xdr:sp macro="" textlink="">
      <xdr:nvSpPr>
        <xdr:cNvPr id="440" name="公債費以外該当値テキスト"/>
        <xdr:cNvSpPr txBox="1"/>
      </xdr:nvSpPr>
      <xdr:spPr>
        <a:xfrm>
          <a:off x="16598900" y="13161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152400</xdr:rowOff>
    </xdr:from>
    <xdr:to>
      <xdr:col>78</xdr:col>
      <xdr:colOff>120650</xdr:colOff>
      <xdr:row>77</xdr:row>
      <xdr:rowOff>82550</xdr:rowOff>
    </xdr:to>
    <xdr:sp macro="" textlink="">
      <xdr:nvSpPr>
        <xdr:cNvPr id="441" name="楕円 440"/>
        <xdr:cNvSpPr/>
      </xdr:nvSpPr>
      <xdr:spPr>
        <a:xfrm>
          <a:off x="15621000" y="13182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92727</xdr:rowOff>
    </xdr:from>
    <xdr:ext cx="736600" cy="259045"/>
    <xdr:sp macro="" textlink="">
      <xdr:nvSpPr>
        <xdr:cNvPr id="442" name="テキスト ボックス 441"/>
        <xdr:cNvSpPr txBox="1"/>
      </xdr:nvSpPr>
      <xdr:spPr>
        <a:xfrm>
          <a:off x="15290800" y="12951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41911</xdr:rowOff>
    </xdr:from>
    <xdr:to>
      <xdr:col>74</xdr:col>
      <xdr:colOff>31750</xdr:colOff>
      <xdr:row>76</xdr:row>
      <xdr:rowOff>143511</xdr:rowOff>
    </xdr:to>
    <xdr:sp macro="" textlink="">
      <xdr:nvSpPr>
        <xdr:cNvPr id="443" name="楕円 442"/>
        <xdr:cNvSpPr/>
      </xdr:nvSpPr>
      <xdr:spPr>
        <a:xfrm>
          <a:off x="14732000" y="13072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153687</xdr:rowOff>
    </xdr:from>
    <xdr:ext cx="762000" cy="259045"/>
    <xdr:sp macro="" textlink="">
      <xdr:nvSpPr>
        <xdr:cNvPr id="444" name="テキスト ボックス 443"/>
        <xdr:cNvSpPr txBox="1"/>
      </xdr:nvSpPr>
      <xdr:spPr>
        <a:xfrm>
          <a:off x="14401800" y="12840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167639</xdr:rowOff>
    </xdr:from>
    <xdr:to>
      <xdr:col>69</xdr:col>
      <xdr:colOff>142875</xdr:colOff>
      <xdr:row>77</xdr:row>
      <xdr:rowOff>97789</xdr:rowOff>
    </xdr:to>
    <xdr:sp macro="" textlink="">
      <xdr:nvSpPr>
        <xdr:cNvPr id="445" name="楕円 444"/>
        <xdr:cNvSpPr/>
      </xdr:nvSpPr>
      <xdr:spPr>
        <a:xfrm>
          <a:off x="13843000" y="13197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107966</xdr:rowOff>
    </xdr:from>
    <xdr:ext cx="762000" cy="259045"/>
    <xdr:sp macro="" textlink="">
      <xdr:nvSpPr>
        <xdr:cNvPr id="446" name="テキスト ボックス 445"/>
        <xdr:cNvSpPr txBox="1"/>
      </xdr:nvSpPr>
      <xdr:spPr>
        <a:xfrm>
          <a:off x="13512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49530</xdr:rowOff>
    </xdr:from>
    <xdr:to>
      <xdr:col>65</xdr:col>
      <xdr:colOff>53975</xdr:colOff>
      <xdr:row>77</xdr:row>
      <xdr:rowOff>151130</xdr:rowOff>
    </xdr:to>
    <xdr:sp macro="" textlink="">
      <xdr:nvSpPr>
        <xdr:cNvPr id="447" name="楕円 446"/>
        <xdr:cNvSpPr/>
      </xdr:nvSpPr>
      <xdr:spPr>
        <a:xfrm>
          <a:off x="12954000" y="1325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161307</xdr:rowOff>
    </xdr:from>
    <xdr:ext cx="762000" cy="259045"/>
    <xdr:sp macro="" textlink="">
      <xdr:nvSpPr>
        <xdr:cNvPr id="448" name="テキスト ボックス 447"/>
        <xdr:cNvSpPr txBox="1"/>
      </xdr:nvSpPr>
      <xdr:spPr>
        <a:xfrm>
          <a:off x="12623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126820</xdr:rowOff>
    </xdr:from>
    <xdr:to>
      <xdr:col>29</xdr:col>
      <xdr:colOff>127000</xdr:colOff>
      <xdr:row>20</xdr:row>
      <xdr:rowOff>98913</xdr:rowOff>
    </xdr:to>
    <xdr:cxnSp macro="">
      <xdr:nvCxnSpPr>
        <xdr:cNvPr id="43" name="直線コネクタ 42"/>
        <xdr:cNvCxnSpPr/>
      </xdr:nvCxnSpPr>
      <xdr:spPr bwMode="auto">
        <a:xfrm flipV="1">
          <a:off x="5651500" y="2060395"/>
          <a:ext cx="0" cy="151514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70990</xdr:rowOff>
    </xdr:from>
    <xdr:ext cx="762000" cy="259045"/>
    <xdr:sp macro="" textlink="">
      <xdr:nvSpPr>
        <xdr:cNvPr id="44" name="人口1人当たり決算額の推移最小値テキスト130"/>
        <xdr:cNvSpPr txBox="1"/>
      </xdr:nvSpPr>
      <xdr:spPr>
        <a:xfrm>
          <a:off x="5740400" y="354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89,530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98913</xdr:rowOff>
    </xdr:from>
    <xdr:to>
      <xdr:col>30</xdr:col>
      <xdr:colOff>25400</xdr:colOff>
      <xdr:row>20</xdr:row>
      <xdr:rowOff>98913</xdr:rowOff>
    </xdr:to>
    <xdr:cxnSp macro="">
      <xdr:nvCxnSpPr>
        <xdr:cNvPr id="45" name="直線コネクタ 44"/>
        <xdr:cNvCxnSpPr/>
      </xdr:nvCxnSpPr>
      <xdr:spPr bwMode="auto">
        <a:xfrm>
          <a:off x="5562600" y="35755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41747</xdr:rowOff>
    </xdr:from>
    <xdr:ext cx="762000" cy="259045"/>
    <xdr:sp macro="" textlink="">
      <xdr:nvSpPr>
        <xdr:cNvPr id="46" name="人口1人当たり決算額の推移最大値テキスト130"/>
        <xdr:cNvSpPr txBox="1"/>
      </xdr:nvSpPr>
      <xdr:spPr>
        <a:xfrm>
          <a:off x="5740400" y="18038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126820</xdr:rowOff>
    </xdr:from>
    <xdr:to>
      <xdr:col>30</xdr:col>
      <xdr:colOff>25400</xdr:colOff>
      <xdr:row>11</xdr:row>
      <xdr:rowOff>126820</xdr:rowOff>
    </xdr:to>
    <xdr:cxnSp macro="">
      <xdr:nvCxnSpPr>
        <xdr:cNvPr id="47" name="直線コネクタ 46"/>
        <xdr:cNvCxnSpPr/>
      </xdr:nvCxnSpPr>
      <xdr:spPr bwMode="auto">
        <a:xfrm>
          <a:off x="5562600" y="206039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15</xdr:row>
      <xdr:rowOff>74114</xdr:rowOff>
    </xdr:from>
    <xdr:to>
      <xdr:col>29</xdr:col>
      <xdr:colOff>127000</xdr:colOff>
      <xdr:row>16</xdr:row>
      <xdr:rowOff>20293</xdr:rowOff>
    </xdr:to>
    <xdr:cxnSp macro="">
      <xdr:nvCxnSpPr>
        <xdr:cNvPr id="48" name="直線コネクタ 47"/>
        <xdr:cNvCxnSpPr/>
      </xdr:nvCxnSpPr>
      <xdr:spPr bwMode="auto">
        <a:xfrm flipV="1">
          <a:off x="5003800" y="2693489"/>
          <a:ext cx="647700" cy="1176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150309</xdr:rowOff>
    </xdr:from>
    <xdr:ext cx="762000" cy="259045"/>
    <xdr:sp macro="" textlink="">
      <xdr:nvSpPr>
        <xdr:cNvPr id="49" name="人口1人当たり決算額の推移平均値テキスト130"/>
        <xdr:cNvSpPr txBox="1"/>
      </xdr:nvSpPr>
      <xdr:spPr>
        <a:xfrm>
          <a:off x="5740400" y="29411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6782</xdr:rowOff>
    </xdr:from>
    <xdr:to>
      <xdr:col>29</xdr:col>
      <xdr:colOff>177800</xdr:colOff>
      <xdr:row>17</xdr:row>
      <xdr:rowOff>108382</xdr:rowOff>
    </xdr:to>
    <xdr:sp macro="" textlink="">
      <xdr:nvSpPr>
        <xdr:cNvPr id="50" name="フローチャート: 判断 49"/>
        <xdr:cNvSpPr/>
      </xdr:nvSpPr>
      <xdr:spPr bwMode="auto">
        <a:xfrm>
          <a:off x="5600700" y="29690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20293</xdr:rowOff>
    </xdr:from>
    <xdr:to>
      <xdr:col>26</xdr:col>
      <xdr:colOff>50800</xdr:colOff>
      <xdr:row>16</xdr:row>
      <xdr:rowOff>70767</xdr:rowOff>
    </xdr:to>
    <xdr:cxnSp macro="">
      <xdr:nvCxnSpPr>
        <xdr:cNvPr id="51" name="直線コネクタ 50"/>
        <xdr:cNvCxnSpPr/>
      </xdr:nvCxnSpPr>
      <xdr:spPr bwMode="auto">
        <a:xfrm flipV="1">
          <a:off x="4305300" y="2811118"/>
          <a:ext cx="698500" cy="50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41584</xdr:rowOff>
    </xdr:from>
    <xdr:to>
      <xdr:col>26</xdr:col>
      <xdr:colOff>101600</xdr:colOff>
      <xdr:row>17</xdr:row>
      <xdr:rowOff>143184</xdr:rowOff>
    </xdr:to>
    <xdr:sp macro="" textlink="">
      <xdr:nvSpPr>
        <xdr:cNvPr id="52" name="フローチャート: 判断 51"/>
        <xdr:cNvSpPr/>
      </xdr:nvSpPr>
      <xdr:spPr bwMode="auto">
        <a:xfrm>
          <a:off x="4953000" y="30038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127961</xdr:rowOff>
    </xdr:from>
    <xdr:ext cx="736600" cy="259045"/>
    <xdr:sp macro="" textlink="">
      <xdr:nvSpPr>
        <xdr:cNvPr id="53" name="テキスト ボックス 52"/>
        <xdr:cNvSpPr txBox="1"/>
      </xdr:nvSpPr>
      <xdr:spPr>
        <a:xfrm>
          <a:off x="4622800" y="3090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70767</xdr:rowOff>
    </xdr:from>
    <xdr:to>
      <xdr:col>22</xdr:col>
      <xdr:colOff>114300</xdr:colOff>
      <xdr:row>16</xdr:row>
      <xdr:rowOff>134181</xdr:rowOff>
    </xdr:to>
    <xdr:cxnSp macro="">
      <xdr:nvCxnSpPr>
        <xdr:cNvPr id="54" name="直線コネクタ 53"/>
        <xdr:cNvCxnSpPr/>
      </xdr:nvCxnSpPr>
      <xdr:spPr bwMode="auto">
        <a:xfrm flipV="1">
          <a:off x="3606800" y="2861592"/>
          <a:ext cx="698500" cy="634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57915</xdr:rowOff>
    </xdr:from>
    <xdr:to>
      <xdr:col>22</xdr:col>
      <xdr:colOff>165100</xdr:colOff>
      <xdr:row>17</xdr:row>
      <xdr:rowOff>159515</xdr:rowOff>
    </xdr:to>
    <xdr:sp macro="" textlink="">
      <xdr:nvSpPr>
        <xdr:cNvPr id="55" name="フローチャート: 判断 54"/>
        <xdr:cNvSpPr/>
      </xdr:nvSpPr>
      <xdr:spPr bwMode="auto">
        <a:xfrm>
          <a:off x="4254500" y="30201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144292</xdr:rowOff>
    </xdr:from>
    <xdr:ext cx="762000" cy="259045"/>
    <xdr:sp macro="" textlink="">
      <xdr:nvSpPr>
        <xdr:cNvPr id="56" name="テキスト ボックス 55"/>
        <xdr:cNvSpPr txBox="1"/>
      </xdr:nvSpPr>
      <xdr:spPr>
        <a:xfrm>
          <a:off x="3924300" y="3106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16</xdr:row>
      <xdr:rowOff>134181</xdr:rowOff>
    </xdr:from>
    <xdr:to>
      <xdr:col>18</xdr:col>
      <xdr:colOff>177800</xdr:colOff>
      <xdr:row>16</xdr:row>
      <xdr:rowOff>146928</xdr:rowOff>
    </xdr:to>
    <xdr:cxnSp macro="">
      <xdr:nvCxnSpPr>
        <xdr:cNvPr id="57" name="直線コネクタ 56"/>
        <xdr:cNvCxnSpPr/>
      </xdr:nvCxnSpPr>
      <xdr:spPr bwMode="auto">
        <a:xfrm flipV="1">
          <a:off x="2908300" y="2925006"/>
          <a:ext cx="698500" cy="1274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86728</xdr:rowOff>
    </xdr:from>
    <xdr:to>
      <xdr:col>19</xdr:col>
      <xdr:colOff>38100</xdr:colOff>
      <xdr:row>18</xdr:row>
      <xdr:rowOff>16878</xdr:rowOff>
    </xdr:to>
    <xdr:sp macro="" textlink="">
      <xdr:nvSpPr>
        <xdr:cNvPr id="58" name="フローチャート: 判断 57"/>
        <xdr:cNvSpPr/>
      </xdr:nvSpPr>
      <xdr:spPr bwMode="auto">
        <a:xfrm>
          <a:off x="3556000" y="3049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1655</xdr:rowOff>
    </xdr:from>
    <xdr:ext cx="762000" cy="259045"/>
    <xdr:sp macro="" textlink="">
      <xdr:nvSpPr>
        <xdr:cNvPr id="59" name="テキスト ボックス 58"/>
        <xdr:cNvSpPr txBox="1"/>
      </xdr:nvSpPr>
      <xdr:spPr>
        <a:xfrm>
          <a:off x="3225800" y="31353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104485</xdr:rowOff>
    </xdr:from>
    <xdr:to>
      <xdr:col>15</xdr:col>
      <xdr:colOff>101600</xdr:colOff>
      <xdr:row>18</xdr:row>
      <xdr:rowOff>34635</xdr:rowOff>
    </xdr:to>
    <xdr:sp macro="" textlink="">
      <xdr:nvSpPr>
        <xdr:cNvPr id="60" name="フローチャート: 判断 59"/>
        <xdr:cNvSpPr/>
      </xdr:nvSpPr>
      <xdr:spPr bwMode="auto">
        <a:xfrm>
          <a:off x="2857500" y="3066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19412</xdr:rowOff>
    </xdr:from>
    <xdr:ext cx="762000" cy="259045"/>
    <xdr:sp macro="" textlink="">
      <xdr:nvSpPr>
        <xdr:cNvPr id="61" name="テキスト ボックス 60"/>
        <xdr:cNvSpPr txBox="1"/>
      </xdr:nvSpPr>
      <xdr:spPr>
        <a:xfrm>
          <a:off x="2527300" y="3153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23314</xdr:rowOff>
    </xdr:from>
    <xdr:to>
      <xdr:col>29</xdr:col>
      <xdr:colOff>177800</xdr:colOff>
      <xdr:row>15</xdr:row>
      <xdr:rowOff>124914</xdr:rowOff>
    </xdr:to>
    <xdr:sp macro="" textlink="">
      <xdr:nvSpPr>
        <xdr:cNvPr id="67" name="楕円 66"/>
        <xdr:cNvSpPr/>
      </xdr:nvSpPr>
      <xdr:spPr bwMode="auto">
        <a:xfrm>
          <a:off x="5600700" y="2642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14</xdr:row>
      <xdr:rowOff>39841</xdr:rowOff>
    </xdr:from>
    <xdr:ext cx="762000" cy="259045"/>
    <xdr:sp macro="" textlink="">
      <xdr:nvSpPr>
        <xdr:cNvPr id="68" name="人口1人当たり決算額の推移該当値テキスト130"/>
        <xdr:cNvSpPr txBox="1"/>
      </xdr:nvSpPr>
      <xdr:spPr>
        <a:xfrm>
          <a:off x="5740400" y="2487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15</xdr:row>
      <xdr:rowOff>140943</xdr:rowOff>
    </xdr:from>
    <xdr:to>
      <xdr:col>26</xdr:col>
      <xdr:colOff>101600</xdr:colOff>
      <xdr:row>16</xdr:row>
      <xdr:rowOff>71093</xdr:rowOff>
    </xdr:to>
    <xdr:sp macro="" textlink="">
      <xdr:nvSpPr>
        <xdr:cNvPr id="69" name="楕円 68"/>
        <xdr:cNvSpPr/>
      </xdr:nvSpPr>
      <xdr:spPr bwMode="auto">
        <a:xfrm>
          <a:off x="4953000" y="27603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14</xdr:row>
      <xdr:rowOff>81270</xdr:rowOff>
    </xdr:from>
    <xdr:ext cx="736600" cy="259045"/>
    <xdr:sp macro="" textlink="">
      <xdr:nvSpPr>
        <xdr:cNvPr id="70" name="テキスト ボックス 69"/>
        <xdr:cNvSpPr txBox="1"/>
      </xdr:nvSpPr>
      <xdr:spPr>
        <a:xfrm>
          <a:off x="4622800" y="25291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19967</xdr:rowOff>
    </xdr:from>
    <xdr:to>
      <xdr:col>22</xdr:col>
      <xdr:colOff>165100</xdr:colOff>
      <xdr:row>16</xdr:row>
      <xdr:rowOff>121567</xdr:rowOff>
    </xdr:to>
    <xdr:sp macro="" textlink="">
      <xdr:nvSpPr>
        <xdr:cNvPr id="71" name="楕円 70"/>
        <xdr:cNvSpPr/>
      </xdr:nvSpPr>
      <xdr:spPr bwMode="auto">
        <a:xfrm>
          <a:off x="4254500" y="28107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14</xdr:row>
      <xdr:rowOff>131744</xdr:rowOff>
    </xdr:from>
    <xdr:ext cx="762000" cy="259045"/>
    <xdr:sp macro="" textlink="">
      <xdr:nvSpPr>
        <xdr:cNvPr id="72" name="テキスト ボックス 71"/>
        <xdr:cNvSpPr txBox="1"/>
      </xdr:nvSpPr>
      <xdr:spPr>
        <a:xfrm>
          <a:off x="3924300" y="25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83381</xdr:rowOff>
    </xdr:from>
    <xdr:to>
      <xdr:col>19</xdr:col>
      <xdr:colOff>38100</xdr:colOff>
      <xdr:row>17</xdr:row>
      <xdr:rowOff>13531</xdr:rowOff>
    </xdr:to>
    <xdr:sp macro="" textlink="">
      <xdr:nvSpPr>
        <xdr:cNvPr id="73" name="楕円 72"/>
        <xdr:cNvSpPr/>
      </xdr:nvSpPr>
      <xdr:spPr bwMode="auto">
        <a:xfrm>
          <a:off x="3556000" y="28742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23708</xdr:rowOff>
    </xdr:from>
    <xdr:ext cx="762000" cy="259045"/>
    <xdr:sp macro="" textlink="">
      <xdr:nvSpPr>
        <xdr:cNvPr id="74" name="テキスト ボックス 73"/>
        <xdr:cNvSpPr txBox="1"/>
      </xdr:nvSpPr>
      <xdr:spPr>
        <a:xfrm>
          <a:off x="3225800" y="26430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96128</xdr:rowOff>
    </xdr:from>
    <xdr:to>
      <xdr:col>15</xdr:col>
      <xdr:colOff>101600</xdr:colOff>
      <xdr:row>17</xdr:row>
      <xdr:rowOff>26278</xdr:rowOff>
    </xdr:to>
    <xdr:sp macro="" textlink="">
      <xdr:nvSpPr>
        <xdr:cNvPr id="75" name="楕円 74"/>
        <xdr:cNvSpPr/>
      </xdr:nvSpPr>
      <xdr:spPr bwMode="auto">
        <a:xfrm>
          <a:off x="2857500" y="28869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36455</xdr:rowOff>
    </xdr:from>
    <xdr:ext cx="762000" cy="259045"/>
    <xdr:sp macro="" textlink="">
      <xdr:nvSpPr>
        <xdr:cNvPr id="76" name="テキスト ボックス 75"/>
        <xdr:cNvSpPr txBox="1"/>
      </xdr:nvSpPr>
      <xdr:spPr>
        <a:xfrm>
          <a:off x="2527300" y="265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2" name="直線コネクタ 91"/>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3" name="テキスト ボックス 92"/>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94" name="直線コネクタ 93"/>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5" name="テキスト ボックス 94"/>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6" name="直線コネクタ 95"/>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7" name="テキスト ボックス 96"/>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8" name="直線コネクタ 97"/>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9" name="テキスト ボックス 98"/>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0" name="直線コネクタ 99"/>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1" name="テキスト ボックス 100"/>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2" name="直線コネクタ 101"/>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3" name="テキスト ボックス 102"/>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4" name="直線コネクタ 103"/>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5" name="テキスト ボックス 104"/>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6"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281289</xdr:rowOff>
    </xdr:from>
    <xdr:to>
      <xdr:col>29</xdr:col>
      <xdr:colOff>127000</xdr:colOff>
      <xdr:row>38</xdr:row>
      <xdr:rowOff>50468</xdr:rowOff>
    </xdr:to>
    <xdr:cxnSp macro="">
      <xdr:nvCxnSpPr>
        <xdr:cNvPr id="107" name="直線コネクタ 106"/>
        <xdr:cNvCxnSpPr/>
      </xdr:nvCxnSpPr>
      <xdr:spPr bwMode="auto">
        <a:xfrm flipV="1">
          <a:off x="5651500" y="6205839"/>
          <a:ext cx="0" cy="131222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22545</xdr:rowOff>
    </xdr:from>
    <xdr:ext cx="762000" cy="259045"/>
    <xdr:sp macro="" textlink="">
      <xdr:nvSpPr>
        <xdr:cNvPr id="108" name="人口1人当たり決算額の推移最小値テキスト445"/>
        <xdr:cNvSpPr txBox="1"/>
      </xdr:nvSpPr>
      <xdr:spPr>
        <a:xfrm>
          <a:off x="5740400" y="7490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50468</xdr:rowOff>
    </xdr:from>
    <xdr:to>
      <xdr:col>30</xdr:col>
      <xdr:colOff>25400</xdr:colOff>
      <xdr:row>38</xdr:row>
      <xdr:rowOff>50468</xdr:rowOff>
    </xdr:to>
    <xdr:cxnSp macro="">
      <xdr:nvCxnSpPr>
        <xdr:cNvPr id="109" name="直線コネクタ 108"/>
        <xdr:cNvCxnSpPr/>
      </xdr:nvCxnSpPr>
      <xdr:spPr bwMode="auto">
        <a:xfrm>
          <a:off x="5562600" y="75180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24766</xdr:rowOff>
    </xdr:from>
    <xdr:ext cx="762000" cy="259045"/>
    <xdr:sp macro="" textlink="">
      <xdr:nvSpPr>
        <xdr:cNvPr id="110" name="人口1人当たり決算額の推移最大値テキスト445"/>
        <xdr:cNvSpPr txBox="1"/>
      </xdr:nvSpPr>
      <xdr:spPr>
        <a:xfrm>
          <a:off x="5740400" y="5949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281289</xdr:rowOff>
    </xdr:from>
    <xdr:to>
      <xdr:col>30</xdr:col>
      <xdr:colOff>25400</xdr:colOff>
      <xdr:row>33</xdr:row>
      <xdr:rowOff>281289</xdr:rowOff>
    </xdr:to>
    <xdr:cxnSp macro="">
      <xdr:nvCxnSpPr>
        <xdr:cNvPr id="111" name="直線コネクタ 110"/>
        <xdr:cNvCxnSpPr/>
      </xdr:nvCxnSpPr>
      <xdr:spPr bwMode="auto">
        <a:xfrm>
          <a:off x="5562600" y="62058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147035</xdr:rowOff>
    </xdr:from>
    <xdr:to>
      <xdr:col>29</xdr:col>
      <xdr:colOff>127000</xdr:colOff>
      <xdr:row>35</xdr:row>
      <xdr:rowOff>154759</xdr:rowOff>
    </xdr:to>
    <xdr:cxnSp macro="">
      <xdr:nvCxnSpPr>
        <xdr:cNvPr id="112" name="直線コネクタ 111"/>
        <xdr:cNvCxnSpPr/>
      </xdr:nvCxnSpPr>
      <xdr:spPr bwMode="auto">
        <a:xfrm>
          <a:off x="5003800" y="6757385"/>
          <a:ext cx="647700" cy="772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65733</xdr:rowOff>
    </xdr:from>
    <xdr:ext cx="762000" cy="259045"/>
    <xdr:sp macro="" textlink="">
      <xdr:nvSpPr>
        <xdr:cNvPr id="113" name="人口1人当たり決算額の推移平均値テキスト445"/>
        <xdr:cNvSpPr txBox="1"/>
      </xdr:nvSpPr>
      <xdr:spPr>
        <a:xfrm>
          <a:off x="5740400" y="70189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93656</xdr:rowOff>
    </xdr:from>
    <xdr:to>
      <xdr:col>29</xdr:col>
      <xdr:colOff>177800</xdr:colOff>
      <xdr:row>37</xdr:row>
      <xdr:rowOff>23806</xdr:rowOff>
    </xdr:to>
    <xdr:sp macro="" textlink="">
      <xdr:nvSpPr>
        <xdr:cNvPr id="114" name="フローチャート: 判断 113"/>
        <xdr:cNvSpPr/>
      </xdr:nvSpPr>
      <xdr:spPr bwMode="auto">
        <a:xfrm>
          <a:off x="5600700" y="704690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147035</xdr:rowOff>
    </xdr:from>
    <xdr:to>
      <xdr:col>26</xdr:col>
      <xdr:colOff>50800</xdr:colOff>
      <xdr:row>35</xdr:row>
      <xdr:rowOff>193767</xdr:rowOff>
    </xdr:to>
    <xdr:cxnSp macro="">
      <xdr:nvCxnSpPr>
        <xdr:cNvPr id="115" name="直線コネクタ 114"/>
        <xdr:cNvCxnSpPr/>
      </xdr:nvCxnSpPr>
      <xdr:spPr bwMode="auto">
        <a:xfrm flipV="1">
          <a:off x="4305300" y="6757385"/>
          <a:ext cx="698500" cy="467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108122</xdr:rowOff>
    </xdr:from>
    <xdr:to>
      <xdr:col>26</xdr:col>
      <xdr:colOff>101600</xdr:colOff>
      <xdr:row>37</xdr:row>
      <xdr:rowOff>38272</xdr:rowOff>
    </xdr:to>
    <xdr:sp macro="" textlink="">
      <xdr:nvSpPr>
        <xdr:cNvPr id="116" name="フローチャート: 判断 115"/>
        <xdr:cNvSpPr/>
      </xdr:nvSpPr>
      <xdr:spPr bwMode="auto">
        <a:xfrm>
          <a:off x="4953000" y="70613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23049</xdr:rowOff>
    </xdr:from>
    <xdr:ext cx="736600" cy="259045"/>
    <xdr:sp macro="" textlink="">
      <xdr:nvSpPr>
        <xdr:cNvPr id="117" name="テキスト ボックス 116"/>
        <xdr:cNvSpPr txBox="1"/>
      </xdr:nvSpPr>
      <xdr:spPr>
        <a:xfrm>
          <a:off x="4622800" y="71477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161258</xdr:rowOff>
    </xdr:from>
    <xdr:to>
      <xdr:col>22</xdr:col>
      <xdr:colOff>114300</xdr:colOff>
      <xdr:row>35</xdr:row>
      <xdr:rowOff>193767</xdr:rowOff>
    </xdr:to>
    <xdr:cxnSp macro="">
      <xdr:nvCxnSpPr>
        <xdr:cNvPr id="118" name="直線コネクタ 117"/>
        <xdr:cNvCxnSpPr/>
      </xdr:nvCxnSpPr>
      <xdr:spPr bwMode="auto">
        <a:xfrm>
          <a:off x="3606800" y="6771608"/>
          <a:ext cx="698500" cy="325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107469</xdr:rowOff>
    </xdr:from>
    <xdr:to>
      <xdr:col>22</xdr:col>
      <xdr:colOff>165100</xdr:colOff>
      <xdr:row>37</xdr:row>
      <xdr:rowOff>37619</xdr:rowOff>
    </xdr:to>
    <xdr:sp macro="" textlink="">
      <xdr:nvSpPr>
        <xdr:cNvPr id="119" name="フローチャート: 判断 118"/>
        <xdr:cNvSpPr/>
      </xdr:nvSpPr>
      <xdr:spPr bwMode="auto">
        <a:xfrm>
          <a:off x="4254500" y="70607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22396</xdr:rowOff>
    </xdr:from>
    <xdr:ext cx="762000" cy="259045"/>
    <xdr:sp macro="" textlink="">
      <xdr:nvSpPr>
        <xdr:cNvPr id="120" name="テキスト ボックス 119"/>
        <xdr:cNvSpPr txBox="1"/>
      </xdr:nvSpPr>
      <xdr:spPr>
        <a:xfrm>
          <a:off x="3924300" y="7147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161258</xdr:rowOff>
    </xdr:from>
    <xdr:to>
      <xdr:col>18</xdr:col>
      <xdr:colOff>177800</xdr:colOff>
      <xdr:row>35</xdr:row>
      <xdr:rowOff>198454</xdr:rowOff>
    </xdr:to>
    <xdr:cxnSp macro="">
      <xdr:nvCxnSpPr>
        <xdr:cNvPr id="121" name="直線コネクタ 120"/>
        <xdr:cNvCxnSpPr/>
      </xdr:nvCxnSpPr>
      <xdr:spPr bwMode="auto">
        <a:xfrm flipV="1">
          <a:off x="2908300" y="6771608"/>
          <a:ext cx="698500" cy="371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132893</xdr:rowOff>
    </xdr:from>
    <xdr:to>
      <xdr:col>19</xdr:col>
      <xdr:colOff>38100</xdr:colOff>
      <xdr:row>37</xdr:row>
      <xdr:rowOff>63043</xdr:rowOff>
    </xdr:to>
    <xdr:sp macro="" textlink="">
      <xdr:nvSpPr>
        <xdr:cNvPr id="122" name="フローチャート: 判断 121"/>
        <xdr:cNvSpPr/>
      </xdr:nvSpPr>
      <xdr:spPr bwMode="auto">
        <a:xfrm>
          <a:off x="3556000" y="708614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47820</xdr:rowOff>
    </xdr:from>
    <xdr:ext cx="762000" cy="259045"/>
    <xdr:sp macro="" textlink="">
      <xdr:nvSpPr>
        <xdr:cNvPr id="123" name="テキスト ボックス 122"/>
        <xdr:cNvSpPr txBox="1"/>
      </xdr:nvSpPr>
      <xdr:spPr>
        <a:xfrm>
          <a:off x="3225800" y="7172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169452</xdr:rowOff>
    </xdr:from>
    <xdr:to>
      <xdr:col>15</xdr:col>
      <xdr:colOff>101600</xdr:colOff>
      <xdr:row>37</xdr:row>
      <xdr:rowOff>99602</xdr:rowOff>
    </xdr:to>
    <xdr:sp macro="" textlink="">
      <xdr:nvSpPr>
        <xdr:cNvPr id="124" name="フローチャート: 判断 123"/>
        <xdr:cNvSpPr/>
      </xdr:nvSpPr>
      <xdr:spPr bwMode="auto">
        <a:xfrm>
          <a:off x="2857500" y="71227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84379</xdr:rowOff>
    </xdr:from>
    <xdr:ext cx="762000" cy="259045"/>
    <xdr:sp macro="" textlink="">
      <xdr:nvSpPr>
        <xdr:cNvPr id="125" name="テキスト ボックス 124"/>
        <xdr:cNvSpPr txBox="1"/>
      </xdr:nvSpPr>
      <xdr:spPr>
        <a:xfrm>
          <a:off x="2527300" y="72090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6" name="テキスト ボックス 125"/>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7" name="テキスト ボックス 126"/>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8" name="テキスト ボックス 127"/>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9" name="テキスト ボックス 128"/>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0" name="テキスト ボックス 129"/>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103959</xdr:rowOff>
    </xdr:from>
    <xdr:to>
      <xdr:col>29</xdr:col>
      <xdr:colOff>177800</xdr:colOff>
      <xdr:row>35</xdr:row>
      <xdr:rowOff>205559</xdr:rowOff>
    </xdr:to>
    <xdr:sp macro="" textlink="">
      <xdr:nvSpPr>
        <xdr:cNvPr id="131" name="楕円 130"/>
        <xdr:cNvSpPr/>
      </xdr:nvSpPr>
      <xdr:spPr bwMode="auto">
        <a:xfrm>
          <a:off x="5600700" y="671430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291936</xdr:rowOff>
    </xdr:from>
    <xdr:ext cx="762000" cy="259045"/>
    <xdr:sp macro="" textlink="">
      <xdr:nvSpPr>
        <xdr:cNvPr id="132" name="人口1人当たり決算額の推移該当値テキスト445"/>
        <xdr:cNvSpPr txBox="1"/>
      </xdr:nvSpPr>
      <xdr:spPr>
        <a:xfrm>
          <a:off x="5740400" y="6559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96235</xdr:rowOff>
    </xdr:from>
    <xdr:to>
      <xdr:col>26</xdr:col>
      <xdr:colOff>101600</xdr:colOff>
      <xdr:row>35</xdr:row>
      <xdr:rowOff>197835</xdr:rowOff>
    </xdr:to>
    <xdr:sp macro="" textlink="">
      <xdr:nvSpPr>
        <xdr:cNvPr id="133" name="楕円 132"/>
        <xdr:cNvSpPr/>
      </xdr:nvSpPr>
      <xdr:spPr bwMode="auto">
        <a:xfrm>
          <a:off x="4953000" y="670658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208012</xdr:rowOff>
    </xdr:from>
    <xdr:ext cx="736600" cy="259045"/>
    <xdr:sp macro="" textlink="">
      <xdr:nvSpPr>
        <xdr:cNvPr id="134" name="テキスト ボックス 133"/>
        <xdr:cNvSpPr txBox="1"/>
      </xdr:nvSpPr>
      <xdr:spPr>
        <a:xfrm>
          <a:off x="4622800" y="64754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142967</xdr:rowOff>
    </xdr:from>
    <xdr:to>
      <xdr:col>22</xdr:col>
      <xdr:colOff>165100</xdr:colOff>
      <xdr:row>35</xdr:row>
      <xdr:rowOff>244567</xdr:rowOff>
    </xdr:to>
    <xdr:sp macro="" textlink="">
      <xdr:nvSpPr>
        <xdr:cNvPr id="135" name="楕円 134"/>
        <xdr:cNvSpPr/>
      </xdr:nvSpPr>
      <xdr:spPr bwMode="auto">
        <a:xfrm>
          <a:off x="4254500" y="67533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254744</xdr:rowOff>
    </xdr:from>
    <xdr:ext cx="762000" cy="259045"/>
    <xdr:sp macro="" textlink="">
      <xdr:nvSpPr>
        <xdr:cNvPr id="136" name="テキスト ボックス 135"/>
        <xdr:cNvSpPr txBox="1"/>
      </xdr:nvSpPr>
      <xdr:spPr>
        <a:xfrm>
          <a:off x="3924300" y="6522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110458</xdr:rowOff>
    </xdr:from>
    <xdr:to>
      <xdr:col>19</xdr:col>
      <xdr:colOff>38100</xdr:colOff>
      <xdr:row>35</xdr:row>
      <xdr:rowOff>212058</xdr:rowOff>
    </xdr:to>
    <xdr:sp macro="" textlink="">
      <xdr:nvSpPr>
        <xdr:cNvPr id="137" name="楕円 136"/>
        <xdr:cNvSpPr/>
      </xdr:nvSpPr>
      <xdr:spPr bwMode="auto">
        <a:xfrm>
          <a:off x="3556000" y="672080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222235</xdr:rowOff>
    </xdr:from>
    <xdr:ext cx="762000" cy="259045"/>
    <xdr:sp macro="" textlink="">
      <xdr:nvSpPr>
        <xdr:cNvPr id="138" name="テキスト ボックス 137"/>
        <xdr:cNvSpPr txBox="1"/>
      </xdr:nvSpPr>
      <xdr:spPr>
        <a:xfrm>
          <a:off x="3225800" y="6489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147654</xdr:rowOff>
    </xdr:from>
    <xdr:to>
      <xdr:col>15</xdr:col>
      <xdr:colOff>101600</xdr:colOff>
      <xdr:row>35</xdr:row>
      <xdr:rowOff>249254</xdr:rowOff>
    </xdr:to>
    <xdr:sp macro="" textlink="">
      <xdr:nvSpPr>
        <xdr:cNvPr id="139" name="楕円 138"/>
        <xdr:cNvSpPr/>
      </xdr:nvSpPr>
      <xdr:spPr bwMode="auto">
        <a:xfrm>
          <a:off x="2857500" y="6758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259431</xdr:rowOff>
    </xdr:from>
    <xdr:ext cx="762000" cy="259045"/>
    <xdr:sp macro="" textlink="">
      <xdr:nvSpPr>
        <xdr:cNvPr id="140" name="テキスト ボックス 139"/>
        <xdr:cNvSpPr txBox="1"/>
      </xdr:nvSpPr>
      <xdr:spPr>
        <a:xfrm>
          <a:off x="2527300" y="652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7,326
7,218
72.23
7,553,626
7,377,841
80,850
3,548,440
6,453,534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114173</xdr:rowOff>
    </xdr:from>
    <xdr:to>
      <xdr:col>24</xdr:col>
      <xdr:colOff>62865</xdr:colOff>
      <xdr:row>38</xdr:row>
      <xdr:rowOff>132396</xdr:rowOff>
    </xdr:to>
    <xdr:cxnSp macro="">
      <xdr:nvCxnSpPr>
        <xdr:cNvPr id="58" name="直線コネクタ 57"/>
        <xdr:cNvCxnSpPr/>
      </xdr:nvCxnSpPr>
      <xdr:spPr>
        <a:xfrm flipV="1">
          <a:off x="4633595" y="5086223"/>
          <a:ext cx="1270" cy="15612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136223</xdr:rowOff>
    </xdr:from>
    <xdr:ext cx="534377" cy="259045"/>
    <xdr:sp macro="" textlink="">
      <xdr:nvSpPr>
        <xdr:cNvPr id="59" name="人件費最小値テキスト"/>
        <xdr:cNvSpPr txBox="1"/>
      </xdr:nvSpPr>
      <xdr:spPr>
        <a:xfrm>
          <a:off x="4686300" y="6651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132396</xdr:rowOff>
    </xdr:from>
    <xdr:to>
      <xdr:col>24</xdr:col>
      <xdr:colOff>152400</xdr:colOff>
      <xdr:row>38</xdr:row>
      <xdr:rowOff>132396</xdr:rowOff>
    </xdr:to>
    <xdr:cxnSp macro="">
      <xdr:nvCxnSpPr>
        <xdr:cNvPr id="60" name="直線コネクタ 59"/>
        <xdr:cNvCxnSpPr/>
      </xdr:nvCxnSpPr>
      <xdr:spPr>
        <a:xfrm>
          <a:off x="4546600" y="6647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60850</xdr:rowOff>
    </xdr:from>
    <xdr:ext cx="599010" cy="259045"/>
    <xdr:sp macro="" textlink="">
      <xdr:nvSpPr>
        <xdr:cNvPr id="61" name="人件費最大値テキスト"/>
        <xdr:cNvSpPr txBox="1"/>
      </xdr:nvSpPr>
      <xdr:spPr>
        <a:xfrm>
          <a:off x="4686300" y="48614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216,095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114173</xdr:rowOff>
    </xdr:from>
    <xdr:to>
      <xdr:col>24</xdr:col>
      <xdr:colOff>152400</xdr:colOff>
      <xdr:row>29</xdr:row>
      <xdr:rowOff>114173</xdr:rowOff>
    </xdr:to>
    <xdr:cxnSp macro="">
      <xdr:nvCxnSpPr>
        <xdr:cNvPr id="62" name="直線コネクタ 61"/>
        <xdr:cNvCxnSpPr/>
      </xdr:nvCxnSpPr>
      <xdr:spPr>
        <a:xfrm>
          <a:off x="4546600" y="5086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32</xdr:row>
      <xdr:rowOff>128303</xdr:rowOff>
    </xdr:from>
    <xdr:to>
      <xdr:col>24</xdr:col>
      <xdr:colOff>63500</xdr:colOff>
      <xdr:row>33</xdr:row>
      <xdr:rowOff>18063</xdr:rowOff>
    </xdr:to>
    <xdr:cxnSp macro="">
      <xdr:nvCxnSpPr>
        <xdr:cNvPr id="63" name="直線コネクタ 62"/>
        <xdr:cNvCxnSpPr/>
      </xdr:nvCxnSpPr>
      <xdr:spPr>
        <a:xfrm flipV="1">
          <a:off x="3797300" y="5614703"/>
          <a:ext cx="838200" cy="612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55244</xdr:rowOff>
    </xdr:from>
    <xdr:ext cx="599010" cy="259045"/>
    <xdr:sp macro="" textlink="">
      <xdr:nvSpPr>
        <xdr:cNvPr id="64" name="人件費平均値テキスト"/>
        <xdr:cNvSpPr txBox="1"/>
      </xdr:nvSpPr>
      <xdr:spPr>
        <a:xfrm>
          <a:off x="4686300" y="605599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76817</xdr:rowOff>
    </xdr:from>
    <xdr:to>
      <xdr:col>24</xdr:col>
      <xdr:colOff>114300</xdr:colOff>
      <xdr:row>36</xdr:row>
      <xdr:rowOff>6967</xdr:rowOff>
    </xdr:to>
    <xdr:sp macro="" textlink="">
      <xdr:nvSpPr>
        <xdr:cNvPr id="65" name="フローチャート: 判断 64"/>
        <xdr:cNvSpPr/>
      </xdr:nvSpPr>
      <xdr:spPr>
        <a:xfrm>
          <a:off x="4584700" y="6077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18063</xdr:rowOff>
    </xdr:from>
    <xdr:to>
      <xdr:col>19</xdr:col>
      <xdr:colOff>177800</xdr:colOff>
      <xdr:row>33</xdr:row>
      <xdr:rowOff>82942</xdr:rowOff>
    </xdr:to>
    <xdr:cxnSp macro="">
      <xdr:nvCxnSpPr>
        <xdr:cNvPr id="66" name="直線コネクタ 65"/>
        <xdr:cNvCxnSpPr/>
      </xdr:nvCxnSpPr>
      <xdr:spPr>
        <a:xfrm flipV="1">
          <a:off x="2908300" y="5675913"/>
          <a:ext cx="889000" cy="64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115200</xdr:rowOff>
    </xdr:from>
    <xdr:to>
      <xdr:col>20</xdr:col>
      <xdr:colOff>38100</xdr:colOff>
      <xdr:row>36</xdr:row>
      <xdr:rowOff>45350</xdr:rowOff>
    </xdr:to>
    <xdr:sp macro="" textlink="">
      <xdr:nvSpPr>
        <xdr:cNvPr id="67" name="フローチャート: 判断 66"/>
        <xdr:cNvSpPr/>
      </xdr:nvSpPr>
      <xdr:spPr>
        <a:xfrm>
          <a:off x="3746500" y="611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36477</xdr:rowOff>
    </xdr:from>
    <xdr:ext cx="599010" cy="259045"/>
    <xdr:sp macro="" textlink="">
      <xdr:nvSpPr>
        <xdr:cNvPr id="68" name="テキスト ボックス 67"/>
        <xdr:cNvSpPr txBox="1"/>
      </xdr:nvSpPr>
      <xdr:spPr>
        <a:xfrm>
          <a:off x="3497795" y="62086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82942</xdr:rowOff>
    </xdr:from>
    <xdr:to>
      <xdr:col>15</xdr:col>
      <xdr:colOff>50800</xdr:colOff>
      <xdr:row>33</xdr:row>
      <xdr:rowOff>109340</xdr:rowOff>
    </xdr:to>
    <xdr:cxnSp macro="">
      <xdr:nvCxnSpPr>
        <xdr:cNvPr id="69" name="直線コネクタ 68"/>
        <xdr:cNvCxnSpPr/>
      </xdr:nvCxnSpPr>
      <xdr:spPr>
        <a:xfrm flipV="1">
          <a:off x="2019300" y="5740792"/>
          <a:ext cx="889000" cy="26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109136</xdr:rowOff>
    </xdr:from>
    <xdr:to>
      <xdr:col>15</xdr:col>
      <xdr:colOff>101600</xdr:colOff>
      <xdr:row>36</xdr:row>
      <xdr:rowOff>39286</xdr:rowOff>
    </xdr:to>
    <xdr:sp macro="" textlink="">
      <xdr:nvSpPr>
        <xdr:cNvPr id="70" name="フローチャート: 判断 69"/>
        <xdr:cNvSpPr/>
      </xdr:nvSpPr>
      <xdr:spPr>
        <a:xfrm>
          <a:off x="2857500" y="610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36</xdr:row>
      <xdr:rowOff>30413</xdr:rowOff>
    </xdr:from>
    <xdr:ext cx="599010" cy="259045"/>
    <xdr:sp macro="" textlink="">
      <xdr:nvSpPr>
        <xdr:cNvPr id="71" name="テキスト ボックス 70"/>
        <xdr:cNvSpPr txBox="1"/>
      </xdr:nvSpPr>
      <xdr:spPr>
        <a:xfrm>
          <a:off x="2608795" y="620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117,391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109340</xdr:rowOff>
    </xdr:from>
    <xdr:to>
      <xdr:col>10</xdr:col>
      <xdr:colOff>114300</xdr:colOff>
      <xdr:row>33</xdr:row>
      <xdr:rowOff>146427</xdr:rowOff>
    </xdr:to>
    <xdr:cxnSp macro="">
      <xdr:nvCxnSpPr>
        <xdr:cNvPr id="72" name="直線コネクタ 71"/>
        <xdr:cNvCxnSpPr/>
      </xdr:nvCxnSpPr>
      <xdr:spPr>
        <a:xfrm flipV="1">
          <a:off x="1130300" y="5767190"/>
          <a:ext cx="889000" cy="37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125628</xdr:rowOff>
    </xdr:from>
    <xdr:to>
      <xdr:col>10</xdr:col>
      <xdr:colOff>165100</xdr:colOff>
      <xdr:row>36</xdr:row>
      <xdr:rowOff>55778</xdr:rowOff>
    </xdr:to>
    <xdr:sp macro="" textlink="">
      <xdr:nvSpPr>
        <xdr:cNvPr id="73" name="フローチャート: 判断 72"/>
        <xdr:cNvSpPr/>
      </xdr:nvSpPr>
      <xdr:spPr>
        <a:xfrm>
          <a:off x="1968500" y="6126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36</xdr:row>
      <xdr:rowOff>46905</xdr:rowOff>
    </xdr:from>
    <xdr:ext cx="599010" cy="259045"/>
    <xdr:sp macro="" textlink="">
      <xdr:nvSpPr>
        <xdr:cNvPr id="74" name="テキスト ボックス 73"/>
        <xdr:cNvSpPr txBox="1"/>
      </xdr:nvSpPr>
      <xdr:spPr>
        <a:xfrm>
          <a:off x="1719795" y="62191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144461</xdr:rowOff>
    </xdr:from>
    <xdr:to>
      <xdr:col>6</xdr:col>
      <xdr:colOff>38100</xdr:colOff>
      <xdr:row>36</xdr:row>
      <xdr:rowOff>74611</xdr:rowOff>
    </xdr:to>
    <xdr:sp macro="" textlink="">
      <xdr:nvSpPr>
        <xdr:cNvPr id="75" name="フローチャート: 判断 74"/>
        <xdr:cNvSpPr/>
      </xdr:nvSpPr>
      <xdr:spPr>
        <a:xfrm>
          <a:off x="1079500" y="6145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65738</xdr:rowOff>
    </xdr:from>
    <xdr:ext cx="599010" cy="259045"/>
    <xdr:sp macro="" textlink="">
      <xdr:nvSpPr>
        <xdr:cNvPr id="76" name="テキスト ボックス 75"/>
        <xdr:cNvSpPr txBox="1"/>
      </xdr:nvSpPr>
      <xdr:spPr>
        <a:xfrm>
          <a:off x="830795" y="62379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77503</xdr:rowOff>
    </xdr:from>
    <xdr:to>
      <xdr:col>24</xdr:col>
      <xdr:colOff>114300</xdr:colOff>
      <xdr:row>33</xdr:row>
      <xdr:rowOff>7653</xdr:rowOff>
    </xdr:to>
    <xdr:sp macro="" textlink="">
      <xdr:nvSpPr>
        <xdr:cNvPr id="82" name="楕円 81"/>
        <xdr:cNvSpPr/>
      </xdr:nvSpPr>
      <xdr:spPr>
        <a:xfrm>
          <a:off x="4584700" y="5563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100380</xdr:rowOff>
    </xdr:from>
    <xdr:ext cx="599010" cy="259045"/>
    <xdr:sp macro="" textlink="">
      <xdr:nvSpPr>
        <xdr:cNvPr id="83" name="人件費該当値テキスト"/>
        <xdr:cNvSpPr txBox="1"/>
      </xdr:nvSpPr>
      <xdr:spPr>
        <a:xfrm>
          <a:off x="4686300" y="5415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138713</xdr:rowOff>
    </xdr:from>
    <xdr:to>
      <xdr:col>20</xdr:col>
      <xdr:colOff>38100</xdr:colOff>
      <xdr:row>33</xdr:row>
      <xdr:rowOff>68863</xdr:rowOff>
    </xdr:to>
    <xdr:sp macro="" textlink="">
      <xdr:nvSpPr>
        <xdr:cNvPr id="84" name="楕円 83"/>
        <xdr:cNvSpPr/>
      </xdr:nvSpPr>
      <xdr:spPr>
        <a:xfrm>
          <a:off x="3746500" y="5625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31</xdr:row>
      <xdr:rowOff>85390</xdr:rowOff>
    </xdr:from>
    <xdr:ext cx="599010" cy="259045"/>
    <xdr:sp macro="" textlink="">
      <xdr:nvSpPr>
        <xdr:cNvPr id="85" name="テキスト ボックス 84"/>
        <xdr:cNvSpPr txBox="1"/>
      </xdr:nvSpPr>
      <xdr:spPr>
        <a:xfrm>
          <a:off x="3497795" y="5400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32142</xdr:rowOff>
    </xdr:from>
    <xdr:to>
      <xdr:col>15</xdr:col>
      <xdr:colOff>101600</xdr:colOff>
      <xdr:row>33</xdr:row>
      <xdr:rowOff>133742</xdr:rowOff>
    </xdr:to>
    <xdr:sp macro="" textlink="">
      <xdr:nvSpPr>
        <xdr:cNvPr id="86" name="楕円 85"/>
        <xdr:cNvSpPr/>
      </xdr:nvSpPr>
      <xdr:spPr>
        <a:xfrm>
          <a:off x="2857500" y="5689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31</xdr:row>
      <xdr:rowOff>150269</xdr:rowOff>
    </xdr:from>
    <xdr:ext cx="599010" cy="259045"/>
    <xdr:sp macro="" textlink="">
      <xdr:nvSpPr>
        <xdr:cNvPr id="87" name="テキスト ボックス 86"/>
        <xdr:cNvSpPr txBox="1"/>
      </xdr:nvSpPr>
      <xdr:spPr>
        <a:xfrm>
          <a:off x="2608795" y="5465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58540</xdr:rowOff>
    </xdr:from>
    <xdr:to>
      <xdr:col>10</xdr:col>
      <xdr:colOff>165100</xdr:colOff>
      <xdr:row>33</xdr:row>
      <xdr:rowOff>160140</xdr:rowOff>
    </xdr:to>
    <xdr:sp macro="" textlink="">
      <xdr:nvSpPr>
        <xdr:cNvPr id="88" name="楕円 87"/>
        <xdr:cNvSpPr/>
      </xdr:nvSpPr>
      <xdr:spPr>
        <a:xfrm>
          <a:off x="1968500" y="5716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32</xdr:row>
      <xdr:rowOff>5217</xdr:rowOff>
    </xdr:from>
    <xdr:ext cx="599010" cy="259045"/>
    <xdr:sp macro="" textlink="">
      <xdr:nvSpPr>
        <xdr:cNvPr id="89" name="テキスト ボックス 88"/>
        <xdr:cNvSpPr txBox="1"/>
      </xdr:nvSpPr>
      <xdr:spPr>
        <a:xfrm>
          <a:off x="1719795" y="54916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95627</xdr:rowOff>
    </xdr:from>
    <xdr:to>
      <xdr:col>6</xdr:col>
      <xdr:colOff>38100</xdr:colOff>
      <xdr:row>34</xdr:row>
      <xdr:rowOff>25777</xdr:rowOff>
    </xdr:to>
    <xdr:sp macro="" textlink="">
      <xdr:nvSpPr>
        <xdr:cNvPr id="90" name="楕円 89"/>
        <xdr:cNvSpPr/>
      </xdr:nvSpPr>
      <xdr:spPr>
        <a:xfrm>
          <a:off x="1079500" y="5753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32</xdr:row>
      <xdr:rowOff>42304</xdr:rowOff>
    </xdr:from>
    <xdr:ext cx="599010" cy="259045"/>
    <xdr:sp macro="" textlink="">
      <xdr:nvSpPr>
        <xdr:cNvPr id="91" name="テキスト ボックス 90"/>
        <xdr:cNvSpPr txBox="1"/>
      </xdr:nvSpPr>
      <xdr:spPr>
        <a:xfrm>
          <a:off x="830795" y="55287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5" name="テキスト ボックス 104"/>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7" name="テキスト ボックス 106"/>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9" name="テキスト ボックス 108"/>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2714</xdr:rowOff>
    </xdr:from>
    <xdr:to>
      <xdr:col>24</xdr:col>
      <xdr:colOff>62865</xdr:colOff>
      <xdr:row>57</xdr:row>
      <xdr:rowOff>37529</xdr:rowOff>
    </xdr:to>
    <xdr:cxnSp macro="">
      <xdr:nvCxnSpPr>
        <xdr:cNvPr id="113" name="直線コネクタ 112"/>
        <xdr:cNvCxnSpPr/>
      </xdr:nvCxnSpPr>
      <xdr:spPr>
        <a:xfrm flipV="1">
          <a:off x="4633595" y="8575214"/>
          <a:ext cx="1270" cy="123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41356</xdr:rowOff>
    </xdr:from>
    <xdr:ext cx="534377" cy="259045"/>
    <xdr:sp macro="" textlink="">
      <xdr:nvSpPr>
        <xdr:cNvPr id="114" name="物件費最小値テキスト"/>
        <xdr:cNvSpPr txBox="1"/>
      </xdr:nvSpPr>
      <xdr:spPr>
        <a:xfrm>
          <a:off x="4686300" y="9814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37529</xdr:rowOff>
    </xdr:from>
    <xdr:to>
      <xdr:col>24</xdr:col>
      <xdr:colOff>152400</xdr:colOff>
      <xdr:row>57</xdr:row>
      <xdr:rowOff>37529</xdr:rowOff>
    </xdr:to>
    <xdr:cxnSp macro="">
      <xdr:nvCxnSpPr>
        <xdr:cNvPr id="115" name="直線コネクタ 114"/>
        <xdr:cNvCxnSpPr/>
      </xdr:nvCxnSpPr>
      <xdr:spPr>
        <a:xfrm>
          <a:off x="4546600" y="9810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120841</xdr:rowOff>
    </xdr:from>
    <xdr:ext cx="599010" cy="259045"/>
    <xdr:sp macro="" textlink="">
      <xdr:nvSpPr>
        <xdr:cNvPr id="116" name="物件費最大値テキスト"/>
        <xdr:cNvSpPr txBox="1"/>
      </xdr:nvSpPr>
      <xdr:spPr>
        <a:xfrm>
          <a:off x="4686300" y="8350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2714</xdr:rowOff>
    </xdr:from>
    <xdr:to>
      <xdr:col>24</xdr:col>
      <xdr:colOff>152400</xdr:colOff>
      <xdr:row>50</xdr:row>
      <xdr:rowOff>2714</xdr:rowOff>
    </xdr:to>
    <xdr:cxnSp macro="">
      <xdr:nvCxnSpPr>
        <xdr:cNvPr id="117" name="直線コネクタ 116"/>
        <xdr:cNvCxnSpPr/>
      </xdr:nvCxnSpPr>
      <xdr:spPr>
        <a:xfrm>
          <a:off x="4546600" y="857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52</xdr:row>
      <xdr:rowOff>146531</xdr:rowOff>
    </xdr:from>
    <xdr:to>
      <xdr:col>24</xdr:col>
      <xdr:colOff>63500</xdr:colOff>
      <xdr:row>53</xdr:row>
      <xdr:rowOff>126304</xdr:rowOff>
    </xdr:to>
    <xdr:cxnSp macro="">
      <xdr:nvCxnSpPr>
        <xdr:cNvPr id="118" name="直線コネクタ 117"/>
        <xdr:cNvCxnSpPr/>
      </xdr:nvCxnSpPr>
      <xdr:spPr>
        <a:xfrm flipV="1">
          <a:off x="3797300" y="9061931"/>
          <a:ext cx="838200" cy="15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1152</xdr:rowOff>
    </xdr:from>
    <xdr:ext cx="599010" cy="259045"/>
    <xdr:sp macro="" textlink="">
      <xdr:nvSpPr>
        <xdr:cNvPr id="119" name="物件費平均値テキスト"/>
        <xdr:cNvSpPr txBox="1"/>
      </xdr:nvSpPr>
      <xdr:spPr>
        <a:xfrm>
          <a:off x="4686300" y="94309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22725</xdr:rowOff>
    </xdr:from>
    <xdr:to>
      <xdr:col>24</xdr:col>
      <xdr:colOff>114300</xdr:colOff>
      <xdr:row>55</xdr:row>
      <xdr:rowOff>124325</xdr:rowOff>
    </xdr:to>
    <xdr:sp macro="" textlink="">
      <xdr:nvSpPr>
        <xdr:cNvPr id="120" name="フローチャート: 判断 119"/>
        <xdr:cNvSpPr/>
      </xdr:nvSpPr>
      <xdr:spPr>
        <a:xfrm>
          <a:off x="4584700" y="9452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53</xdr:row>
      <xdr:rowOff>126304</xdr:rowOff>
    </xdr:from>
    <xdr:to>
      <xdr:col>19</xdr:col>
      <xdr:colOff>177800</xdr:colOff>
      <xdr:row>53</xdr:row>
      <xdr:rowOff>165093</xdr:rowOff>
    </xdr:to>
    <xdr:cxnSp macro="">
      <xdr:nvCxnSpPr>
        <xdr:cNvPr id="121" name="直線コネクタ 120"/>
        <xdr:cNvCxnSpPr/>
      </xdr:nvCxnSpPr>
      <xdr:spPr>
        <a:xfrm flipV="1">
          <a:off x="2908300" y="9213154"/>
          <a:ext cx="889000" cy="38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47276</xdr:rowOff>
    </xdr:from>
    <xdr:to>
      <xdr:col>20</xdr:col>
      <xdr:colOff>38100</xdr:colOff>
      <xdr:row>55</xdr:row>
      <xdr:rowOff>148876</xdr:rowOff>
    </xdr:to>
    <xdr:sp macro="" textlink="">
      <xdr:nvSpPr>
        <xdr:cNvPr id="122" name="フローチャート: 判断 121"/>
        <xdr:cNvSpPr/>
      </xdr:nvSpPr>
      <xdr:spPr>
        <a:xfrm>
          <a:off x="3746500" y="9477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140003</xdr:rowOff>
    </xdr:from>
    <xdr:ext cx="599010" cy="259045"/>
    <xdr:sp macro="" textlink="">
      <xdr:nvSpPr>
        <xdr:cNvPr id="123" name="テキスト ボックス 122"/>
        <xdr:cNvSpPr txBox="1"/>
      </xdr:nvSpPr>
      <xdr:spPr>
        <a:xfrm>
          <a:off x="3497795" y="9569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53</xdr:row>
      <xdr:rowOff>165093</xdr:rowOff>
    </xdr:from>
    <xdr:to>
      <xdr:col>15</xdr:col>
      <xdr:colOff>50800</xdr:colOff>
      <xdr:row>54</xdr:row>
      <xdr:rowOff>30178</xdr:rowOff>
    </xdr:to>
    <xdr:cxnSp macro="">
      <xdr:nvCxnSpPr>
        <xdr:cNvPr id="124" name="直線コネクタ 123"/>
        <xdr:cNvCxnSpPr/>
      </xdr:nvCxnSpPr>
      <xdr:spPr>
        <a:xfrm flipV="1">
          <a:off x="2019300" y="9251943"/>
          <a:ext cx="889000" cy="3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43226</xdr:rowOff>
    </xdr:from>
    <xdr:to>
      <xdr:col>15</xdr:col>
      <xdr:colOff>101600</xdr:colOff>
      <xdr:row>55</xdr:row>
      <xdr:rowOff>144826</xdr:rowOff>
    </xdr:to>
    <xdr:sp macro="" textlink="">
      <xdr:nvSpPr>
        <xdr:cNvPr id="125" name="フローチャート: 判断 124"/>
        <xdr:cNvSpPr/>
      </xdr:nvSpPr>
      <xdr:spPr>
        <a:xfrm>
          <a:off x="2857500" y="947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135953</xdr:rowOff>
    </xdr:from>
    <xdr:ext cx="599010" cy="259045"/>
    <xdr:sp macro="" textlink="">
      <xdr:nvSpPr>
        <xdr:cNvPr id="126" name="テキスト ボックス 125"/>
        <xdr:cNvSpPr txBox="1"/>
      </xdr:nvSpPr>
      <xdr:spPr>
        <a:xfrm>
          <a:off x="2608795" y="95657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18459</xdr:rowOff>
    </xdr:from>
    <xdr:to>
      <xdr:col>10</xdr:col>
      <xdr:colOff>114300</xdr:colOff>
      <xdr:row>54</xdr:row>
      <xdr:rowOff>30178</xdr:rowOff>
    </xdr:to>
    <xdr:cxnSp macro="">
      <xdr:nvCxnSpPr>
        <xdr:cNvPr id="127" name="直線コネクタ 126"/>
        <xdr:cNvCxnSpPr/>
      </xdr:nvCxnSpPr>
      <xdr:spPr>
        <a:xfrm>
          <a:off x="1130300" y="9276759"/>
          <a:ext cx="889000" cy="11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68514</xdr:rowOff>
    </xdr:from>
    <xdr:to>
      <xdr:col>10</xdr:col>
      <xdr:colOff>165100</xdr:colOff>
      <xdr:row>55</xdr:row>
      <xdr:rowOff>170114</xdr:rowOff>
    </xdr:to>
    <xdr:sp macro="" textlink="">
      <xdr:nvSpPr>
        <xdr:cNvPr id="128" name="フローチャート: 判断 127"/>
        <xdr:cNvSpPr/>
      </xdr:nvSpPr>
      <xdr:spPr>
        <a:xfrm>
          <a:off x="1968500" y="949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161241</xdr:rowOff>
    </xdr:from>
    <xdr:ext cx="599010" cy="259045"/>
    <xdr:sp macro="" textlink="">
      <xdr:nvSpPr>
        <xdr:cNvPr id="129" name="テキスト ボックス 128"/>
        <xdr:cNvSpPr txBox="1"/>
      </xdr:nvSpPr>
      <xdr:spPr>
        <a:xfrm>
          <a:off x="1719795" y="9590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117571</xdr:rowOff>
    </xdr:from>
    <xdr:to>
      <xdr:col>6</xdr:col>
      <xdr:colOff>38100</xdr:colOff>
      <xdr:row>56</xdr:row>
      <xdr:rowOff>47721</xdr:rowOff>
    </xdr:to>
    <xdr:sp macro="" textlink="">
      <xdr:nvSpPr>
        <xdr:cNvPr id="130" name="フローチャート: 判断 129"/>
        <xdr:cNvSpPr/>
      </xdr:nvSpPr>
      <xdr:spPr>
        <a:xfrm>
          <a:off x="1079500" y="95473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38848</xdr:rowOff>
    </xdr:from>
    <xdr:ext cx="599010" cy="259045"/>
    <xdr:sp macro="" textlink="">
      <xdr:nvSpPr>
        <xdr:cNvPr id="131" name="テキスト ボックス 130"/>
        <xdr:cNvSpPr txBox="1"/>
      </xdr:nvSpPr>
      <xdr:spPr>
        <a:xfrm>
          <a:off x="830795" y="964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52</xdr:row>
      <xdr:rowOff>95731</xdr:rowOff>
    </xdr:from>
    <xdr:to>
      <xdr:col>24</xdr:col>
      <xdr:colOff>114300</xdr:colOff>
      <xdr:row>53</xdr:row>
      <xdr:rowOff>25881</xdr:rowOff>
    </xdr:to>
    <xdr:sp macro="" textlink="">
      <xdr:nvSpPr>
        <xdr:cNvPr id="137" name="楕円 136"/>
        <xdr:cNvSpPr/>
      </xdr:nvSpPr>
      <xdr:spPr>
        <a:xfrm>
          <a:off x="4584700" y="9011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51</xdr:row>
      <xdr:rowOff>118608</xdr:rowOff>
    </xdr:from>
    <xdr:ext cx="599010" cy="259045"/>
    <xdr:sp macro="" textlink="">
      <xdr:nvSpPr>
        <xdr:cNvPr id="138" name="物件費該当値テキスト"/>
        <xdr:cNvSpPr txBox="1"/>
      </xdr:nvSpPr>
      <xdr:spPr>
        <a:xfrm>
          <a:off x="4686300" y="8862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75504</xdr:rowOff>
    </xdr:from>
    <xdr:to>
      <xdr:col>20</xdr:col>
      <xdr:colOff>38100</xdr:colOff>
      <xdr:row>54</xdr:row>
      <xdr:rowOff>5654</xdr:rowOff>
    </xdr:to>
    <xdr:sp macro="" textlink="">
      <xdr:nvSpPr>
        <xdr:cNvPr id="139" name="楕円 138"/>
        <xdr:cNvSpPr/>
      </xdr:nvSpPr>
      <xdr:spPr>
        <a:xfrm>
          <a:off x="3746500" y="9162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22181</xdr:rowOff>
    </xdr:from>
    <xdr:ext cx="599010" cy="259045"/>
    <xdr:sp macro="" textlink="">
      <xdr:nvSpPr>
        <xdr:cNvPr id="140" name="テキスト ボックス 139"/>
        <xdr:cNvSpPr txBox="1"/>
      </xdr:nvSpPr>
      <xdr:spPr>
        <a:xfrm>
          <a:off x="3497795" y="89375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53</xdr:row>
      <xdr:rowOff>114293</xdr:rowOff>
    </xdr:from>
    <xdr:to>
      <xdr:col>15</xdr:col>
      <xdr:colOff>101600</xdr:colOff>
      <xdr:row>54</xdr:row>
      <xdr:rowOff>44443</xdr:rowOff>
    </xdr:to>
    <xdr:sp macro="" textlink="">
      <xdr:nvSpPr>
        <xdr:cNvPr id="141" name="楕円 140"/>
        <xdr:cNvSpPr/>
      </xdr:nvSpPr>
      <xdr:spPr>
        <a:xfrm>
          <a:off x="2857500" y="9201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60970</xdr:rowOff>
    </xdr:from>
    <xdr:ext cx="599010" cy="259045"/>
    <xdr:sp macro="" textlink="">
      <xdr:nvSpPr>
        <xdr:cNvPr id="142" name="テキスト ボックス 141"/>
        <xdr:cNvSpPr txBox="1"/>
      </xdr:nvSpPr>
      <xdr:spPr>
        <a:xfrm>
          <a:off x="2608795" y="8976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53</xdr:row>
      <xdr:rowOff>150828</xdr:rowOff>
    </xdr:from>
    <xdr:to>
      <xdr:col>10</xdr:col>
      <xdr:colOff>165100</xdr:colOff>
      <xdr:row>54</xdr:row>
      <xdr:rowOff>80978</xdr:rowOff>
    </xdr:to>
    <xdr:sp macro="" textlink="">
      <xdr:nvSpPr>
        <xdr:cNvPr id="143" name="楕円 142"/>
        <xdr:cNvSpPr/>
      </xdr:nvSpPr>
      <xdr:spPr>
        <a:xfrm>
          <a:off x="1968500" y="9237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97505</xdr:rowOff>
    </xdr:from>
    <xdr:ext cx="599010" cy="259045"/>
    <xdr:sp macro="" textlink="">
      <xdr:nvSpPr>
        <xdr:cNvPr id="144" name="テキスト ボックス 143"/>
        <xdr:cNvSpPr txBox="1"/>
      </xdr:nvSpPr>
      <xdr:spPr>
        <a:xfrm>
          <a:off x="1719795" y="90129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53</xdr:row>
      <xdr:rowOff>139109</xdr:rowOff>
    </xdr:from>
    <xdr:to>
      <xdr:col>6</xdr:col>
      <xdr:colOff>38100</xdr:colOff>
      <xdr:row>54</xdr:row>
      <xdr:rowOff>69259</xdr:rowOff>
    </xdr:to>
    <xdr:sp macro="" textlink="">
      <xdr:nvSpPr>
        <xdr:cNvPr id="145" name="楕円 144"/>
        <xdr:cNvSpPr/>
      </xdr:nvSpPr>
      <xdr:spPr>
        <a:xfrm>
          <a:off x="1079500" y="9225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52</xdr:row>
      <xdr:rowOff>85786</xdr:rowOff>
    </xdr:from>
    <xdr:ext cx="599010" cy="259045"/>
    <xdr:sp macro="" textlink="">
      <xdr:nvSpPr>
        <xdr:cNvPr id="146" name="テキスト ボックス 145"/>
        <xdr:cNvSpPr txBox="1"/>
      </xdr:nvSpPr>
      <xdr:spPr>
        <a:xfrm>
          <a:off x="830795" y="9001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6" name="テキスト ボックス 165"/>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8" name="テキスト ボックス 167"/>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121107</xdr:rowOff>
    </xdr:from>
    <xdr:to>
      <xdr:col>24</xdr:col>
      <xdr:colOff>62865</xdr:colOff>
      <xdr:row>79</xdr:row>
      <xdr:rowOff>43154</xdr:rowOff>
    </xdr:to>
    <xdr:cxnSp macro="">
      <xdr:nvCxnSpPr>
        <xdr:cNvPr id="170" name="直線コネクタ 169"/>
        <xdr:cNvCxnSpPr/>
      </xdr:nvCxnSpPr>
      <xdr:spPr>
        <a:xfrm flipV="1">
          <a:off x="4633595" y="12122607"/>
          <a:ext cx="1270" cy="14650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46981</xdr:rowOff>
    </xdr:from>
    <xdr:ext cx="313932" cy="259045"/>
    <xdr:sp macro="" textlink="">
      <xdr:nvSpPr>
        <xdr:cNvPr id="171" name="維持補修費最小値テキスト"/>
        <xdr:cNvSpPr txBox="1"/>
      </xdr:nvSpPr>
      <xdr:spPr>
        <a:xfrm>
          <a:off x="4686300" y="1359153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43154</xdr:rowOff>
    </xdr:from>
    <xdr:to>
      <xdr:col>24</xdr:col>
      <xdr:colOff>152400</xdr:colOff>
      <xdr:row>79</xdr:row>
      <xdr:rowOff>43154</xdr:rowOff>
    </xdr:to>
    <xdr:cxnSp macro="">
      <xdr:nvCxnSpPr>
        <xdr:cNvPr id="172" name="直線コネクタ 171"/>
        <xdr:cNvCxnSpPr/>
      </xdr:nvCxnSpPr>
      <xdr:spPr>
        <a:xfrm>
          <a:off x="4546600" y="135877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67784</xdr:rowOff>
    </xdr:from>
    <xdr:ext cx="534377" cy="259045"/>
    <xdr:sp macro="" textlink="">
      <xdr:nvSpPr>
        <xdr:cNvPr id="173" name="維持補修費最大値テキスト"/>
        <xdr:cNvSpPr txBox="1"/>
      </xdr:nvSpPr>
      <xdr:spPr>
        <a:xfrm>
          <a:off x="4686300" y="1189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38,488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121107</xdr:rowOff>
    </xdr:from>
    <xdr:to>
      <xdr:col>24</xdr:col>
      <xdr:colOff>152400</xdr:colOff>
      <xdr:row>70</xdr:row>
      <xdr:rowOff>121107</xdr:rowOff>
    </xdr:to>
    <xdr:cxnSp macro="">
      <xdr:nvCxnSpPr>
        <xdr:cNvPr id="174" name="直線コネクタ 173"/>
        <xdr:cNvCxnSpPr/>
      </xdr:nvCxnSpPr>
      <xdr:spPr>
        <a:xfrm>
          <a:off x="4546600" y="12122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70</xdr:row>
      <xdr:rowOff>121107</xdr:rowOff>
    </xdr:from>
    <xdr:to>
      <xdr:col>24</xdr:col>
      <xdr:colOff>63500</xdr:colOff>
      <xdr:row>71</xdr:row>
      <xdr:rowOff>47803</xdr:rowOff>
    </xdr:to>
    <xdr:cxnSp macro="">
      <xdr:nvCxnSpPr>
        <xdr:cNvPr id="175" name="直線コネクタ 174"/>
        <xdr:cNvCxnSpPr/>
      </xdr:nvCxnSpPr>
      <xdr:spPr>
        <a:xfrm flipV="1">
          <a:off x="3797300" y="12122607"/>
          <a:ext cx="838200" cy="98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148975</xdr:rowOff>
    </xdr:from>
    <xdr:ext cx="469744" cy="259045"/>
    <xdr:sp macro="" textlink="">
      <xdr:nvSpPr>
        <xdr:cNvPr id="176" name="維持補修費平均値テキスト"/>
        <xdr:cNvSpPr txBox="1"/>
      </xdr:nvSpPr>
      <xdr:spPr>
        <a:xfrm>
          <a:off x="4686300" y="131791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170548</xdr:rowOff>
    </xdr:from>
    <xdr:to>
      <xdr:col>24</xdr:col>
      <xdr:colOff>114300</xdr:colOff>
      <xdr:row>77</xdr:row>
      <xdr:rowOff>100698</xdr:rowOff>
    </xdr:to>
    <xdr:sp macro="" textlink="">
      <xdr:nvSpPr>
        <xdr:cNvPr id="177" name="フローチャート: 判断 176"/>
        <xdr:cNvSpPr/>
      </xdr:nvSpPr>
      <xdr:spPr>
        <a:xfrm>
          <a:off x="4584700" y="1320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71</xdr:row>
      <xdr:rowOff>47803</xdr:rowOff>
    </xdr:from>
    <xdr:to>
      <xdr:col>19</xdr:col>
      <xdr:colOff>177800</xdr:colOff>
      <xdr:row>71</xdr:row>
      <xdr:rowOff>108953</xdr:rowOff>
    </xdr:to>
    <xdr:cxnSp macro="">
      <xdr:nvCxnSpPr>
        <xdr:cNvPr id="178" name="直線コネクタ 177"/>
        <xdr:cNvCxnSpPr/>
      </xdr:nvCxnSpPr>
      <xdr:spPr>
        <a:xfrm flipV="1">
          <a:off x="2908300" y="12220753"/>
          <a:ext cx="889000" cy="6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134886</xdr:rowOff>
    </xdr:from>
    <xdr:to>
      <xdr:col>20</xdr:col>
      <xdr:colOff>38100</xdr:colOff>
      <xdr:row>77</xdr:row>
      <xdr:rowOff>65036</xdr:rowOff>
    </xdr:to>
    <xdr:sp macro="" textlink="">
      <xdr:nvSpPr>
        <xdr:cNvPr id="179" name="フローチャート: 判断 178"/>
        <xdr:cNvSpPr/>
      </xdr:nvSpPr>
      <xdr:spPr>
        <a:xfrm>
          <a:off x="3746500" y="13165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56163</xdr:rowOff>
    </xdr:from>
    <xdr:ext cx="469744" cy="259045"/>
    <xdr:sp macro="" textlink="">
      <xdr:nvSpPr>
        <xdr:cNvPr id="180" name="テキスト ボックス 179"/>
        <xdr:cNvSpPr txBox="1"/>
      </xdr:nvSpPr>
      <xdr:spPr>
        <a:xfrm>
          <a:off x="3562428" y="13257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71</xdr:row>
      <xdr:rowOff>104648</xdr:rowOff>
    </xdr:from>
    <xdr:to>
      <xdr:col>15</xdr:col>
      <xdr:colOff>50800</xdr:colOff>
      <xdr:row>71</xdr:row>
      <xdr:rowOff>108953</xdr:rowOff>
    </xdr:to>
    <xdr:cxnSp macro="">
      <xdr:nvCxnSpPr>
        <xdr:cNvPr id="181" name="直線コネクタ 180"/>
        <xdr:cNvCxnSpPr/>
      </xdr:nvCxnSpPr>
      <xdr:spPr>
        <a:xfrm>
          <a:off x="2019300" y="12277598"/>
          <a:ext cx="889000" cy="4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147613</xdr:rowOff>
    </xdr:from>
    <xdr:to>
      <xdr:col>15</xdr:col>
      <xdr:colOff>101600</xdr:colOff>
      <xdr:row>77</xdr:row>
      <xdr:rowOff>77763</xdr:rowOff>
    </xdr:to>
    <xdr:sp macro="" textlink="">
      <xdr:nvSpPr>
        <xdr:cNvPr id="182" name="フローチャート: 判断 181"/>
        <xdr:cNvSpPr/>
      </xdr:nvSpPr>
      <xdr:spPr>
        <a:xfrm>
          <a:off x="2857500" y="1317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68890</xdr:rowOff>
    </xdr:from>
    <xdr:ext cx="469744" cy="259045"/>
    <xdr:sp macro="" textlink="">
      <xdr:nvSpPr>
        <xdr:cNvPr id="183" name="テキスト ボックス 182"/>
        <xdr:cNvSpPr txBox="1"/>
      </xdr:nvSpPr>
      <xdr:spPr>
        <a:xfrm>
          <a:off x="2673428" y="1327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71</xdr:row>
      <xdr:rowOff>104648</xdr:rowOff>
    </xdr:from>
    <xdr:to>
      <xdr:col>10</xdr:col>
      <xdr:colOff>114300</xdr:colOff>
      <xdr:row>72</xdr:row>
      <xdr:rowOff>32677</xdr:rowOff>
    </xdr:to>
    <xdr:cxnSp macro="">
      <xdr:nvCxnSpPr>
        <xdr:cNvPr id="184" name="直線コネクタ 183"/>
        <xdr:cNvCxnSpPr/>
      </xdr:nvCxnSpPr>
      <xdr:spPr>
        <a:xfrm flipV="1">
          <a:off x="1130300" y="12277598"/>
          <a:ext cx="889000" cy="9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152298</xdr:rowOff>
    </xdr:from>
    <xdr:to>
      <xdr:col>10</xdr:col>
      <xdr:colOff>165100</xdr:colOff>
      <xdr:row>77</xdr:row>
      <xdr:rowOff>82448</xdr:rowOff>
    </xdr:to>
    <xdr:sp macro="" textlink="">
      <xdr:nvSpPr>
        <xdr:cNvPr id="185" name="フローチャート: 判断 184"/>
        <xdr:cNvSpPr/>
      </xdr:nvSpPr>
      <xdr:spPr>
        <a:xfrm>
          <a:off x="1968500" y="13182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73575</xdr:rowOff>
    </xdr:from>
    <xdr:ext cx="469744" cy="259045"/>
    <xdr:sp macro="" textlink="">
      <xdr:nvSpPr>
        <xdr:cNvPr id="186" name="テキスト ボックス 185"/>
        <xdr:cNvSpPr txBox="1"/>
      </xdr:nvSpPr>
      <xdr:spPr>
        <a:xfrm>
          <a:off x="1784428" y="13275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29083</xdr:rowOff>
    </xdr:from>
    <xdr:to>
      <xdr:col>6</xdr:col>
      <xdr:colOff>38100</xdr:colOff>
      <xdr:row>77</xdr:row>
      <xdr:rowOff>130683</xdr:rowOff>
    </xdr:to>
    <xdr:sp macro="" textlink="">
      <xdr:nvSpPr>
        <xdr:cNvPr id="187" name="フローチャート: 判断 186"/>
        <xdr:cNvSpPr/>
      </xdr:nvSpPr>
      <xdr:spPr>
        <a:xfrm>
          <a:off x="1079500" y="13230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121810</xdr:rowOff>
    </xdr:from>
    <xdr:ext cx="469744" cy="259045"/>
    <xdr:sp macro="" textlink="">
      <xdr:nvSpPr>
        <xdr:cNvPr id="188" name="テキスト ボックス 187"/>
        <xdr:cNvSpPr txBox="1"/>
      </xdr:nvSpPr>
      <xdr:spPr>
        <a:xfrm>
          <a:off x="895428" y="13323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70</xdr:row>
      <xdr:rowOff>70307</xdr:rowOff>
    </xdr:from>
    <xdr:to>
      <xdr:col>24</xdr:col>
      <xdr:colOff>114300</xdr:colOff>
      <xdr:row>71</xdr:row>
      <xdr:rowOff>457</xdr:rowOff>
    </xdr:to>
    <xdr:sp macro="" textlink="">
      <xdr:nvSpPr>
        <xdr:cNvPr id="194" name="楕円 193"/>
        <xdr:cNvSpPr/>
      </xdr:nvSpPr>
      <xdr:spPr>
        <a:xfrm>
          <a:off x="4584700" y="12071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70</xdr:row>
      <xdr:rowOff>23334</xdr:rowOff>
    </xdr:from>
    <xdr:ext cx="534377" cy="259045"/>
    <xdr:sp macro="" textlink="">
      <xdr:nvSpPr>
        <xdr:cNvPr id="195" name="維持補修費該当値テキスト"/>
        <xdr:cNvSpPr txBox="1"/>
      </xdr:nvSpPr>
      <xdr:spPr>
        <a:xfrm>
          <a:off x="4686300" y="12024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70</xdr:row>
      <xdr:rowOff>168453</xdr:rowOff>
    </xdr:from>
    <xdr:to>
      <xdr:col>20</xdr:col>
      <xdr:colOff>38100</xdr:colOff>
      <xdr:row>71</xdr:row>
      <xdr:rowOff>98603</xdr:rowOff>
    </xdr:to>
    <xdr:sp macro="" textlink="">
      <xdr:nvSpPr>
        <xdr:cNvPr id="196" name="楕円 195"/>
        <xdr:cNvSpPr/>
      </xdr:nvSpPr>
      <xdr:spPr>
        <a:xfrm>
          <a:off x="3746500" y="1216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69</xdr:row>
      <xdr:rowOff>115130</xdr:rowOff>
    </xdr:from>
    <xdr:ext cx="534377" cy="259045"/>
    <xdr:sp macro="" textlink="">
      <xdr:nvSpPr>
        <xdr:cNvPr id="197" name="テキスト ボックス 196"/>
        <xdr:cNvSpPr txBox="1"/>
      </xdr:nvSpPr>
      <xdr:spPr>
        <a:xfrm>
          <a:off x="3530111" y="11945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71</xdr:row>
      <xdr:rowOff>58153</xdr:rowOff>
    </xdr:from>
    <xdr:to>
      <xdr:col>15</xdr:col>
      <xdr:colOff>101600</xdr:colOff>
      <xdr:row>71</xdr:row>
      <xdr:rowOff>159753</xdr:rowOff>
    </xdr:to>
    <xdr:sp macro="" textlink="">
      <xdr:nvSpPr>
        <xdr:cNvPr id="198" name="楕円 197"/>
        <xdr:cNvSpPr/>
      </xdr:nvSpPr>
      <xdr:spPr>
        <a:xfrm>
          <a:off x="2857500" y="12231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70</xdr:row>
      <xdr:rowOff>4830</xdr:rowOff>
    </xdr:from>
    <xdr:ext cx="534377" cy="259045"/>
    <xdr:sp macro="" textlink="">
      <xdr:nvSpPr>
        <xdr:cNvPr id="199" name="テキスト ボックス 198"/>
        <xdr:cNvSpPr txBox="1"/>
      </xdr:nvSpPr>
      <xdr:spPr>
        <a:xfrm>
          <a:off x="2641111" y="12006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71</xdr:row>
      <xdr:rowOff>53848</xdr:rowOff>
    </xdr:from>
    <xdr:to>
      <xdr:col>10</xdr:col>
      <xdr:colOff>165100</xdr:colOff>
      <xdr:row>71</xdr:row>
      <xdr:rowOff>155448</xdr:rowOff>
    </xdr:to>
    <xdr:sp macro="" textlink="">
      <xdr:nvSpPr>
        <xdr:cNvPr id="200" name="楕円 199"/>
        <xdr:cNvSpPr/>
      </xdr:nvSpPr>
      <xdr:spPr>
        <a:xfrm>
          <a:off x="1968500" y="12226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70</xdr:row>
      <xdr:rowOff>525</xdr:rowOff>
    </xdr:from>
    <xdr:ext cx="534377" cy="259045"/>
    <xdr:sp macro="" textlink="">
      <xdr:nvSpPr>
        <xdr:cNvPr id="201" name="テキスト ボックス 200"/>
        <xdr:cNvSpPr txBox="1"/>
      </xdr:nvSpPr>
      <xdr:spPr>
        <a:xfrm>
          <a:off x="1752111" y="12002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71</xdr:row>
      <xdr:rowOff>153327</xdr:rowOff>
    </xdr:from>
    <xdr:to>
      <xdr:col>6</xdr:col>
      <xdr:colOff>38100</xdr:colOff>
      <xdr:row>72</xdr:row>
      <xdr:rowOff>83477</xdr:rowOff>
    </xdr:to>
    <xdr:sp macro="" textlink="">
      <xdr:nvSpPr>
        <xdr:cNvPr id="202" name="楕円 201"/>
        <xdr:cNvSpPr/>
      </xdr:nvSpPr>
      <xdr:spPr>
        <a:xfrm>
          <a:off x="1079500" y="12326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70</xdr:row>
      <xdr:rowOff>100004</xdr:rowOff>
    </xdr:from>
    <xdr:ext cx="534377" cy="259045"/>
    <xdr:sp macro="" textlink="">
      <xdr:nvSpPr>
        <xdr:cNvPr id="203" name="テキスト ボックス 202"/>
        <xdr:cNvSpPr txBox="1"/>
      </xdr:nvSpPr>
      <xdr:spPr>
        <a:xfrm>
          <a:off x="863111" y="121015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44272</xdr:rowOff>
    </xdr:from>
    <xdr:to>
      <xdr:col>24</xdr:col>
      <xdr:colOff>62865</xdr:colOff>
      <xdr:row>98</xdr:row>
      <xdr:rowOff>150940</xdr:rowOff>
    </xdr:to>
    <xdr:cxnSp macro="">
      <xdr:nvCxnSpPr>
        <xdr:cNvPr id="228" name="直線コネクタ 227"/>
        <xdr:cNvCxnSpPr/>
      </xdr:nvCxnSpPr>
      <xdr:spPr>
        <a:xfrm flipV="1">
          <a:off x="4633595" y="15474772"/>
          <a:ext cx="1270" cy="1478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154767</xdr:rowOff>
    </xdr:from>
    <xdr:ext cx="534377" cy="259045"/>
    <xdr:sp macro="" textlink="">
      <xdr:nvSpPr>
        <xdr:cNvPr id="229" name="扶助費最小値テキスト"/>
        <xdr:cNvSpPr txBox="1"/>
      </xdr:nvSpPr>
      <xdr:spPr>
        <a:xfrm>
          <a:off x="4686300" y="16956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150940</xdr:rowOff>
    </xdr:from>
    <xdr:to>
      <xdr:col>24</xdr:col>
      <xdr:colOff>152400</xdr:colOff>
      <xdr:row>98</xdr:row>
      <xdr:rowOff>150940</xdr:rowOff>
    </xdr:to>
    <xdr:cxnSp macro="">
      <xdr:nvCxnSpPr>
        <xdr:cNvPr id="230" name="直線コネクタ 229"/>
        <xdr:cNvCxnSpPr/>
      </xdr:nvCxnSpPr>
      <xdr:spPr>
        <a:xfrm>
          <a:off x="4546600" y="16953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162399</xdr:rowOff>
    </xdr:from>
    <xdr:ext cx="599010" cy="259045"/>
    <xdr:sp macro="" textlink="">
      <xdr:nvSpPr>
        <xdr:cNvPr id="231" name="扶助費最大値テキスト"/>
        <xdr:cNvSpPr txBox="1"/>
      </xdr:nvSpPr>
      <xdr:spPr>
        <a:xfrm>
          <a:off x="4686300" y="15249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151,514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44272</xdr:rowOff>
    </xdr:from>
    <xdr:to>
      <xdr:col>24</xdr:col>
      <xdr:colOff>152400</xdr:colOff>
      <xdr:row>90</xdr:row>
      <xdr:rowOff>44272</xdr:rowOff>
    </xdr:to>
    <xdr:cxnSp macro="">
      <xdr:nvCxnSpPr>
        <xdr:cNvPr id="232" name="直線コネクタ 231"/>
        <xdr:cNvCxnSpPr/>
      </xdr:nvCxnSpPr>
      <xdr:spPr>
        <a:xfrm>
          <a:off x="4546600" y="15474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15990</xdr:rowOff>
    </xdr:from>
    <xdr:to>
      <xdr:col>24</xdr:col>
      <xdr:colOff>63500</xdr:colOff>
      <xdr:row>96</xdr:row>
      <xdr:rowOff>36119</xdr:rowOff>
    </xdr:to>
    <xdr:cxnSp macro="">
      <xdr:nvCxnSpPr>
        <xdr:cNvPr id="233" name="直線コネクタ 232"/>
        <xdr:cNvCxnSpPr/>
      </xdr:nvCxnSpPr>
      <xdr:spPr>
        <a:xfrm flipV="1">
          <a:off x="3797300" y="16475190"/>
          <a:ext cx="838200" cy="20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146448</xdr:rowOff>
    </xdr:from>
    <xdr:ext cx="534377" cy="259045"/>
    <xdr:sp macro="" textlink="">
      <xdr:nvSpPr>
        <xdr:cNvPr id="234" name="扶助費平均値テキスト"/>
        <xdr:cNvSpPr txBox="1"/>
      </xdr:nvSpPr>
      <xdr:spPr>
        <a:xfrm>
          <a:off x="4686300" y="164341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168021</xdr:rowOff>
    </xdr:from>
    <xdr:to>
      <xdr:col>24</xdr:col>
      <xdr:colOff>114300</xdr:colOff>
      <xdr:row>96</xdr:row>
      <xdr:rowOff>98171</xdr:rowOff>
    </xdr:to>
    <xdr:sp macro="" textlink="">
      <xdr:nvSpPr>
        <xdr:cNvPr id="235" name="フローチャート: 判断 234"/>
        <xdr:cNvSpPr/>
      </xdr:nvSpPr>
      <xdr:spPr>
        <a:xfrm>
          <a:off x="4584700" y="16455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164109</xdr:rowOff>
    </xdr:from>
    <xdr:to>
      <xdr:col>19</xdr:col>
      <xdr:colOff>177800</xdr:colOff>
      <xdr:row>96</xdr:row>
      <xdr:rowOff>36119</xdr:rowOff>
    </xdr:to>
    <xdr:cxnSp macro="">
      <xdr:nvCxnSpPr>
        <xdr:cNvPr id="236" name="直線コネクタ 235"/>
        <xdr:cNvCxnSpPr/>
      </xdr:nvCxnSpPr>
      <xdr:spPr>
        <a:xfrm>
          <a:off x="2908300" y="16451859"/>
          <a:ext cx="889000" cy="4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9322</xdr:rowOff>
    </xdr:from>
    <xdr:to>
      <xdr:col>20</xdr:col>
      <xdr:colOff>38100</xdr:colOff>
      <xdr:row>96</xdr:row>
      <xdr:rowOff>110922</xdr:rowOff>
    </xdr:to>
    <xdr:sp macro="" textlink="">
      <xdr:nvSpPr>
        <xdr:cNvPr id="237" name="フローチャート: 判断 236"/>
        <xdr:cNvSpPr/>
      </xdr:nvSpPr>
      <xdr:spPr>
        <a:xfrm>
          <a:off x="3746500" y="16468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102049</xdr:rowOff>
    </xdr:from>
    <xdr:ext cx="534377" cy="259045"/>
    <xdr:sp macro="" textlink="">
      <xdr:nvSpPr>
        <xdr:cNvPr id="238" name="テキスト ボックス 237"/>
        <xdr:cNvSpPr txBox="1"/>
      </xdr:nvSpPr>
      <xdr:spPr>
        <a:xfrm>
          <a:off x="3530111" y="16561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120955</xdr:rowOff>
    </xdr:from>
    <xdr:to>
      <xdr:col>15</xdr:col>
      <xdr:colOff>50800</xdr:colOff>
      <xdr:row>95</xdr:row>
      <xdr:rowOff>164109</xdr:rowOff>
    </xdr:to>
    <xdr:cxnSp macro="">
      <xdr:nvCxnSpPr>
        <xdr:cNvPr id="239" name="直線コネクタ 238"/>
        <xdr:cNvCxnSpPr/>
      </xdr:nvCxnSpPr>
      <xdr:spPr>
        <a:xfrm>
          <a:off x="2019300" y="16408705"/>
          <a:ext cx="889000" cy="43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27432</xdr:rowOff>
    </xdr:from>
    <xdr:to>
      <xdr:col>15</xdr:col>
      <xdr:colOff>101600</xdr:colOff>
      <xdr:row>96</xdr:row>
      <xdr:rowOff>129032</xdr:rowOff>
    </xdr:to>
    <xdr:sp macro="" textlink="">
      <xdr:nvSpPr>
        <xdr:cNvPr id="240" name="フローチャート: 判断 239"/>
        <xdr:cNvSpPr/>
      </xdr:nvSpPr>
      <xdr:spPr>
        <a:xfrm>
          <a:off x="2857500" y="1648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120159</xdr:rowOff>
    </xdr:from>
    <xdr:ext cx="534377" cy="259045"/>
    <xdr:sp macro="" textlink="">
      <xdr:nvSpPr>
        <xdr:cNvPr id="241" name="テキスト ボックス 240"/>
        <xdr:cNvSpPr txBox="1"/>
      </xdr:nvSpPr>
      <xdr:spPr>
        <a:xfrm>
          <a:off x="2641111" y="1657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120955</xdr:rowOff>
    </xdr:from>
    <xdr:to>
      <xdr:col>10</xdr:col>
      <xdr:colOff>114300</xdr:colOff>
      <xdr:row>95</xdr:row>
      <xdr:rowOff>164922</xdr:rowOff>
    </xdr:to>
    <xdr:cxnSp macro="">
      <xdr:nvCxnSpPr>
        <xdr:cNvPr id="242" name="直線コネクタ 241"/>
        <xdr:cNvCxnSpPr/>
      </xdr:nvCxnSpPr>
      <xdr:spPr>
        <a:xfrm flipV="1">
          <a:off x="1130300" y="16408705"/>
          <a:ext cx="889000" cy="43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37630</xdr:rowOff>
    </xdr:from>
    <xdr:to>
      <xdr:col>10</xdr:col>
      <xdr:colOff>165100</xdr:colOff>
      <xdr:row>96</xdr:row>
      <xdr:rowOff>139230</xdr:rowOff>
    </xdr:to>
    <xdr:sp macro="" textlink="">
      <xdr:nvSpPr>
        <xdr:cNvPr id="243" name="フローチャート: 判断 242"/>
        <xdr:cNvSpPr/>
      </xdr:nvSpPr>
      <xdr:spPr>
        <a:xfrm>
          <a:off x="1968500" y="16496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130357</xdr:rowOff>
    </xdr:from>
    <xdr:ext cx="534377" cy="259045"/>
    <xdr:sp macro="" textlink="">
      <xdr:nvSpPr>
        <xdr:cNvPr id="244" name="テキスト ボックス 243"/>
        <xdr:cNvSpPr txBox="1"/>
      </xdr:nvSpPr>
      <xdr:spPr>
        <a:xfrm>
          <a:off x="1752111" y="16589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120765</xdr:rowOff>
    </xdr:from>
    <xdr:to>
      <xdr:col>6</xdr:col>
      <xdr:colOff>38100</xdr:colOff>
      <xdr:row>97</xdr:row>
      <xdr:rowOff>50915</xdr:rowOff>
    </xdr:to>
    <xdr:sp macro="" textlink="">
      <xdr:nvSpPr>
        <xdr:cNvPr id="245" name="フローチャート: 判断 244"/>
        <xdr:cNvSpPr/>
      </xdr:nvSpPr>
      <xdr:spPr>
        <a:xfrm>
          <a:off x="1079500" y="1657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42042</xdr:rowOff>
    </xdr:from>
    <xdr:ext cx="534377" cy="259045"/>
    <xdr:sp macro="" textlink="">
      <xdr:nvSpPr>
        <xdr:cNvPr id="246" name="テキスト ボックス 245"/>
        <xdr:cNvSpPr txBox="1"/>
      </xdr:nvSpPr>
      <xdr:spPr>
        <a:xfrm>
          <a:off x="863111" y="1667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136640</xdr:rowOff>
    </xdr:from>
    <xdr:to>
      <xdr:col>24</xdr:col>
      <xdr:colOff>114300</xdr:colOff>
      <xdr:row>96</xdr:row>
      <xdr:rowOff>66790</xdr:rowOff>
    </xdr:to>
    <xdr:sp macro="" textlink="">
      <xdr:nvSpPr>
        <xdr:cNvPr id="252" name="楕円 251"/>
        <xdr:cNvSpPr/>
      </xdr:nvSpPr>
      <xdr:spPr>
        <a:xfrm>
          <a:off x="4584700" y="1642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159517</xdr:rowOff>
    </xdr:from>
    <xdr:ext cx="534377" cy="259045"/>
    <xdr:sp macro="" textlink="">
      <xdr:nvSpPr>
        <xdr:cNvPr id="253" name="扶助費該当値テキスト"/>
        <xdr:cNvSpPr txBox="1"/>
      </xdr:nvSpPr>
      <xdr:spPr>
        <a:xfrm>
          <a:off x="4686300" y="162758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156769</xdr:rowOff>
    </xdr:from>
    <xdr:to>
      <xdr:col>20</xdr:col>
      <xdr:colOff>38100</xdr:colOff>
      <xdr:row>96</xdr:row>
      <xdr:rowOff>86919</xdr:rowOff>
    </xdr:to>
    <xdr:sp macro="" textlink="">
      <xdr:nvSpPr>
        <xdr:cNvPr id="254" name="楕円 253"/>
        <xdr:cNvSpPr/>
      </xdr:nvSpPr>
      <xdr:spPr>
        <a:xfrm>
          <a:off x="3746500" y="1644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103446</xdr:rowOff>
    </xdr:from>
    <xdr:ext cx="534377" cy="259045"/>
    <xdr:sp macro="" textlink="">
      <xdr:nvSpPr>
        <xdr:cNvPr id="255" name="テキスト ボックス 254"/>
        <xdr:cNvSpPr txBox="1"/>
      </xdr:nvSpPr>
      <xdr:spPr>
        <a:xfrm>
          <a:off x="3530111" y="16219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113309</xdr:rowOff>
    </xdr:from>
    <xdr:to>
      <xdr:col>15</xdr:col>
      <xdr:colOff>101600</xdr:colOff>
      <xdr:row>96</xdr:row>
      <xdr:rowOff>43459</xdr:rowOff>
    </xdr:to>
    <xdr:sp macro="" textlink="">
      <xdr:nvSpPr>
        <xdr:cNvPr id="256" name="楕円 255"/>
        <xdr:cNvSpPr/>
      </xdr:nvSpPr>
      <xdr:spPr>
        <a:xfrm>
          <a:off x="2857500" y="16401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59986</xdr:rowOff>
    </xdr:from>
    <xdr:ext cx="534377" cy="259045"/>
    <xdr:sp macro="" textlink="">
      <xdr:nvSpPr>
        <xdr:cNvPr id="257" name="テキスト ボックス 256"/>
        <xdr:cNvSpPr txBox="1"/>
      </xdr:nvSpPr>
      <xdr:spPr>
        <a:xfrm>
          <a:off x="2641111" y="161762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70155</xdr:rowOff>
    </xdr:from>
    <xdr:to>
      <xdr:col>10</xdr:col>
      <xdr:colOff>165100</xdr:colOff>
      <xdr:row>96</xdr:row>
      <xdr:rowOff>305</xdr:rowOff>
    </xdr:to>
    <xdr:sp macro="" textlink="">
      <xdr:nvSpPr>
        <xdr:cNvPr id="258" name="楕円 257"/>
        <xdr:cNvSpPr/>
      </xdr:nvSpPr>
      <xdr:spPr>
        <a:xfrm>
          <a:off x="1968500" y="1635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16832</xdr:rowOff>
    </xdr:from>
    <xdr:ext cx="534377" cy="259045"/>
    <xdr:sp macro="" textlink="">
      <xdr:nvSpPr>
        <xdr:cNvPr id="259" name="テキスト ボックス 258"/>
        <xdr:cNvSpPr txBox="1"/>
      </xdr:nvSpPr>
      <xdr:spPr>
        <a:xfrm>
          <a:off x="1752111" y="161331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114122</xdr:rowOff>
    </xdr:from>
    <xdr:to>
      <xdr:col>6</xdr:col>
      <xdr:colOff>38100</xdr:colOff>
      <xdr:row>96</xdr:row>
      <xdr:rowOff>44272</xdr:rowOff>
    </xdr:to>
    <xdr:sp macro="" textlink="">
      <xdr:nvSpPr>
        <xdr:cNvPr id="260" name="楕円 259"/>
        <xdr:cNvSpPr/>
      </xdr:nvSpPr>
      <xdr:spPr>
        <a:xfrm>
          <a:off x="1079500" y="16401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60799</xdr:rowOff>
    </xdr:from>
    <xdr:ext cx="534377" cy="259045"/>
    <xdr:sp macro="" textlink="">
      <xdr:nvSpPr>
        <xdr:cNvPr id="261" name="テキスト ボックス 260"/>
        <xdr:cNvSpPr txBox="1"/>
      </xdr:nvSpPr>
      <xdr:spPr>
        <a:xfrm>
          <a:off x="863111" y="16177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2" name="直線コネクタ 271"/>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3" name="テキスト ボックス 272"/>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4" name="直線コネクタ 273"/>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5" name="テキスト ボックス 274"/>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6" name="直線コネクタ 275"/>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7" name="テキスト ボックス 276"/>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8" name="直線コネクタ 277"/>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9" name="テキスト ボックス 278"/>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1" name="テキスト ボックス 280"/>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133537</xdr:rowOff>
    </xdr:from>
    <xdr:to>
      <xdr:col>54</xdr:col>
      <xdr:colOff>189865</xdr:colOff>
      <xdr:row>38</xdr:row>
      <xdr:rowOff>10770</xdr:rowOff>
    </xdr:to>
    <xdr:cxnSp macro="">
      <xdr:nvCxnSpPr>
        <xdr:cNvPr id="283" name="直線コネクタ 282"/>
        <xdr:cNvCxnSpPr/>
      </xdr:nvCxnSpPr>
      <xdr:spPr>
        <a:xfrm flipV="1">
          <a:off x="10475595" y="5277037"/>
          <a:ext cx="1270" cy="12488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14597</xdr:rowOff>
    </xdr:from>
    <xdr:ext cx="534377" cy="259045"/>
    <xdr:sp macro="" textlink="">
      <xdr:nvSpPr>
        <xdr:cNvPr id="284" name="補助費等最小値テキスト"/>
        <xdr:cNvSpPr txBox="1"/>
      </xdr:nvSpPr>
      <xdr:spPr>
        <a:xfrm>
          <a:off x="10528300" y="6529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10770</xdr:rowOff>
    </xdr:from>
    <xdr:to>
      <xdr:col>55</xdr:col>
      <xdr:colOff>88900</xdr:colOff>
      <xdr:row>38</xdr:row>
      <xdr:rowOff>10770</xdr:rowOff>
    </xdr:to>
    <xdr:cxnSp macro="">
      <xdr:nvCxnSpPr>
        <xdr:cNvPr id="285" name="直線コネクタ 284"/>
        <xdr:cNvCxnSpPr/>
      </xdr:nvCxnSpPr>
      <xdr:spPr>
        <a:xfrm>
          <a:off x="10388600" y="6525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80214</xdr:rowOff>
    </xdr:from>
    <xdr:ext cx="599010" cy="259045"/>
    <xdr:sp macro="" textlink="">
      <xdr:nvSpPr>
        <xdr:cNvPr id="286" name="補助費等最大値テキスト"/>
        <xdr:cNvSpPr txBox="1"/>
      </xdr:nvSpPr>
      <xdr:spPr>
        <a:xfrm>
          <a:off x="10528300" y="5052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301,348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133537</xdr:rowOff>
    </xdr:from>
    <xdr:to>
      <xdr:col>55</xdr:col>
      <xdr:colOff>88900</xdr:colOff>
      <xdr:row>30</xdr:row>
      <xdr:rowOff>133537</xdr:rowOff>
    </xdr:to>
    <xdr:cxnSp macro="">
      <xdr:nvCxnSpPr>
        <xdr:cNvPr id="287" name="直線コネクタ 286"/>
        <xdr:cNvCxnSpPr/>
      </xdr:nvCxnSpPr>
      <xdr:spPr>
        <a:xfrm>
          <a:off x="10388600" y="5277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77580</xdr:rowOff>
    </xdr:from>
    <xdr:to>
      <xdr:col>55</xdr:col>
      <xdr:colOff>0</xdr:colOff>
      <xdr:row>35</xdr:row>
      <xdr:rowOff>131338</xdr:rowOff>
    </xdr:to>
    <xdr:cxnSp macro="">
      <xdr:nvCxnSpPr>
        <xdr:cNvPr id="288" name="直線コネクタ 287"/>
        <xdr:cNvCxnSpPr/>
      </xdr:nvCxnSpPr>
      <xdr:spPr>
        <a:xfrm flipV="1">
          <a:off x="9639300" y="6078330"/>
          <a:ext cx="838200" cy="53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58791</xdr:rowOff>
    </xdr:from>
    <xdr:ext cx="599010" cy="259045"/>
    <xdr:sp macro="" textlink="">
      <xdr:nvSpPr>
        <xdr:cNvPr id="289" name="補助費等平均値テキスト"/>
        <xdr:cNvSpPr txBox="1"/>
      </xdr:nvSpPr>
      <xdr:spPr>
        <a:xfrm>
          <a:off x="10528300" y="6059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80364</xdr:rowOff>
    </xdr:from>
    <xdr:to>
      <xdr:col>55</xdr:col>
      <xdr:colOff>50800</xdr:colOff>
      <xdr:row>36</xdr:row>
      <xdr:rowOff>10514</xdr:rowOff>
    </xdr:to>
    <xdr:sp macro="" textlink="">
      <xdr:nvSpPr>
        <xdr:cNvPr id="290" name="フローチャート: 判断 289"/>
        <xdr:cNvSpPr/>
      </xdr:nvSpPr>
      <xdr:spPr>
        <a:xfrm>
          <a:off x="10426700" y="608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131338</xdr:rowOff>
    </xdr:from>
    <xdr:to>
      <xdr:col>50</xdr:col>
      <xdr:colOff>114300</xdr:colOff>
      <xdr:row>35</xdr:row>
      <xdr:rowOff>169025</xdr:rowOff>
    </xdr:to>
    <xdr:cxnSp macro="">
      <xdr:nvCxnSpPr>
        <xdr:cNvPr id="291" name="直線コネクタ 290"/>
        <xdr:cNvCxnSpPr/>
      </xdr:nvCxnSpPr>
      <xdr:spPr>
        <a:xfrm flipV="1">
          <a:off x="8750300" y="6132088"/>
          <a:ext cx="889000" cy="37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83546</xdr:rowOff>
    </xdr:from>
    <xdr:to>
      <xdr:col>50</xdr:col>
      <xdr:colOff>165100</xdr:colOff>
      <xdr:row>36</xdr:row>
      <xdr:rowOff>13696</xdr:rowOff>
    </xdr:to>
    <xdr:sp macro="" textlink="">
      <xdr:nvSpPr>
        <xdr:cNvPr id="292" name="フローチャート: 判断 291"/>
        <xdr:cNvSpPr/>
      </xdr:nvSpPr>
      <xdr:spPr>
        <a:xfrm>
          <a:off x="9588500" y="6084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4823</xdr:rowOff>
    </xdr:from>
    <xdr:ext cx="599010" cy="259045"/>
    <xdr:sp macro="" textlink="">
      <xdr:nvSpPr>
        <xdr:cNvPr id="293" name="テキスト ボックス 292"/>
        <xdr:cNvSpPr txBox="1"/>
      </xdr:nvSpPr>
      <xdr:spPr>
        <a:xfrm>
          <a:off x="9339795" y="6177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128380</xdr:rowOff>
    </xdr:from>
    <xdr:to>
      <xdr:col>45</xdr:col>
      <xdr:colOff>177800</xdr:colOff>
      <xdr:row>35</xdr:row>
      <xdr:rowOff>169025</xdr:rowOff>
    </xdr:to>
    <xdr:cxnSp macro="">
      <xdr:nvCxnSpPr>
        <xdr:cNvPr id="294" name="直線コネクタ 293"/>
        <xdr:cNvCxnSpPr/>
      </xdr:nvCxnSpPr>
      <xdr:spPr>
        <a:xfrm>
          <a:off x="7861300" y="6129130"/>
          <a:ext cx="889000" cy="40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71718</xdr:rowOff>
    </xdr:from>
    <xdr:to>
      <xdr:col>46</xdr:col>
      <xdr:colOff>38100</xdr:colOff>
      <xdr:row>36</xdr:row>
      <xdr:rowOff>1868</xdr:rowOff>
    </xdr:to>
    <xdr:sp macro="" textlink="">
      <xdr:nvSpPr>
        <xdr:cNvPr id="295" name="フローチャート: 判断 294"/>
        <xdr:cNvSpPr/>
      </xdr:nvSpPr>
      <xdr:spPr>
        <a:xfrm>
          <a:off x="8699500" y="6072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18395</xdr:rowOff>
    </xdr:from>
    <xdr:ext cx="599010" cy="259045"/>
    <xdr:sp macro="" textlink="">
      <xdr:nvSpPr>
        <xdr:cNvPr id="296" name="テキスト ボックス 295"/>
        <xdr:cNvSpPr txBox="1"/>
      </xdr:nvSpPr>
      <xdr:spPr>
        <a:xfrm>
          <a:off x="8450795" y="5847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116,258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35</xdr:row>
      <xdr:rowOff>128380</xdr:rowOff>
    </xdr:from>
    <xdr:to>
      <xdr:col>41</xdr:col>
      <xdr:colOff>50800</xdr:colOff>
      <xdr:row>35</xdr:row>
      <xdr:rowOff>155016</xdr:rowOff>
    </xdr:to>
    <xdr:cxnSp macro="">
      <xdr:nvCxnSpPr>
        <xdr:cNvPr id="297" name="直線コネクタ 296"/>
        <xdr:cNvCxnSpPr/>
      </xdr:nvCxnSpPr>
      <xdr:spPr>
        <a:xfrm flipV="1">
          <a:off x="6972300" y="6129130"/>
          <a:ext cx="889000" cy="266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99850</xdr:rowOff>
    </xdr:from>
    <xdr:to>
      <xdr:col>41</xdr:col>
      <xdr:colOff>101600</xdr:colOff>
      <xdr:row>36</xdr:row>
      <xdr:rowOff>30000</xdr:rowOff>
    </xdr:to>
    <xdr:sp macro="" textlink="">
      <xdr:nvSpPr>
        <xdr:cNvPr id="298" name="フローチャート: 判断 297"/>
        <xdr:cNvSpPr/>
      </xdr:nvSpPr>
      <xdr:spPr>
        <a:xfrm>
          <a:off x="7810500" y="610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21127</xdr:rowOff>
    </xdr:from>
    <xdr:ext cx="599010" cy="259045"/>
    <xdr:sp macro="" textlink="">
      <xdr:nvSpPr>
        <xdr:cNvPr id="299" name="テキスト ボックス 298"/>
        <xdr:cNvSpPr txBox="1"/>
      </xdr:nvSpPr>
      <xdr:spPr>
        <a:xfrm>
          <a:off x="7561795" y="6193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128420</xdr:rowOff>
    </xdr:from>
    <xdr:to>
      <xdr:col>36</xdr:col>
      <xdr:colOff>165100</xdr:colOff>
      <xdr:row>36</xdr:row>
      <xdr:rowOff>58570</xdr:rowOff>
    </xdr:to>
    <xdr:sp macro="" textlink="">
      <xdr:nvSpPr>
        <xdr:cNvPr id="300" name="フローチャート: 判断 299"/>
        <xdr:cNvSpPr/>
      </xdr:nvSpPr>
      <xdr:spPr>
        <a:xfrm>
          <a:off x="6921500" y="6129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49697</xdr:rowOff>
    </xdr:from>
    <xdr:ext cx="599010" cy="259045"/>
    <xdr:sp macro="" textlink="">
      <xdr:nvSpPr>
        <xdr:cNvPr id="301" name="テキスト ボックス 300"/>
        <xdr:cNvSpPr txBox="1"/>
      </xdr:nvSpPr>
      <xdr:spPr>
        <a:xfrm>
          <a:off x="6672795" y="6221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26780</xdr:rowOff>
    </xdr:from>
    <xdr:to>
      <xdr:col>55</xdr:col>
      <xdr:colOff>50800</xdr:colOff>
      <xdr:row>35</xdr:row>
      <xdr:rowOff>128380</xdr:rowOff>
    </xdr:to>
    <xdr:sp macro="" textlink="">
      <xdr:nvSpPr>
        <xdr:cNvPr id="307" name="楕円 306"/>
        <xdr:cNvSpPr/>
      </xdr:nvSpPr>
      <xdr:spPr>
        <a:xfrm>
          <a:off x="10426700" y="6027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49657</xdr:rowOff>
    </xdr:from>
    <xdr:ext cx="599010" cy="259045"/>
    <xdr:sp macro="" textlink="">
      <xdr:nvSpPr>
        <xdr:cNvPr id="308" name="補助費等該当値テキスト"/>
        <xdr:cNvSpPr txBox="1"/>
      </xdr:nvSpPr>
      <xdr:spPr>
        <a:xfrm>
          <a:off x="10528300" y="5878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80538</xdr:rowOff>
    </xdr:from>
    <xdr:to>
      <xdr:col>50</xdr:col>
      <xdr:colOff>165100</xdr:colOff>
      <xdr:row>36</xdr:row>
      <xdr:rowOff>10688</xdr:rowOff>
    </xdr:to>
    <xdr:sp macro="" textlink="">
      <xdr:nvSpPr>
        <xdr:cNvPr id="309" name="楕円 308"/>
        <xdr:cNvSpPr/>
      </xdr:nvSpPr>
      <xdr:spPr>
        <a:xfrm>
          <a:off x="9588500" y="608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27215</xdr:rowOff>
    </xdr:from>
    <xdr:ext cx="599010" cy="259045"/>
    <xdr:sp macro="" textlink="">
      <xdr:nvSpPr>
        <xdr:cNvPr id="310" name="テキスト ボックス 309"/>
        <xdr:cNvSpPr txBox="1"/>
      </xdr:nvSpPr>
      <xdr:spPr>
        <a:xfrm>
          <a:off x="9339795" y="58565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118225</xdr:rowOff>
    </xdr:from>
    <xdr:to>
      <xdr:col>46</xdr:col>
      <xdr:colOff>38100</xdr:colOff>
      <xdr:row>36</xdr:row>
      <xdr:rowOff>48375</xdr:rowOff>
    </xdr:to>
    <xdr:sp macro="" textlink="">
      <xdr:nvSpPr>
        <xdr:cNvPr id="311" name="楕円 310"/>
        <xdr:cNvSpPr/>
      </xdr:nvSpPr>
      <xdr:spPr>
        <a:xfrm>
          <a:off x="8699500" y="6118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39502</xdr:rowOff>
    </xdr:from>
    <xdr:ext cx="599010" cy="259045"/>
    <xdr:sp macro="" textlink="">
      <xdr:nvSpPr>
        <xdr:cNvPr id="312" name="テキスト ボックス 311"/>
        <xdr:cNvSpPr txBox="1"/>
      </xdr:nvSpPr>
      <xdr:spPr>
        <a:xfrm>
          <a:off x="8450795" y="6211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77580</xdr:rowOff>
    </xdr:from>
    <xdr:to>
      <xdr:col>41</xdr:col>
      <xdr:colOff>101600</xdr:colOff>
      <xdr:row>36</xdr:row>
      <xdr:rowOff>7730</xdr:rowOff>
    </xdr:to>
    <xdr:sp macro="" textlink="">
      <xdr:nvSpPr>
        <xdr:cNvPr id="313" name="楕円 312"/>
        <xdr:cNvSpPr/>
      </xdr:nvSpPr>
      <xdr:spPr>
        <a:xfrm>
          <a:off x="7810500" y="607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24257</xdr:rowOff>
    </xdr:from>
    <xdr:ext cx="599010" cy="259045"/>
    <xdr:sp macro="" textlink="">
      <xdr:nvSpPr>
        <xdr:cNvPr id="314" name="テキスト ボックス 313"/>
        <xdr:cNvSpPr txBox="1"/>
      </xdr:nvSpPr>
      <xdr:spPr>
        <a:xfrm>
          <a:off x="7561795" y="58535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104216</xdr:rowOff>
    </xdr:from>
    <xdr:to>
      <xdr:col>36</xdr:col>
      <xdr:colOff>165100</xdr:colOff>
      <xdr:row>36</xdr:row>
      <xdr:rowOff>34366</xdr:rowOff>
    </xdr:to>
    <xdr:sp macro="" textlink="">
      <xdr:nvSpPr>
        <xdr:cNvPr id="315" name="楕円 314"/>
        <xdr:cNvSpPr/>
      </xdr:nvSpPr>
      <xdr:spPr>
        <a:xfrm>
          <a:off x="6921500" y="6104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50893</xdr:rowOff>
    </xdr:from>
    <xdr:ext cx="599010" cy="259045"/>
    <xdr:sp macro="" textlink="">
      <xdr:nvSpPr>
        <xdr:cNvPr id="316" name="テキスト ボックス 315"/>
        <xdr:cNvSpPr txBox="1"/>
      </xdr:nvSpPr>
      <xdr:spPr>
        <a:xfrm>
          <a:off x="6672795" y="58801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0" name="テキスト ボックス 329"/>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130827</xdr:rowOff>
    </xdr:from>
    <xdr:ext cx="685572" cy="259045"/>
    <xdr:sp macro="" textlink="">
      <xdr:nvSpPr>
        <xdr:cNvPr id="334" name="テキスト ボックス 333"/>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6" name="テキスト ボックス 335"/>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106080</xdr:rowOff>
    </xdr:from>
    <xdr:to>
      <xdr:col>54</xdr:col>
      <xdr:colOff>189865</xdr:colOff>
      <xdr:row>59</xdr:row>
      <xdr:rowOff>30670</xdr:rowOff>
    </xdr:to>
    <xdr:cxnSp macro="">
      <xdr:nvCxnSpPr>
        <xdr:cNvPr id="340" name="直線コネクタ 339"/>
        <xdr:cNvCxnSpPr/>
      </xdr:nvCxnSpPr>
      <xdr:spPr>
        <a:xfrm flipV="1">
          <a:off x="10475595" y="8850030"/>
          <a:ext cx="1270" cy="12961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34497</xdr:rowOff>
    </xdr:from>
    <xdr:ext cx="534377" cy="259045"/>
    <xdr:sp macro="" textlink="">
      <xdr:nvSpPr>
        <xdr:cNvPr id="341" name="普通建設事業費最小値テキスト"/>
        <xdr:cNvSpPr txBox="1"/>
      </xdr:nvSpPr>
      <xdr:spPr>
        <a:xfrm>
          <a:off x="10528300" y="1015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30670</xdr:rowOff>
    </xdr:from>
    <xdr:to>
      <xdr:col>55</xdr:col>
      <xdr:colOff>88900</xdr:colOff>
      <xdr:row>59</xdr:row>
      <xdr:rowOff>30670</xdr:rowOff>
    </xdr:to>
    <xdr:cxnSp macro="">
      <xdr:nvCxnSpPr>
        <xdr:cNvPr id="342" name="直線コネクタ 341"/>
        <xdr:cNvCxnSpPr/>
      </xdr:nvCxnSpPr>
      <xdr:spPr>
        <a:xfrm>
          <a:off x="10388600" y="10146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52757</xdr:rowOff>
    </xdr:from>
    <xdr:ext cx="690189" cy="259045"/>
    <xdr:sp macro="" textlink="">
      <xdr:nvSpPr>
        <xdr:cNvPr id="343" name="普通建設事業費最大値テキスト"/>
        <xdr:cNvSpPr txBox="1"/>
      </xdr:nvSpPr>
      <xdr:spPr>
        <a:xfrm>
          <a:off x="10528300" y="86252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106080</xdr:rowOff>
    </xdr:from>
    <xdr:to>
      <xdr:col>55</xdr:col>
      <xdr:colOff>88900</xdr:colOff>
      <xdr:row>51</xdr:row>
      <xdr:rowOff>106080</xdr:rowOff>
    </xdr:to>
    <xdr:cxnSp macro="">
      <xdr:nvCxnSpPr>
        <xdr:cNvPr id="344" name="直線コネクタ 343"/>
        <xdr:cNvCxnSpPr/>
      </xdr:nvCxnSpPr>
      <xdr:spPr>
        <a:xfrm>
          <a:off x="10388600" y="885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73930</xdr:rowOff>
    </xdr:from>
    <xdr:to>
      <xdr:col>55</xdr:col>
      <xdr:colOff>0</xdr:colOff>
      <xdr:row>58</xdr:row>
      <xdr:rowOff>76949</xdr:rowOff>
    </xdr:to>
    <xdr:cxnSp macro="">
      <xdr:nvCxnSpPr>
        <xdr:cNvPr id="345" name="直線コネクタ 344"/>
        <xdr:cNvCxnSpPr/>
      </xdr:nvCxnSpPr>
      <xdr:spPr>
        <a:xfrm>
          <a:off x="9639300" y="10018030"/>
          <a:ext cx="838200" cy="30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32931</xdr:rowOff>
    </xdr:from>
    <xdr:ext cx="599010" cy="259045"/>
    <xdr:sp macro="" textlink="">
      <xdr:nvSpPr>
        <xdr:cNvPr id="346" name="普通建設事業費平均値テキスト"/>
        <xdr:cNvSpPr txBox="1"/>
      </xdr:nvSpPr>
      <xdr:spPr>
        <a:xfrm>
          <a:off x="10528300" y="99770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54504</xdr:rowOff>
    </xdr:from>
    <xdr:to>
      <xdr:col>55</xdr:col>
      <xdr:colOff>50800</xdr:colOff>
      <xdr:row>58</xdr:row>
      <xdr:rowOff>156104</xdr:rowOff>
    </xdr:to>
    <xdr:sp macro="" textlink="">
      <xdr:nvSpPr>
        <xdr:cNvPr id="347" name="フローチャート: 判断 346"/>
        <xdr:cNvSpPr/>
      </xdr:nvSpPr>
      <xdr:spPr>
        <a:xfrm>
          <a:off x="10426700" y="9998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5180</xdr:rowOff>
    </xdr:from>
    <xdr:to>
      <xdr:col>50</xdr:col>
      <xdr:colOff>114300</xdr:colOff>
      <xdr:row>58</xdr:row>
      <xdr:rowOff>73930</xdr:rowOff>
    </xdr:to>
    <xdr:cxnSp macro="">
      <xdr:nvCxnSpPr>
        <xdr:cNvPr id="348" name="直線コネクタ 347"/>
        <xdr:cNvCxnSpPr/>
      </xdr:nvCxnSpPr>
      <xdr:spPr>
        <a:xfrm>
          <a:off x="8750300" y="9949280"/>
          <a:ext cx="889000" cy="68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72556</xdr:rowOff>
    </xdr:from>
    <xdr:to>
      <xdr:col>50</xdr:col>
      <xdr:colOff>165100</xdr:colOff>
      <xdr:row>59</xdr:row>
      <xdr:rowOff>2706</xdr:rowOff>
    </xdr:to>
    <xdr:sp macro="" textlink="">
      <xdr:nvSpPr>
        <xdr:cNvPr id="349" name="フローチャート: 判断 348"/>
        <xdr:cNvSpPr/>
      </xdr:nvSpPr>
      <xdr:spPr>
        <a:xfrm>
          <a:off x="9588500" y="10016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165283</xdr:rowOff>
    </xdr:from>
    <xdr:ext cx="599010" cy="259045"/>
    <xdr:sp macro="" textlink="">
      <xdr:nvSpPr>
        <xdr:cNvPr id="350" name="テキスト ボックス 349"/>
        <xdr:cNvSpPr txBox="1"/>
      </xdr:nvSpPr>
      <xdr:spPr>
        <a:xfrm>
          <a:off x="9339795" y="10109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5180</xdr:rowOff>
    </xdr:from>
    <xdr:to>
      <xdr:col>45</xdr:col>
      <xdr:colOff>177800</xdr:colOff>
      <xdr:row>58</xdr:row>
      <xdr:rowOff>66657</xdr:rowOff>
    </xdr:to>
    <xdr:cxnSp macro="">
      <xdr:nvCxnSpPr>
        <xdr:cNvPr id="351" name="直線コネクタ 350"/>
        <xdr:cNvCxnSpPr/>
      </xdr:nvCxnSpPr>
      <xdr:spPr>
        <a:xfrm flipV="1">
          <a:off x="7861300" y="9949280"/>
          <a:ext cx="889000" cy="61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76584</xdr:rowOff>
    </xdr:from>
    <xdr:to>
      <xdr:col>46</xdr:col>
      <xdr:colOff>38100</xdr:colOff>
      <xdr:row>59</xdr:row>
      <xdr:rowOff>6734</xdr:rowOff>
    </xdr:to>
    <xdr:sp macro="" textlink="">
      <xdr:nvSpPr>
        <xdr:cNvPr id="352" name="フローチャート: 判断 351"/>
        <xdr:cNvSpPr/>
      </xdr:nvSpPr>
      <xdr:spPr>
        <a:xfrm>
          <a:off x="8699500" y="10020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169311</xdr:rowOff>
    </xdr:from>
    <xdr:ext cx="599010" cy="259045"/>
    <xdr:sp macro="" textlink="">
      <xdr:nvSpPr>
        <xdr:cNvPr id="353" name="テキスト ボックス 352"/>
        <xdr:cNvSpPr txBox="1"/>
      </xdr:nvSpPr>
      <xdr:spPr>
        <a:xfrm>
          <a:off x="8450795" y="101134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52843</xdr:rowOff>
    </xdr:from>
    <xdr:to>
      <xdr:col>41</xdr:col>
      <xdr:colOff>50800</xdr:colOff>
      <xdr:row>58</xdr:row>
      <xdr:rowOff>66657</xdr:rowOff>
    </xdr:to>
    <xdr:cxnSp macro="">
      <xdr:nvCxnSpPr>
        <xdr:cNvPr id="354" name="直線コネクタ 353"/>
        <xdr:cNvCxnSpPr/>
      </xdr:nvCxnSpPr>
      <xdr:spPr>
        <a:xfrm>
          <a:off x="6972300" y="9996943"/>
          <a:ext cx="889000" cy="13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73750</xdr:rowOff>
    </xdr:from>
    <xdr:to>
      <xdr:col>41</xdr:col>
      <xdr:colOff>101600</xdr:colOff>
      <xdr:row>59</xdr:row>
      <xdr:rowOff>3900</xdr:rowOff>
    </xdr:to>
    <xdr:sp macro="" textlink="">
      <xdr:nvSpPr>
        <xdr:cNvPr id="355" name="フローチャート: 判断 354"/>
        <xdr:cNvSpPr/>
      </xdr:nvSpPr>
      <xdr:spPr>
        <a:xfrm>
          <a:off x="7810500" y="10017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166477</xdr:rowOff>
    </xdr:from>
    <xdr:ext cx="599010" cy="259045"/>
    <xdr:sp macro="" textlink="">
      <xdr:nvSpPr>
        <xdr:cNvPr id="356" name="テキスト ボックス 355"/>
        <xdr:cNvSpPr txBox="1"/>
      </xdr:nvSpPr>
      <xdr:spPr>
        <a:xfrm>
          <a:off x="7561795" y="1011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81341</xdr:rowOff>
    </xdr:from>
    <xdr:to>
      <xdr:col>36</xdr:col>
      <xdr:colOff>165100</xdr:colOff>
      <xdr:row>59</xdr:row>
      <xdr:rowOff>11491</xdr:rowOff>
    </xdr:to>
    <xdr:sp macro="" textlink="">
      <xdr:nvSpPr>
        <xdr:cNvPr id="357" name="フローチャート: 判断 356"/>
        <xdr:cNvSpPr/>
      </xdr:nvSpPr>
      <xdr:spPr>
        <a:xfrm>
          <a:off x="6921500" y="10025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59</xdr:row>
      <xdr:rowOff>2618</xdr:rowOff>
    </xdr:from>
    <xdr:ext cx="599010" cy="259045"/>
    <xdr:sp macro="" textlink="">
      <xdr:nvSpPr>
        <xdr:cNvPr id="358" name="テキスト ボックス 357"/>
        <xdr:cNvSpPr txBox="1"/>
      </xdr:nvSpPr>
      <xdr:spPr>
        <a:xfrm>
          <a:off x="6672795" y="101181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26149</xdr:rowOff>
    </xdr:from>
    <xdr:to>
      <xdr:col>55</xdr:col>
      <xdr:colOff>50800</xdr:colOff>
      <xdr:row>58</xdr:row>
      <xdr:rowOff>127749</xdr:rowOff>
    </xdr:to>
    <xdr:sp macro="" textlink="">
      <xdr:nvSpPr>
        <xdr:cNvPr id="364" name="楕円 363"/>
        <xdr:cNvSpPr/>
      </xdr:nvSpPr>
      <xdr:spPr>
        <a:xfrm>
          <a:off x="10426700" y="9970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156976</xdr:rowOff>
    </xdr:from>
    <xdr:ext cx="599010" cy="259045"/>
    <xdr:sp macro="" textlink="">
      <xdr:nvSpPr>
        <xdr:cNvPr id="365" name="普通建設事業費該当値テキスト"/>
        <xdr:cNvSpPr txBox="1"/>
      </xdr:nvSpPr>
      <xdr:spPr>
        <a:xfrm>
          <a:off x="10528300" y="9758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23130</xdr:rowOff>
    </xdr:from>
    <xdr:to>
      <xdr:col>50</xdr:col>
      <xdr:colOff>165100</xdr:colOff>
      <xdr:row>58</xdr:row>
      <xdr:rowOff>124730</xdr:rowOff>
    </xdr:to>
    <xdr:sp macro="" textlink="">
      <xdr:nvSpPr>
        <xdr:cNvPr id="366" name="楕円 365"/>
        <xdr:cNvSpPr/>
      </xdr:nvSpPr>
      <xdr:spPr>
        <a:xfrm>
          <a:off x="9588500" y="9967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141257</xdr:rowOff>
    </xdr:from>
    <xdr:ext cx="599010" cy="259045"/>
    <xdr:sp macro="" textlink="">
      <xdr:nvSpPr>
        <xdr:cNvPr id="367" name="テキスト ボックス 366"/>
        <xdr:cNvSpPr txBox="1"/>
      </xdr:nvSpPr>
      <xdr:spPr>
        <a:xfrm>
          <a:off x="9339795" y="97424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125830</xdr:rowOff>
    </xdr:from>
    <xdr:to>
      <xdr:col>46</xdr:col>
      <xdr:colOff>38100</xdr:colOff>
      <xdr:row>58</xdr:row>
      <xdr:rowOff>55980</xdr:rowOff>
    </xdr:to>
    <xdr:sp macro="" textlink="">
      <xdr:nvSpPr>
        <xdr:cNvPr id="368" name="楕円 367"/>
        <xdr:cNvSpPr/>
      </xdr:nvSpPr>
      <xdr:spPr>
        <a:xfrm>
          <a:off x="8699500" y="989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72507</xdr:rowOff>
    </xdr:from>
    <xdr:ext cx="599010" cy="259045"/>
    <xdr:sp macro="" textlink="">
      <xdr:nvSpPr>
        <xdr:cNvPr id="369" name="テキスト ボックス 368"/>
        <xdr:cNvSpPr txBox="1"/>
      </xdr:nvSpPr>
      <xdr:spPr>
        <a:xfrm>
          <a:off x="8450795" y="9673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15857</xdr:rowOff>
    </xdr:from>
    <xdr:to>
      <xdr:col>41</xdr:col>
      <xdr:colOff>101600</xdr:colOff>
      <xdr:row>58</xdr:row>
      <xdr:rowOff>117457</xdr:rowOff>
    </xdr:to>
    <xdr:sp macro="" textlink="">
      <xdr:nvSpPr>
        <xdr:cNvPr id="370" name="楕円 369"/>
        <xdr:cNvSpPr/>
      </xdr:nvSpPr>
      <xdr:spPr>
        <a:xfrm>
          <a:off x="7810500" y="9959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133984</xdr:rowOff>
    </xdr:from>
    <xdr:ext cx="599010" cy="259045"/>
    <xdr:sp macro="" textlink="">
      <xdr:nvSpPr>
        <xdr:cNvPr id="371" name="テキスト ボックス 370"/>
        <xdr:cNvSpPr txBox="1"/>
      </xdr:nvSpPr>
      <xdr:spPr>
        <a:xfrm>
          <a:off x="7561795" y="9735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2043</xdr:rowOff>
    </xdr:from>
    <xdr:to>
      <xdr:col>36</xdr:col>
      <xdr:colOff>165100</xdr:colOff>
      <xdr:row>58</xdr:row>
      <xdr:rowOff>103643</xdr:rowOff>
    </xdr:to>
    <xdr:sp macro="" textlink="">
      <xdr:nvSpPr>
        <xdr:cNvPr id="372" name="楕円 371"/>
        <xdr:cNvSpPr/>
      </xdr:nvSpPr>
      <xdr:spPr>
        <a:xfrm>
          <a:off x="6921500" y="9946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120170</xdr:rowOff>
    </xdr:from>
    <xdr:ext cx="599010" cy="259045"/>
    <xdr:sp macro="" textlink="">
      <xdr:nvSpPr>
        <xdr:cNvPr id="373" name="テキスト ボックス 372"/>
        <xdr:cNvSpPr txBox="1"/>
      </xdr:nvSpPr>
      <xdr:spPr>
        <a:xfrm>
          <a:off x="6672795" y="97213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71</xdr:row>
      <xdr:rowOff>21970</xdr:rowOff>
    </xdr:from>
    <xdr:ext cx="685572" cy="259045"/>
    <xdr:sp macro="" textlink="">
      <xdr:nvSpPr>
        <xdr:cNvPr id="393" name="テキスト ボックス 392"/>
        <xdr:cNvSpPr txBox="1"/>
      </xdr:nvSpPr>
      <xdr:spPr>
        <a:xfrm>
          <a:off x="5918428" y="1219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44092</xdr:rowOff>
    </xdr:from>
    <xdr:to>
      <xdr:col>54</xdr:col>
      <xdr:colOff>189865</xdr:colOff>
      <xdr:row>79</xdr:row>
      <xdr:rowOff>98879</xdr:rowOff>
    </xdr:to>
    <xdr:cxnSp macro="">
      <xdr:nvCxnSpPr>
        <xdr:cNvPr id="399" name="直線コネクタ 398"/>
        <xdr:cNvCxnSpPr/>
      </xdr:nvCxnSpPr>
      <xdr:spPr>
        <a:xfrm flipV="1">
          <a:off x="10475595" y="12045592"/>
          <a:ext cx="1270" cy="15978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162219</xdr:rowOff>
    </xdr:from>
    <xdr:ext cx="690189" cy="259045"/>
    <xdr:sp macro="" textlink="">
      <xdr:nvSpPr>
        <xdr:cNvPr id="402" name="普通建設事業費 （ うち新規整備　）最大値テキスト"/>
        <xdr:cNvSpPr txBox="1"/>
      </xdr:nvSpPr>
      <xdr:spPr>
        <a:xfrm>
          <a:off x="10528300" y="118208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1,467,829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44092</xdr:rowOff>
    </xdr:from>
    <xdr:to>
      <xdr:col>55</xdr:col>
      <xdr:colOff>88900</xdr:colOff>
      <xdr:row>70</xdr:row>
      <xdr:rowOff>44092</xdr:rowOff>
    </xdr:to>
    <xdr:cxnSp macro="">
      <xdr:nvCxnSpPr>
        <xdr:cNvPr id="403" name="直線コネクタ 402"/>
        <xdr:cNvCxnSpPr/>
      </xdr:nvCxnSpPr>
      <xdr:spPr>
        <a:xfrm>
          <a:off x="10388600" y="12045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86297</xdr:rowOff>
    </xdr:from>
    <xdr:to>
      <xdr:col>55</xdr:col>
      <xdr:colOff>0</xdr:colOff>
      <xdr:row>79</xdr:row>
      <xdr:rowOff>97501</xdr:rowOff>
    </xdr:to>
    <xdr:cxnSp macro="">
      <xdr:nvCxnSpPr>
        <xdr:cNvPr id="404" name="直線コネクタ 403"/>
        <xdr:cNvCxnSpPr/>
      </xdr:nvCxnSpPr>
      <xdr:spPr>
        <a:xfrm flipV="1">
          <a:off x="9639300" y="13630847"/>
          <a:ext cx="838200" cy="11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15662</xdr:rowOff>
    </xdr:from>
    <xdr:ext cx="534377" cy="259045"/>
    <xdr:sp macro="" textlink="">
      <xdr:nvSpPr>
        <xdr:cNvPr id="405" name="普通建設事業費 （ うち新規整備　）平均値テキスト"/>
        <xdr:cNvSpPr txBox="1"/>
      </xdr:nvSpPr>
      <xdr:spPr>
        <a:xfrm>
          <a:off x="10528300" y="1338876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164235</xdr:rowOff>
    </xdr:from>
    <xdr:to>
      <xdr:col>55</xdr:col>
      <xdr:colOff>50800</xdr:colOff>
      <xdr:row>79</xdr:row>
      <xdr:rowOff>94385</xdr:rowOff>
    </xdr:to>
    <xdr:sp macro="" textlink="">
      <xdr:nvSpPr>
        <xdr:cNvPr id="406" name="フローチャート: 判断 405"/>
        <xdr:cNvSpPr/>
      </xdr:nvSpPr>
      <xdr:spPr>
        <a:xfrm>
          <a:off x="10426700" y="1353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88733</xdr:rowOff>
    </xdr:from>
    <xdr:to>
      <xdr:col>50</xdr:col>
      <xdr:colOff>114300</xdr:colOff>
      <xdr:row>79</xdr:row>
      <xdr:rowOff>97501</xdr:rowOff>
    </xdr:to>
    <xdr:cxnSp macro="">
      <xdr:nvCxnSpPr>
        <xdr:cNvPr id="407" name="直線コネクタ 406"/>
        <xdr:cNvCxnSpPr/>
      </xdr:nvCxnSpPr>
      <xdr:spPr>
        <a:xfrm>
          <a:off x="8750300" y="13633283"/>
          <a:ext cx="889000" cy="8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79</xdr:row>
      <xdr:rowOff>3620</xdr:rowOff>
    </xdr:from>
    <xdr:to>
      <xdr:col>50</xdr:col>
      <xdr:colOff>165100</xdr:colOff>
      <xdr:row>79</xdr:row>
      <xdr:rowOff>105220</xdr:rowOff>
    </xdr:to>
    <xdr:sp macro="" textlink="">
      <xdr:nvSpPr>
        <xdr:cNvPr id="408" name="フローチャート: 判断 407"/>
        <xdr:cNvSpPr/>
      </xdr:nvSpPr>
      <xdr:spPr>
        <a:xfrm>
          <a:off x="9588500" y="135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121747</xdr:rowOff>
    </xdr:from>
    <xdr:ext cx="534377" cy="259045"/>
    <xdr:sp macro="" textlink="">
      <xdr:nvSpPr>
        <xdr:cNvPr id="409" name="テキスト ボックス 408"/>
        <xdr:cNvSpPr txBox="1"/>
      </xdr:nvSpPr>
      <xdr:spPr>
        <a:xfrm>
          <a:off x="9372111" y="1332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83734</xdr:rowOff>
    </xdr:from>
    <xdr:to>
      <xdr:col>45</xdr:col>
      <xdr:colOff>177800</xdr:colOff>
      <xdr:row>79</xdr:row>
      <xdr:rowOff>88733</xdr:rowOff>
    </xdr:to>
    <xdr:cxnSp macro="">
      <xdr:nvCxnSpPr>
        <xdr:cNvPr id="410" name="直線コネクタ 409"/>
        <xdr:cNvCxnSpPr/>
      </xdr:nvCxnSpPr>
      <xdr:spPr>
        <a:xfrm>
          <a:off x="7861300" y="13628284"/>
          <a:ext cx="889000" cy="49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2277</xdr:rowOff>
    </xdr:from>
    <xdr:to>
      <xdr:col>46</xdr:col>
      <xdr:colOff>38100</xdr:colOff>
      <xdr:row>79</xdr:row>
      <xdr:rowOff>103877</xdr:rowOff>
    </xdr:to>
    <xdr:sp macro="" textlink="">
      <xdr:nvSpPr>
        <xdr:cNvPr id="411" name="フローチャート: 判断 410"/>
        <xdr:cNvSpPr/>
      </xdr:nvSpPr>
      <xdr:spPr>
        <a:xfrm>
          <a:off x="8699500" y="135468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120404</xdr:rowOff>
    </xdr:from>
    <xdr:ext cx="534377" cy="259045"/>
    <xdr:sp macro="" textlink="">
      <xdr:nvSpPr>
        <xdr:cNvPr id="412" name="テキスト ボックス 411"/>
        <xdr:cNvSpPr txBox="1"/>
      </xdr:nvSpPr>
      <xdr:spPr>
        <a:xfrm>
          <a:off x="8483111" y="13322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32775</xdr:rowOff>
    </xdr:from>
    <xdr:to>
      <xdr:col>41</xdr:col>
      <xdr:colOff>50800</xdr:colOff>
      <xdr:row>79</xdr:row>
      <xdr:rowOff>83734</xdr:rowOff>
    </xdr:to>
    <xdr:cxnSp macro="">
      <xdr:nvCxnSpPr>
        <xdr:cNvPr id="413" name="直線コネクタ 412"/>
        <xdr:cNvCxnSpPr/>
      </xdr:nvCxnSpPr>
      <xdr:spPr>
        <a:xfrm>
          <a:off x="6972300" y="13577325"/>
          <a:ext cx="889000" cy="50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1237</xdr:rowOff>
    </xdr:from>
    <xdr:to>
      <xdr:col>41</xdr:col>
      <xdr:colOff>101600</xdr:colOff>
      <xdr:row>79</xdr:row>
      <xdr:rowOff>102837</xdr:rowOff>
    </xdr:to>
    <xdr:sp macro="" textlink="">
      <xdr:nvSpPr>
        <xdr:cNvPr id="414" name="フローチャート: 判断 413"/>
        <xdr:cNvSpPr/>
      </xdr:nvSpPr>
      <xdr:spPr>
        <a:xfrm>
          <a:off x="7810500" y="1354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119364</xdr:rowOff>
    </xdr:from>
    <xdr:ext cx="534377" cy="259045"/>
    <xdr:sp macro="" textlink="">
      <xdr:nvSpPr>
        <xdr:cNvPr id="415" name="テキスト ボックス 414"/>
        <xdr:cNvSpPr txBox="1"/>
      </xdr:nvSpPr>
      <xdr:spPr>
        <a:xfrm>
          <a:off x="7594111" y="13321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160280</xdr:rowOff>
    </xdr:from>
    <xdr:to>
      <xdr:col>36</xdr:col>
      <xdr:colOff>165100</xdr:colOff>
      <xdr:row>79</xdr:row>
      <xdr:rowOff>90430</xdr:rowOff>
    </xdr:to>
    <xdr:sp macro="" textlink="">
      <xdr:nvSpPr>
        <xdr:cNvPr id="416" name="フローチャート: 判断 415"/>
        <xdr:cNvSpPr/>
      </xdr:nvSpPr>
      <xdr:spPr>
        <a:xfrm>
          <a:off x="6921500" y="1353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81557</xdr:rowOff>
    </xdr:from>
    <xdr:ext cx="534377" cy="259045"/>
    <xdr:sp macro="" textlink="">
      <xdr:nvSpPr>
        <xdr:cNvPr id="417" name="テキスト ボックス 416"/>
        <xdr:cNvSpPr txBox="1"/>
      </xdr:nvSpPr>
      <xdr:spPr>
        <a:xfrm>
          <a:off x="6705111" y="136261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35497</xdr:rowOff>
    </xdr:from>
    <xdr:to>
      <xdr:col>55</xdr:col>
      <xdr:colOff>50800</xdr:colOff>
      <xdr:row>79</xdr:row>
      <xdr:rowOff>137097</xdr:rowOff>
    </xdr:to>
    <xdr:sp macro="" textlink="">
      <xdr:nvSpPr>
        <xdr:cNvPr id="423" name="楕円 422"/>
        <xdr:cNvSpPr/>
      </xdr:nvSpPr>
      <xdr:spPr>
        <a:xfrm>
          <a:off x="10426700" y="1358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142663</xdr:rowOff>
    </xdr:from>
    <xdr:ext cx="534377" cy="259045"/>
    <xdr:sp macro="" textlink="">
      <xdr:nvSpPr>
        <xdr:cNvPr id="424" name="普通建設事業費 （ うち新規整備　）該当値テキスト"/>
        <xdr:cNvSpPr txBox="1"/>
      </xdr:nvSpPr>
      <xdr:spPr>
        <a:xfrm>
          <a:off x="10528300" y="13515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46701</xdr:rowOff>
    </xdr:from>
    <xdr:to>
      <xdr:col>50</xdr:col>
      <xdr:colOff>165100</xdr:colOff>
      <xdr:row>79</xdr:row>
      <xdr:rowOff>148301</xdr:rowOff>
    </xdr:to>
    <xdr:sp macro="" textlink="">
      <xdr:nvSpPr>
        <xdr:cNvPr id="425" name="楕円 424"/>
        <xdr:cNvSpPr/>
      </xdr:nvSpPr>
      <xdr:spPr>
        <a:xfrm>
          <a:off x="9588500" y="13591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139428</xdr:rowOff>
    </xdr:from>
    <xdr:ext cx="469744" cy="259045"/>
    <xdr:sp macro="" textlink="">
      <xdr:nvSpPr>
        <xdr:cNvPr id="426" name="テキスト ボックス 425"/>
        <xdr:cNvSpPr txBox="1"/>
      </xdr:nvSpPr>
      <xdr:spPr>
        <a:xfrm>
          <a:off x="9404428" y="1368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37933</xdr:rowOff>
    </xdr:from>
    <xdr:to>
      <xdr:col>46</xdr:col>
      <xdr:colOff>38100</xdr:colOff>
      <xdr:row>79</xdr:row>
      <xdr:rowOff>139533</xdr:rowOff>
    </xdr:to>
    <xdr:sp macro="" textlink="">
      <xdr:nvSpPr>
        <xdr:cNvPr id="427" name="楕円 426"/>
        <xdr:cNvSpPr/>
      </xdr:nvSpPr>
      <xdr:spPr>
        <a:xfrm>
          <a:off x="8699500" y="1358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130660</xdr:rowOff>
    </xdr:from>
    <xdr:ext cx="469744" cy="259045"/>
    <xdr:sp macro="" textlink="">
      <xdr:nvSpPr>
        <xdr:cNvPr id="428" name="テキスト ボックス 427"/>
        <xdr:cNvSpPr txBox="1"/>
      </xdr:nvSpPr>
      <xdr:spPr>
        <a:xfrm>
          <a:off x="8515428" y="1367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32934</xdr:rowOff>
    </xdr:from>
    <xdr:to>
      <xdr:col>41</xdr:col>
      <xdr:colOff>101600</xdr:colOff>
      <xdr:row>79</xdr:row>
      <xdr:rowOff>134534</xdr:rowOff>
    </xdr:to>
    <xdr:sp macro="" textlink="">
      <xdr:nvSpPr>
        <xdr:cNvPr id="429" name="楕円 428"/>
        <xdr:cNvSpPr/>
      </xdr:nvSpPr>
      <xdr:spPr>
        <a:xfrm>
          <a:off x="7810500" y="13577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125661</xdr:rowOff>
    </xdr:from>
    <xdr:ext cx="534377" cy="259045"/>
    <xdr:sp macro="" textlink="">
      <xdr:nvSpPr>
        <xdr:cNvPr id="430" name="テキスト ボックス 429"/>
        <xdr:cNvSpPr txBox="1"/>
      </xdr:nvSpPr>
      <xdr:spPr>
        <a:xfrm>
          <a:off x="7594111" y="13670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153425</xdr:rowOff>
    </xdr:from>
    <xdr:to>
      <xdr:col>36</xdr:col>
      <xdr:colOff>165100</xdr:colOff>
      <xdr:row>79</xdr:row>
      <xdr:rowOff>83575</xdr:rowOff>
    </xdr:to>
    <xdr:sp macro="" textlink="">
      <xdr:nvSpPr>
        <xdr:cNvPr id="431" name="楕円 430"/>
        <xdr:cNvSpPr/>
      </xdr:nvSpPr>
      <xdr:spPr>
        <a:xfrm>
          <a:off x="6921500" y="13526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100102</xdr:rowOff>
    </xdr:from>
    <xdr:ext cx="534377" cy="259045"/>
    <xdr:sp macro="" textlink="">
      <xdr:nvSpPr>
        <xdr:cNvPr id="432" name="テキスト ボックス 431"/>
        <xdr:cNvSpPr txBox="1"/>
      </xdr:nvSpPr>
      <xdr:spPr>
        <a:xfrm>
          <a:off x="6705111" y="13301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3" name="直線コネクタ 442"/>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4" name="テキスト ボックス 443"/>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5" name="直線コネクタ 444"/>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6" name="テキスト ボックス 445"/>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7" name="直線コネクタ 446"/>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8" name="テキスト ボックス 447"/>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9" name="直線コネクタ 448"/>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0" name="テキスト ボックス 449"/>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17952</xdr:rowOff>
    </xdr:from>
    <xdr:to>
      <xdr:col>54</xdr:col>
      <xdr:colOff>189865</xdr:colOff>
      <xdr:row>98</xdr:row>
      <xdr:rowOff>102575</xdr:rowOff>
    </xdr:to>
    <xdr:cxnSp macro="">
      <xdr:nvCxnSpPr>
        <xdr:cNvPr id="454" name="直線コネクタ 453"/>
        <xdr:cNvCxnSpPr/>
      </xdr:nvCxnSpPr>
      <xdr:spPr>
        <a:xfrm flipV="1">
          <a:off x="10475595" y="15448452"/>
          <a:ext cx="1270" cy="14562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106402</xdr:rowOff>
    </xdr:from>
    <xdr:ext cx="469744" cy="259045"/>
    <xdr:sp macro="" textlink="">
      <xdr:nvSpPr>
        <xdr:cNvPr id="455" name="普通建設事業費 （ うち更新整備　）最小値テキスト"/>
        <xdr:cNvSpPr txBox="1"/>
      </xdr:nvSpPr>
      <xdr:spPr>
        <a:xfrm>
          <a:off x="10528300" y="16908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102575</xdr:rowOff>
    </xdr:from>
    <xdr:to>
      <xdr:col>55</xdr:col>
      <xdr:colOff>88900</xdr:colOff>
      <xdr:row>98</xdr:row>
      <xdr:rowOff>102575</xdr:rowOff>
    </xdr:to>
    <xdr:cxnSp macro="">
      <xdr:nvCxnSpPr>
        <xdr:cNvPr id="456" name="直線コネクタ 455"/>
        <xdr:cNvCxnSpPr/>
      </xdr:nvCxnSpPr>
      <xdr:spPr>
        <a:xfrm>
          <a:off x="10388600" y="16904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136079</xdr:rowOff>
    </xdr:from>
    <xdr:ext cx="599010" cy="259045"/>
    <xdr:sp macro="" textlink="">
      <xdr:nvSpPr>
        <xdr:cNvPr id="457" name="普通建設事業費 （ うち更新整備　）最大値テキスト"/>
        <xdr:cNvSpPr txBox="1"/>
      </xdr:nvSpPr>
      <xdr:spPr>
        <a:xfrm>
          <a:off x="10528300" y="152236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326,629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17952</xdr:rowOff>
    </xdr:from>
    <xdr:to>
      <xdr:col>55</xdr:col>
      <xdr:colOff>88900</xdr:colOff>
      <xdr:row>90</xdr:row>
      <xdr:rowOff>17952</xdr:rowOff>
    </xdr:to>
    <xdr:cxnSp macro="">
      <xdr:nvCxnSpPr>
        <xdr:cNvPr id="458" name="直線コネクタ 457"/>
        <xdr:cNvCxnSpPr/>
      </xdr:nvCxnSpPr>
      <xdr:spPr>
        <a:xfrm>
          <a:off x="10388600" y="15448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109790</xdr:rowOff>
    </xdr:from>
    <xdr:to>
      <xdr:col>55</xdr:col>
      <xdr:colOff>0</xdr:colOff>
      <xdr:row>94</xdr:row>
      <xdr:rowOff>135851</xdr:rowOff>
    </xdr:to>
    <xdr:cxnSp macro="">
      <xdr:nvCxnSpPr>
        <xdr:cNvPr id="459" name="直線コネクタ 458"/>
        <xdr:cNvCxnSpPr/>
      </xdr:nvCxnSpPr>
      <xdr:spPr>
        <a:xfrm flipV="1">
          <a:off x="9639300" y="16226090"/>
          <a:ext cx="8382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52542</xdr:rowOff>
    </xdr:from>
    <xdr:ext cx="534377" cy="259045"/>
    <xdr:sp macro="" textlink="">
      <xdr:nvSpPr>
        <xdr:cNvPr id="460" name="普通建設事業費 （ うち更新整備　）平均値テキスト"/>
        <xdr:cNvSpPr txBox="1"/>
      </xdr:nvSpPr>
      <xdr:spPr>
        <a:xfrm>
          <a:off x="10528300" y="165117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74115</xdr:rowOff>
    </xdr:from>
    <xdr:to>
      <xdr:col>55</xdr:col>
      <xdr:colOff>50800</xdr:colOff>
      <xdr:row>97</xdr:row>
      <xdr:rowOff>4265</xdr:rowOff>
    </xdr:to>
    <xdr:sp macro="" textlink="">
      <xdr:nvSpPr>
        <xdr:cNvPr id="461" name="フローチャート: 判断 460"/>
        <xdr:cNvSpPr/>
      </xdr:nvSpPr>
      <xdr:spPr>
        <a:xfrm>
          <a:off x="10426700" y="16533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160905</xdr:rowOff>
    </xdr:from>
    <xdr:to>
      <xdr:col>50</xdr:col>
      <xdr:colOff>114300</xdr:colOff>
      <xdr:row>94</xdr:row>
      <xdr:rowOff>135851</xdr:rowOff>
    </xdr:to>
    <xdr:cxnSp macro="">
      <xdr:nvCxnSpPr>
        <xdr:cNvPr id="462" name="直線コネクタ 461"/>
        <xdr:cNvCxnSpPr/>
      </xdr:nvCxnSpPr>
      <xdr:spPr>
        <a:xfrm>
          <a:off x="8750300" y="16105755"/>
          <a:ext cx="889000" cy="14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128997</xdr:rowOff>
    </xdr:from>
    <xdr:to>
      <xdr:col>50</xdr:col>
      <xdr:colOff>165100</xdr:colOff>
      <xdr:row>97</xdr:row>
      <xdr:rowOff>59147</xdr:rowOff>
    </xdr:to>
    <xdr:sp macro="" textlink="">
      <xdr:nvSpPr>
        <xdr:cNvPr id="463" name="フローチャート: 判断 462"/>
        <xdr:cNvSpPr/>
      </xdr:nvSpPr>
      <xdr:spPr>
        <a:xfrm>
          <a:off x="9588500" y="16588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50274</xdr:rowOff>
    </xdr:from>
    <xdr:ext cx="534377" cy="259045"/>
    <xdr:sp macro="" textlink="">
      <xdr:nvSpPr>
        <xdr:cNvPr id="464" name="テキスト ボックス 463"/>
        <xdr:cNvSpPr txBox="1"/>
      </xdr:nvSpPr>
      <xdr:spPr>
        <a:xfrm>
          <a:off x="9372111" y="16680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160905</xdr:rowOff>
    </xdr:from>
    <xdr:to>
      <xdr:col>45</xdr:col>
      <xdr:colOff>177800</xdr:colOff>
      <xdr:row>94</xdr:row>
      <xdr:rowOff>66137</xdr:rowOff>
    </xdr:to>
    <xdr:cxnSp macro="">
      <xdr:nvCxnSpPr>
        <xdr:cNvPr id="465" name="直線コネクタ 464"/>
        <xdr:cNvCxnSpPr/>
      </xdr:nvCxnSpPr>
      <xdr:spPr>
        <a:xfrm flipV="1">
          <a:off x="7861300" y="16105755"/>
          <a:ext cx="889000" cy="76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162697</xdr:rowOff>
    </xdr:from>
    <xdr:to>
      <xdr:col>46</xdr:col>
      <xdr:colOff>38100</xdr:colOff>
      <xdr:row>97</xdr:row>
      <xdr:rowOff>92847</xdr:rowOff>
    </xdr:to>
    <xdr:sp macro="" textlink="">
      <xdr:nvSpPr>
        <xdr:cNvPr id="466" name="フローチャート: 判断 465"/>
        <xdr:cNvSpPr/>
      </xdr:nvSpPr>
      <xdr:spPr>
        <a:xfrm>
          <a:off x="8699500" y="16621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83974</xdr:rowOff>
    </xdr:from>
    <xdr:ext cx="534377" cy="259045"/>
    <xdr:sp macro="" textlink="">
      <xdr:nvSpPr>
        <xdr:cNvPr id="467" name="テキスト ボックス 466"/>
        <xdr:cNvSpPr txBox="1"/>
      </xdr:nvSpPr>
      <xdr:spPr>
        <a:xfrm>
          <a:off x="8483111" y="16714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66137</xdr:rowOff>
    </xdr:from>
    <xdr:to>
      <xdr:col>41</xdr:col>
      <xdr:colOff>50800</xdr:colOff>
      <xdr:row>95</xdr:row>
      <xdr:rowOff>29305</xdr:rowOff>
    </xdr:to>
    <xdr:cxnSp macro="">
      <xdr:nvCxnSpPr>
        <xdr:cNvPr id="468" name="直線コネクタ 467"/>
        <xdr:cNvCxnSpPr/>
      </xdr:nvCxnSpPr>
      <xdr:spPr>
        <a:xfrm flipV="1">
          <a:off x="6972300" y="16182437"/>
          <a:ext cx="889000" cy="134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154417</xdr:rowOff>
    </xdr:from>
    <xdr:to>
      <xdr:col>41</xdr:col>
      <xdr:colOff>101600</xdr:colOff>
      <xdr:row>97</xdr:row>
      <xdr:rowOff>84567</xdr:rowOff>
    </xdr:to>
    <xdr:sp macro="" textlink="">
      <xdr:nvSpPr>
        <xdr:cNvPr id="469" name="フローチャート: 判断 468"/>
        <xdr:cNvSpPr/>
      </xdr:nvSpPr>
      <xdr:spPr>
        <a:xfrm>
          <a:off x="7810500" y="1661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75694</xdr:rowOff>
    </xdr:from>
    <xdr:ext cx="534377" cy="259045"/>
    <xdr:sp macro="" textlink="">
      <xdr:nvSpPr>
        <xdr:cNvPr id="470" name="テキスト ボックス 469"/>
        <xdr:cNvSpPr txBox="1"/>
      </xdr:nvSpPr>
      <xdr:spPr>
        <a:xfrm>
          <a:off x="7594111" y="167063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61446</xdr:rowOff>
    </xdr:from>
    <xdr:to>
      <xdr:col>36</xdr:col>
      <xdr:colOff>165100</xdr:colOff>
      <xdr:row>97</xdr:row>
      <xdr:rowOff>163046</xdr:rowOff>
    </xdr:to>
    <xdr:sp macro="" textlink="">
      <xdr:nvSpPr>
        <xdr:cNvPr id="471" name="フローチャート: 判断 470"/>
        <xdr:cNvSpPr/>
      </xdr:nvSpPr>
      <xdr:spPr>
        <a:xfrm>
          <a:off x="6921500" y="16692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154173</xdr:rowOff>
    </xdr:from>
    <xdr:ext cx="534377" cy="259045"/>
    <xdr:sp macro="" textlink="">
      <xdr:nvSpPr>
        <xdr:cNvPr id="472" name="テキスト ボックス 471"/>
        <xdr:cNvSpPr txBox="1"/>
      </xdr:nvSpPr>
      <xdr:spPr>
        <a:xfrm>
          <a:off x="6705111" y="16784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58990</xdr:rowOff>
    </xdr:from>
    <xdr:to>
      <xdr:col>55</xdr:col>
      <xdr:colOff>50800</xdr:colOff>
      <xdr:row>94</xdr:row>
      <xdr:rowOff>160590</xdr:rowOff>
    </xdr:to>
    <xdr:sp macro="" textlink="">
      <xdr:nvSpPr>
        <xdr:cNvPr id="478" name="楕円 477"/>
        <xdr:cNvSpPr/>
      </xdr:nvSpPr>
      <xdr:spPr>
        <a:xfrm>
          <a:off x="10426700" y="1617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81867</xdr:rowOff>
    </xdr:from>
    <xdr:ext cx="599010" cy="259045"/>
    <xdr:sp macro="" textlink="">
      <xdr:nvSpPr>
        <xdr:cNvPr id="479" name="普通建設事業費 （ うち更新整備　）該当値テキスト"/>
        <xdr:cNvSpPr txBox="1"/>
      </xdr:nvSpPr>
      <xdr:spPr>
        <a:xfrm>
          <a:off x="10528300" y="160267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85051</xdr:rowOff>
    </xdr:from>
    <xdr:to>
      <xdr:col>50</xdr:col>
      <xdr:colOff>165100</xdr:colOff>
      <xdr:row>95</xdr:row>
      <xdr:rowOff>15201</xdr:rowOff>
    </xdr:to>
    <xdr:sp macro="" textlink="">
      <xdr:nvSpPr>
        <xdr:cNvPr id="480" name="楕円 479"/>
        <xdr:cNvSpPr/>
      </xdr:nvSpPr>
      <xdr:spPr>
        <a:xfrm>
          <a:off x="9588500" y="1620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31728</xdr:rowOff>
    </xdr:from>
    <xdr:ext cx="599010" cy="259045"/>
    <xdr:sp macro="" textlink="">
      <xdr:nvSpPr>
        <xdr:cNvPr id="481" name="テキスト ボックス 480"/>
        <xdr:cNvSpPr txBox="1"/>
      </xdr:nvSpPr>
      <xdr:spPr>
        <a:xfrm>
          <a:off x="9339795" y="15976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93</xdr:row>
      <xdr:rowOff>110105</xdr:rowOff>
    </xdr:from>
    <xdr:to>
      <xdr:col>46</xdr:col>
      <xdr:colOff>38100</xdr:colOff>
      <xdr:row>94</xdr:row>
      <xdr:rowOff>40255</xdr:rowOff>
    </xdr:to>
    <xdr:sp macro="" textlink="">
      <xdr:nvSpPr>
        <xdr:cNvPr id="482" name="楕円 481"/>
        <xdr:cNvSpPr/>
      </xdr:nvSpPr>
      <xdr:spPr>
        <a:xfrm>
          <a:off x="8699500" y="16054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92</xdr:row>
      <xdr:rowOff>56782</xdr:rowOff>
    </xdr:from>
    <xdr:ext cx="599010" cy="259045"/>
    <xdr:sp macro="" textlink="">
      <xdr:nvSpPr>
        <xdr:cNvPr id="483" name="テキスト ボックス 482"/>
        <xdr:cNvSpPr txBox="1"/>
      </xdr:nvSpPr>
      <xdr:spPr>
        <a:xfrm>
          <a:off x="8450795" y="15830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15337</xdr:rowOff>
    </xdr:from>
    <xdr:to>
      <xdr:col>41</xdr:col>
      <xdr:colOff>101600</xdr:colOff>
      <xdr:row>94</xdr:row>
      <xdr:rowOff>116937</xdr:rowOff>
    </xdr:to>
    <xdr:sp macro="" textlink="">
      <xdr:nvSpPr>
        <xdr:cNvPr id="484" name="楕円 483"/>
        <xdr:cNvSpPr/>
      </xdr:nvSpPr>
      <xdr:spPr>
        <a:xfrm>
          <a:off x="7810500" y="16131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92</xdr:row>
      <xdr:rowOff>133464</xdr:rowOff>
    </xdr:from>
    <xdr:ext cx="599010" cy="259045"/>
    <xdr:sp macro="" textlink="">
      <xdr:nvSpPr>
        <xdr:cNvPr id="485" name="テキスト ボックス 484"/>
        <xdr:cNvSpPr txBox="1"/>
      </xdr:nvSpPr>
      <xdr:spPr>
        <a:xfrm>
          <a:off x="7561795" y="159068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149955</xdr:rowOff>
    </xdr:from>
    <xdr:to>
      <xdr:col>36</xdr:col>
      <xdr:colOff>165100</xdr:colOff>
      <xdr:row>95</xdr:row>
      <xdr:rowOff>80105</xdr:rowOff>
    </xdr:to>
    <xdr:sp macro="" textlink="">
      <xdr:nvSpPr>
        <xdr:cNvPr id="486" name="楕円 485"/>
        <xdr:cNvSpPr/>
      </xdr:nvSpPr>
      <xdr:spPr>
        <a:xfrm>
          <a:off x="6921500" y="16266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96632</xdr:rowOff>
    </xdr:from>
    <xdr:ext cx="599010" cy="259045"/>
    <xdr:sp macro="" textlink="">
      <xdr:nvSpPr>
        <xdr:cNvPr id="487" name="テキスト ボックス 486"/>
        <xdr:cNvSpPr txBox="1"/>
      </xdr:nvSpPr>
      <xdr:spPr>
        <a:xfrm>
          <a:off x="6672795" y="160414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8" name="直線コネクタ 497"/>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9" name="テキスト ボックス 498"/>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0" name="直線コネクタ 499"/>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1" name="テキスト ボックス 500"/>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2" name="直線コネクタ 501"/>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3" name="テキスト ボックス 502"/>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4" name="直線コネクタ 503"/>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5" name="テキスト ボックス 504"/>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6" name="直線コネクタ 505"/>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7" name="テキスト ボックス 506"/>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8" name="直線コネクタ 50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9" name="テキスト ボックス 50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0"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54775</xdr:rowOff>
    </xdr:from>
    <xdr:to>
      <xdr:col>85</xdr:col>
      <xdr:colOff>126364</xdr:colOff>
      <xdr:row>39</xdr:row>
      <xdr:rowOff>44450</xdr:rowOff>
    </xdr:to>
    <xdr:cxnSp macro="">
      <xdr:nvCxnSpPr>
        <xdr:cNvPr id="511" name="直線コネクタ 510"/>
        <xdr:cNvCxnSpPr/>
      </xdr:nvCxnSpPr>
      <xdr:spPr>
        <a:xfrm flipV="1">
          <a:off x="16317595" y="5369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2" name="災害復旧事業費最小値テキスト"/>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3" name="直線コネクタ 512"/>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1452</xdr:rowOff>
    </xdr:from>
    <xdr:ext cx="534377" cy="259045"/>
    <xdr:sp macro="" textlink="">
      <xdr:nvSpPr>
        <xdr:cNvPr id="514" name="災害復旧事業費最大値テキスト"/>
        <xdr:cNvSpPr txBox="1"/>
      </xdr:nvSpPr>
      <xdr:spPr>
        <a:xfrm>
          <a:off x="16370300" y="5144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54775</xdr:rowOff>
    </xdr:from>
    <xdr:to>
      <xdr:col>86</xdr:col>
      <xdr:colOff>25400</xdr:colOff>
      <xdr:row>31</xdr:row>
      <xdr:rowOff>54775</xdr:rowOff>
    </xdr:to>
    <xdr:cxnSp macro="">
      <xdr:nvCxnSpPr>
        <xdr:cNvPr id="515" name="直線コネクタ 514"/>
        <xdr:cNvCxnSpPr/>
      </xdr:nvCxnSpPr>
      <xdr:spPr>
        <a:xfrm>
          <a:off x="16230600" y="536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119983</xdr:rowOff>
    </xdr:from>
    <xdr:to>
      <xdr:col>85</xdr:col>
      <xdr:colOff>127000</xdr:colOff>
      <xdr:row>39</xdr:row>
      <xdr:rowOff>41135</xdr:rowOff>
    </xdr:to>
    <xdr:cxnSp macro="">
      <xdr:nvCxnSpPr>
        <xdr:cNvPr id="516" name="直線コネクタ 515"/>
        <xdr:cNvCxnSpPr/>
      </xdr:nvCxnSpPr>
      <xdr:spPr>
        <a:xfrm flipV="1">
          <a:off x="15481300" y="6635083"/>
          <a:ext cx="838200" cy="9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118235</xdr:rowOff>
    </xdr:from>
    <xdr:ext cx="534377" cy="259045"/>
    <xdr:sp macro="" textlink="">
      <xdr:nvSpPr>
        <xdr:cNvPr id="517" name="災害復旧事業費平均値テキスト"/>
        <xdr:cNvSpPr txBox="1"/>
      </xdr:nvSpPr>
      <xdr:spPr>
        <a:xfrm>
          <a:off x="16370300" y="62904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95358</xdr:rowOff>
    </xdr:from>
    <xdr:to>
      <xdr:col>85</xdr:col>
      <xdr:colOff>177800</xdr:colOff>
      <xdr:row>38</xdr:row>
      <xdr:rowOff>25509</xdr:rowOff>
    </xdr:to>
    <xdr:sp macro="" textlink="">
      <xdr:nvSpPr>
        <xdr:cNvPr id="518" name="フローチャート: 判断 517"/>
        <xdr:cNvSpPr/>
      </xdr:nvSpPr>
      <xdr:spPr>
        <a:xfrm>
          <a:off x="16268700" y="64390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117316</xdr:rowOff>
    </xdr:from>
    <xdr:to>
      <xdr:col>81</xdr:col>
      <xdr:colOff>50800</xdr:colOff>
      <xdr:row>39</xdr:row>
      <xdr:rowOff>41135</xdr:rowOff>
    </xdr:to>
    <xdr:cxnSp macro="">
      <xdr:nvCxnSpPr>
        <xdr:cNvPr id="519" name="直線コネクタ 518"/>
        <xdr:cNvCxnSpPr/>
      </xdr:nvCxnSpPr>
      <xdr:spPr>
        <a:xfrm>
          <a:off x="14592300" y="6632416"/>
          <a:ext cx="889000" cy="9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96082</xdr:rowOff>
    </xdr:from>
    <xdr:to>
      <xdr:col>81</xdr:col>
      <xdr:colOff>101600</xdr:colOff>
      <xdr:row>38</xdr:row>
      <xdr:rowOff>26232</xdr:rowOff>
    </xdr:to>
    <xdr:sp macro="" textlink="">
      <xdr:nvSpPr>
        <xdr:cNvPr id="520" name="フローチャート: 判断 519"/>
        <xdr:cNvSpPr/>
      </xdr:nvSpPr>
      <xdr:spPr>
        <a:xfrm>
          <a:off x="15430500" y="643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42759</xdr:rowOff>
    </xdr:from>
    <xdr:ext cx="534377" cy="259045"/>
    <xdr:sp macro="" textlink="">
      <xdr:nvSpPr>
        <xdr:cNvPr id="521" name="テキスト ボックス 520"/>
        <xdr:cNvSpPr txBox="1"/>
      </xdr:nvSpPr>
      <xdr:spPr>
        <a:xfrm>
          <a:off x="15214111" y="6214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117316</xdr:rowOff>
    </xdr:from>
    <xdr:to>
      <xdr:col>76</xdr:col>
      <xdr:colOff>114300</xdr:colOff>
      <xdr:row>38</xdr:row>
      <xdr:rowOff>163817</xdr:rowOff>
    </xdr:to>
    <xdr:cxnSp macro="">
      <xdr:nvCxnSpPr>
        <xdr:cNvPr id="522" name="直線コネクタ 521"/>
        <xdr:cNvCxnSpPr/>
      </xdr:nvCxnSpPr>
      <xdr:spPr>
        <a:xfrm flipV="1">
          <a:off x="13703300" y="6632416"/>
          <a:ext cx="889000" cy="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129458</xdr:rowOff>
    </xdr:from>
    <xdr:to>
      <xdr:col>76</xdr:col>
      <xdr:colOff>165100</xdr:colOff>
      <xdr:row>38</xdr:row>
      <xdr:rowOff>59607</xdr:rowOff>
    </xdr:to>
    <xdr:sp macro="" textlink="">
      <xdr:nvSpPr>
        <xdr:cNvPr id="523" name="フローチャート: 判断 522"/>
        <xdr:cNvSpPr/>
      </xdr:nvSpPr>
      <xdr:spPr>
        <a:xfrm>
          <a:off x="14541500" y="64731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76135</xdr:rowOff>
    </xdr:from>
    <xdr:ext cx="534377" cy="259045"/>
    <xdr:sp macro="" textlink="">
      <xdr:nvSpPr>
        <xdr:cNvPr id="524" name="テキスト ボックス 523"/>
        <xdr:cNvSpPr txBox="1"/>
      </xdr:nvSpPr>
      <xdr:spPr>
        <a:xfrm>
          <a:off x="14325111" y="6248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159226</xdr:rowOff>
    </xdr:from>
    <xdr:to>
      <xdr:col>71</xdr:col>
      <xdr:colOff>177800</xdr:colOff>
      <xdr:row>38</xdr:row>
      <xdr:rowOff>163817</xdr:rowOff>
    </xdr:to>
    <xdr:cxnSp macro="">
      <xdr:nvCxnSpPr>
        <xdr:cNvPr id="525" name="直線コネクタ 524"/>
        <xdr:cNvCxnSpPr/>
      </xdr:nvCxnSpPr>
      <xdr:spPr>
        <a:xfrm>
          <a:off x="12814300" y="6674326"/>
          <a:ext cx="889000" cy="4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91053</xdr:rowOff>
    </xdr:from>
    <xdr:to>
      <xdr:col>72</xdr:col>
      <xdr:colOff>38100</xdr:colOff>
      <xdr:row>38</xdr:row>
      <xdr:rowOff>21203</xdr:rowOff>
    </xdr:to>
    <xdr:sp macro="" textlink="">
      <xdr:nvSpPr>
        <xdr:cNvPr id="526" name="フローチャート: 判断 525"/>
        <xdr:cNvSpPr/>
      </xdr:nvSpPr>
      <xdr:spPr>
        <a:xfrm>
          <a:off x="13652500" y="6434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37730</xdr:rowOff>
    </xdr:from>
    <xdr:ext cx="534377" cy="259045"/>
    <xdr:sp macro="" textlink="">
      <xdr:nvSpPr>
        <xdr:cNvPr id="527" name="テキスト ボックス 526"/>
        <xdr:cNvSpPr txBox="1"/>
      </xdr:nvSpPr>
      <xdr:spPr>
        <a:xfrm>
          <a:off x="13436111" y="6209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152698</xdr:rowOff>
    </xdr:from>
    <xdr:to>
      <xdr:col>67</xdr:col>
      <xdr:colOff>101600</xdr:colOff>
      <xdr:row>38</xdr:row>
      <xdr:rowOff>82848</xdr:rowOff>
    </xdr:to>
    <xdr:sp macro="" textlink="">
      <xdr:nvSpPr>
        <xdr:cNvPr id="528" name="フローチャート: 判断 527"/>
        <xdr:cNvSpPr/>
      </xdr:nvSpPr>
      <xdr:spPr>
        <a:xfrm>
          <a:off x="12763500" y="6496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99375</xdr:rowOff>
    </xdr:from>
    <xdr:ext cx="469744" cy="259045"/>
    <xdr:sp macro="" textlink="">
      <xdr:nvSpPr>
        <xdr:cNvPr id="529" name="テキスト ボックス 528"/>
        <xdr:cNvSpPr txBox="1"/>
      </xdr:nvSpPr>
      <xdr:spPr>
        <a:xfrm>
          <a:off x="12579428" y="6271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0" name="テキスト ボックス 52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1" name="テキスト ボックス 53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2" name="テキスト ボックス 53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3" name="テキスト ボックス 53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4" name="テキスト ボックス 53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69183</xdr:rowOff>
    </xdr:from>
    <xdr:to>
      <xdr:col>85</xdr:col>
      <xdr:colOff>177800</xdr:colOff>
      <xdr:row>38</xdr:row>
      <xdr:rowOff>170783</xdr:rowOff>
    </xdr:to>
    <xdr:sp macro="" textlink="">
      <xdr:nvSpPr>
        <xdr:cNvPr id="535" name="楕円 534"/>
        <xdr:cNvSpPr/>
      </xdr:nvSpPr>
      <xdr:spPr>
        <a:xfrm>
          <a:off x="16268700" y="6584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155560</xdr:rowOff>
    </xdr:from>
    <xdr:ext cx="469744" cy="259045"/>
    <xdr:sp macro="" textlink="">
      <xdr:nvSpPr>
        <xdr:cNvPr id="536" name="災害復旧事業費該当値テキスト"/>
        <xdr:cNvSpPr txBox="1"/>
      </xdr:nvSpPr>
      <xdr:spPr>
        <a:xfrm>
          <a:off x="16370300" y="6499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161785</xdr:rowOff>
    </xdr:from>
    <xdr:to>
      <xdr:col>81</xdr:col>
      <xdr:colOff>101600</xdr:colOff>
      <xdr:row>39</xdr:row>
      <xdr:rowOff>91935</xdr:rowOff>
    </xdr:to>
    <xdr:sp macro="" textlink="">
      <xdr:nvSpPr>
        <xdr:cNvPr id="537" name="楕円 536"/>
        <xdr:cNvSpPr/>
      </xdr:nvSpPr>
      <xdr:spPr>
        <a:xfrm>
          <a:off x="15430500" y="6676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83062</xdr:rowOff>
    </xdr:from>
    <xdr:ext cx="378565" cy="259045"/>
    <xdr:sp macro="" textlink="">
      <xdr:nvSpPr>
        <xdr:cNvPr id="538" name="テキスト ボックス 537"/>
        <xdr:cNvSpPr txBox="1"/>
      </xdr:nvSpPr>
      <xdr:spPr>
        <a:xfrm>
          <a:off x="15292017" y="6769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66516</xdr:rowOff>
    </xdr:from>
    <xdr:to>
      <xdr:col>76</xdr:col>
      <xdr:colOff>165100</xdr:colOff>
      <xdr:row>38</xdr:row>
      <xdr:rowOff>168116</xdr:rowOff>
    </xdr:to>
    <xdr:sp macro="" textlink="">
      <xdr:nvSpPr>
        <xdr:cNvPr id="539" name="楕円 538"/>
        <xdr:cNvSpPr/>
      </xdr:nvSpPr>
      <xdr:spPr>
        <a:xfrm>
          <a:off x="14541500" y="6581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159243</xdr:rowOff>
    </xdr:from>
    <xdr:ext cx="469744" cy="259045"/>
    <xdr:sp macro="" textlink="">
      <xdr:nvSpPr>
        <xdr:cNvPr id="540" name="テキスト ボックス 539"/>
        <xdr:cNvSpPr txBox="1"/>
      </xdr:nvSpPr>
      <xdr:spPr>
        <a:xfrm>
          <a:off x="14357428" y="6674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113017</xdr:rowOff>
    </xdr:from>
    <xdr:to>
      <xdr:col>72</xdr:col>
      <xdr:colOff>38100</xdr:colOff>
      <xdr:row>39</xdr:row>
      <xdr:rowOff>43167</xdr:rowOff>
    </xdr:to>
    <xdr:sp macro="" textlink="">
      <xdr:nvSpPr>
        <xdr:cNvPr id="541" name="楕円 540"/>
        <xdr:cNvSpPr/>
      </xdr:nvSpPr>
      <xdr:spPr>
        <a:xfrm>
          <a:off x="13652500" y="6628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34294</xdr:rowOff>
    </xdr:from>
    <xdr:ext cx="469744" cy="259045"/>
    <xdr:sp macro="" textlink="">
      <xdr:nvSpPr>
        <xdr:cNvPr id="542" name="テキスト ボックス 541"/>
        <xdr:cNvSpPr txBox="1"/>
      </xdr:nvSpPr>
      <xdr:spPr>
        <a:xfrm>
          <a:off x="13468428" y="6720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108426</xdr:rowOff>
    </xdr:from>
    <xdr:to>
      <xdr:col>67</xdr:col>
      <xdr:colOff>101600</xdr:colOff>
      <xdr:row>39</xdr:row>
      <xdr:rowOff>38576</xdr:rowOff>
    </xdr:to>
    <xdr:sp macro="" textlink="">
      <xdr:nvSpPr>
        <xdr:cNvPr id="543" name="楕円 542"/>
        <xdr:cNvSpPr/>
      </xdr:nvSpPr>
      <xdr:spPr>
        <a:xfrm>
          <a:off x="12763500" y="6623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29703</xdr:rowOff>
    </xdr:from>
    <xdr:ext cx="469744" cy="259045"/>
    <xdr:sp macro="" textlink="">
      <xdr:nvSpPr>
        <xdr:cNvPr id="544" name="テキスト ボックス 543"/>
        <xdr:cNvSpPr txBox="1"/>
      </xdr:nvSpPr>
      <xdr:spPr>
        <a:xfrm>
          <a:off x="12579428" y="6716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5" name="正方形/長方形 54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6" name="正方形/長方形 54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7" name="正方形/長方形 54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8" name="正方形/長方形 54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9" name="正方形/長方形 54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0" name="正方形/長方形 54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1" name="正方形/長方形 55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2" name="正方形/長方形 55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3" name="テキスト ボックス 55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4" name="直線コネクタ 55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6" name="テキスト ボックス 555"/>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8" name="テキスト ボックス 557"/>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0" name="直線コネクタ 559"/>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1"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3"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5" name="直線コネクタ 564"/>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6"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7" name="フローチャート: 判断 566"/>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8" name="直線コネクタ 567"/>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9" name="フローチャート: 判断 568"/>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0" name="テキスト ボックス 569"/>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1" name="直線コネクタ 570"/>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2" name="フローチャート: 判断 571"/>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3" name="テキスト ボックス 572"/>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4" name="直線コネクタ 573"/>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5" name="フローチャート: 判断 574"/>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6" name="テキスト ボックス 575"/>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7" name="フローチャート: 判断 576"/>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8" name="テキスト ボックス 577"/>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4" name="楕円 583"/>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5"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6" name="楕円 585"/>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7" name="テキスト ボックス 586"/>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8" name="楕円 587"/>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9" name="テキスト ボックス 588"/>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0" name="楕円 589"/>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1" name="テキスト ボックス 590"/>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2" name="楕円 591"/>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3" name="テキスト ボックス 592"/>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4" name="直線コネクタ 603"/>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5" name="テキスト ボックス 604"/>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6" name="直線コネクタ 605"/>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7" name="テキスト ボックス 606"/>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08" name="直線コネクタ 607"/>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09" name="テキスト ボックス 608"/>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0" name="直線コネクタ 609"/>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1" name="テキスト ボックス 610"/>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150714</xdr:rowOff>
    </xdr:from>
    <xdr:to>
      <xdr:col>85</xdr:col>
      <xdr:colOff>126364</xdr:colOff>
      <xdr:row>78</xdr:row>
      <xdr:rowOff>98941</xdr:rowOff>
    </xdr:to>
    <xdr:cxnSp macro="">
      <xdr:nvCxnSpPr>
        <xdr:cNvPr id="615" name="直線コネクタ 614"/>
        <xdr:cNvCxnSpPr/>
      </xdr:nvCxnSpPr>
      <xdr:spPr>
        <a:xfrm flipV="1">
          <a:off x="16317595" y="12152214"/>
          <a:ext cx="1269" cy="13198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102768</xdr:rowOff>
    </xdr:from>
    <xdr:ext cx="469744" cy="259045"/>
    <xdr:sp macro="" textlink="">
      <xdr:nvSpPr>
        <xdr:cNvPr id="616" name="公債費最小値テキスト"/>
        <xdr:cNvSpPr txBox="1"/>
      </xdr:nvSpPr>
      <xdr:spPr>
        <a:xfrm>
          <a:off x="16370300" y="13475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98941</xdr:rowOff>
    </xdr:from>
    <xdr:to>
      <xdr:col>86</xdr:col>
      <xdr:colOff>25400</xdr:colOff>
      <xdr:row>78</xdr:row>
      <xdr:rowOff>98941</xdr:rowOff>
    </xdr:to>
    <xdr:cxnSp macro="">
      <xdr:nvCxnSpPr>
        <xdr:cNvPr id="617" name="直線コネクタ 616"/>
        <xdr:cNvCxnSpPr/>
      </xdr:nvCxnSpPr>
      <xdr:spPr>
        <a:xfrm>
          <a:off x="16230600" y="13472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97391</xdr:rowOff>
    </xdr:from>
    <xdr:ext cx="599010" cy="259045"/>
    <xdr:sp macro="" textlink="">
      <xdr:nvSpPr>
        <xdr:cNvPr id="618" name="公債費最大値テキスト"/>
        <xdr:cNvSpPr txBox="1"/>
      </xdr:nvSpPr>
      <xdr:spPr>
        <a:xfrm>
          <a:off x="16370300" y="119274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297,591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150714</xdr:rowOff>
    </xdr:from>
    <xdr:to>
      <xdr:col>86</xdr:col>
      <xdr:colOff>25400</xdr:colOff>
      <xdr:row>70</xdr:row>
      <xdr:rowOff>150714</xdr:rowOff>
    </xdr:to>
    <xdr:cxnSp macro="">
      <xdr:nvCxnSpPr>
        <xdr:cNvPr id="619" name="直線コネクタ 618"/>
        <xdr:cNvCxnSpPr/>
      </xdr:nvCxnSpPr>
      <xdr:spPr>
        <a:xfrm>
          <a:off x="16230600" y="12152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23242</xdr:rowOff>
    </xdr:from>
    <xdr:to>
      <xdr:col>85</xdr:col>
      <xdr:colOff>127000</xdr:colOff>
      <xdr:row>76</xdr:row>
      <xdr:rowOff>44231</xdr:rowOff>
    </xdr:to>
    <xdr:cxnSp macro="">
      <xdr:nvCxnSpPr>
        <xdr:cNvPr id="620" name="直線コネクタ 619"/>
        <xdr:cNvCxnSpPr/>
      </xdr:nvCxnSpPr>
      <xdr:spPr>
        <a:xfrm flipV="1">
          <a:off x="15481300" y="13053442"/>
          <a:ext cx="838200" cy="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82804</xdr:rowOff>
    </xdr:from>
    <xdr:ext cx="534377" cy="259045"/>
    <xdr:sp macro="" textlink="">
      <xdr:nvSpPr>
        <xdr:cNvPr id="621" name="公債費平均値テキスト"/>
        <xdr:cNvSpPr txBox="1"/>
      </xdr:nvSpPr>
      <xdr:spPr>
        <a:xfrm>
          <a:off x="16370300" y="13113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104377</xdr:rowOff>
    </xdr:from>
    <xdr:to>
      <xdr:col>85</xdr:col>
      <xdr:colOff>177800</xdr:colOff>
      <xdr:row>77</xdr:row>
      <xdr:rowOff>34527</xdr:rowOff>
    </xdr:to>
    <xdr:sp macro="" textlink="">
      <xdr:nvSpPr>
        <xdr:cNvPr id="622" name="フローチャート: 判断 621"/>
        <xdr:cNvSpPr/>
      </xdr:nvSpPr>
      <xdr:spPr>
        <a:xfrm>
          <a:off x="16268700" y="13134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32742</xdr:rowOff>
    </xdr:from>
    <xdr:to>
      <xdr:col>81</xdr:col>
      <xdr:colOff>50800</xdr:colOff>
      <xdr:row>76</xdr:row>
      <xdr:rowOff>44231</xdr:rowOff>
    </xdr:to>
    <xdr:cxnSp macro="">
      <xdr:nvCxnSpPr>
        <xdr:cNvPr id="623" name="直線コネクタ 622"/>
        <xdr:cNvCxnSpPr/>
      </xdr:nvCxnSpPr>
      <xdr:spPr>
        <a:xfrm>
          <a:off x="14592300" y="1306294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88872</xdr:rowOff>
    </xdr:from>
    <xdr:to>
      <xdr:col>81</xdr:col>
      <xdr:colOff>101600</xdr:colOff>
      <xdr:row>77</xdr:row>
      <xdr:rowOff>19022</xdr:rowOff>
    </xdr:to>
    <xdr:sp macro="" textlink="">
      <xdr:nvSpPr>
        <xdr:cNvPr id="624" name="フローチャート: 判断 623"/>
        <xdr:cNvSpPr/>
      </xdr:nvSpPr>
      <xdr:spPr>
        <a:xfrm>
          <a:off x="15430500" y="13119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10149</xdr:rowOff>
    </xdr:from>
    <xdr:ext cx="534377" cy="259045"/>
    <xdr:sp macro="" textlink="">
      <xdr:nvSpPr>
        <xdr:cNvPr id="625" name="テキスト ボックス 624"/>
        <xdr:cNvSpPr txBox="1"/>
      </xdr:nvSpPr>
      <xdr:spPr>
        <a:xfrm>
          <a:off x="15214111" y="1321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25958</xdr:rowOff>
    </xdr:from>
    <xdr:to>
      <xdr:col>76</xdr:col>
      <xdr:colOff>114300</xdr:colOff>
      <xdr:row>76</xdr:row>
      <xdr:rowOff>32742</xdr:rowOff>
    </xdr:to>
    <xdr:cxnSp macro="">
      <xdr:nvCxnSpPr>
        <xdr:cNvPr id="626" name="直線コネクタ 625"/>
        <xdr:cNvCxnSpPr/>
      </xdr:nvCxnSpPr>
      <xdr:spPr>
        <a:xfrm>
          <a:off x="13703300" y="13056158"/>
          <a:ext cx="889000" cy="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88081</xdr:rowOff>
    </xdr:from>
    <xdr:to>
      <xdr:col>76</xdr:col>
      <xdr:colOff>165100</xdr:colOff>
      <xdr:row>77</xdr:row>
      <xdr:rowOff>18231</xdr:rowOff>
    </xdr:to>
    <xdr:sp macro="" textlink="">
      <xdr:nvSpPr>
        <xdr:cNvPr id="627" name="フローチャート: 判断 626"/>
        <xdr:cNvSpPr/>
      </xdr:nvSpPr>
      <xdr:spPr>
        <a:xfrm>
          <a:off x="14541500" y="13118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9358</xdr:rowOff>
    </xdr:from>
    <xdr:ext cx="534377" cy="259045"/>
    <xdr:sp macro="" textlink="">
      <xdr:nvSpPr>
        <xdr:cNvPr id="628" name="テキスト ボックス 627"/>
        <xdr:cNvSpPr txBox="1"/>
      </xdr:nvSpPr>
      <xdr:spPr>
        <a:xfrm>
          <a:off x="14325111" y="13211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25958</xdr:rowOff>
    </xdr:from>
    <xdr:to>
      <xdr:col>71</xdr:col>
      <xdr:colOff>177800</xdr:colOff>
      <xdr:row>76</xdr:row>
      <xdr:rowOff>34069</xdr:rowOff>
    </xdr:to>
    <xdr:cxnSp macro="">
      <xdr:nvCxnSpPr>
        <xdr:cNvPr id="629" name="直線コネクタ 628"/>
        <xdr:cNvCxnSpPr/>
      </xdr:nvCxnSpPr>
      <xdr:spPr>
        <a:xfrm flipV="1">
          <a:off x="12814300" y="13056158"/>
          <a:ext cx="889000" cy="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102904</xdr:rowOff>
    </xdr:from>
    <xdr:to>
      <xdr:col>72</xdr:col>
      <xdr:colOff>38100</xdr:colOff>
      <xdr:row>77</xdr:row>
      <xdr:rowOff>33054</xdr:rowOff>
    </xdr:to>
    <xdr:sp macro="" textlink="">
      <xdr:nvSpPr>
        <xdr:cNvPr id="630" name="フローチャート: 判断 629"/>
        <xdr:cNvSpPr/>
      </xdr:nvSpPr>
      <xdr:spPr>
        <a:xfrm>
          <a:off x="13652500" y="13133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24181</xdr:rowOff>
    </xdr:from>
    <xdr:ext cx="534377" cy="259045"/>
    <xdr:sp macro="" textlink="">
      <xdr:nvSpPr>
        <xdr:cNvPr id="631" name="テキスト ボックス 630"/>
        <xdr:cNvSpPr txBox="1"/>
      </xdr:nvSpPr>
      <xdr:spPr>
        <a:xfrm>
          <a:off x="13436111" y="1322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122816</xdr:rowOff>
    </xdr:from>
    <xdr:to>
      <xdr:col>67</xdr:col>
      <xdr:colOff>101600</xdr:colOff>
      <xdr:row>77</xdr:row>
      <xdr:rowOff>52966</xdr:rowOff>
    </xdr:to>
    <xdr:sp macro="" textlink="">
      <xdr:nvSpPr>
        <xdr:cNvPr id="632" name="フローチャート: 判断 631"/>
        <xdr:cNvSpPr/>
      </xdr:nvSpPr>
      <xdr:spPr>
        <a:xfrm>
          <a:off x="12763500" y="13153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44093</xdr:rowOff>
    </xdr:from>
    <xdr:ext cx="534377" cy="259045"/>
    <xdr:sp macro="" textlink="">
      <xdr:nvSpPr>
        <xdr:cNvPr id="633" name="テキスト ボックス 632"/>
        <xdr:cNvSpPr txBox="1"/>
      </xdr:nvSpPr>
      <xdr:spPr>
        <a:xfrm>
          <a:off x="12547111" y="13245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143892</xdr:rowOff>
    </xdr:from>
    <xdr:to>
      <xdr:col>85</xdr:col>
      <xdr:colOff>177800</xdr:colOff>
      <xdr:row>76</xdr:row>
      <xdr:rowOff>74042</xdr:rowOff>
    </xdr:to>
    <xdr:sp macro="" textlink="">
      <xdr:nvSpPr>
        <xdr:cNvPr id="639" name="楕円 638"/>
        <xdr:cNvSpPr/>
      </xdr:nvSpPr>
      <xdr:spPr>
        <a:xfrm>
          <a:off x="16268700" y="1300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166769</xdr:rowOff>
    </xdr:from>
    <xdr:ext cx="599010" cy="259045"/>
    <xdr:sp macro="" textlink="">
      <xdr:nvSpPr>
        <xdr:cNvPr id="640" name="公債費該当値テキスト"/>
        <xdr:cNvSpPr txBox="1"/>
      </xdr:nvSpPr>
      <xdr:spPr>
        <a:xfrm>
          <a:off x="16370300" y="12854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164881</xdr:rowOff>
    </xdr:from>
    <xdr:to>
      <xdr:col>81</xdr:col>
      <xdr:colOff>101600</xdr:colOff>
      <xdr:row>76</xdr:row>
      <xdr:rowOff>95031</xdr:rowOff>
    </xdr:to>
    <xdr:sp macro="" textlink="">
      <xdr:nvSpPr>
        <xdr:cNvPr id="641" name="楕円 640"/>
        <xdr:cNvSpPr/>
      </xdr:nvSpPr>
      <xdr:spPr>
        <a:xfrm>
          <a:off x="15430500" y="13023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111559</xdr:rowOff>
    </xdr:from>
    <xdr:ext cx="534377" cy="259045"/>
    <xdr:sp macro="" textlink="">
      <xdr:nvSpPr>
        <xdr:cNvPr id="642" name="テキスト ボックス 641"/>
        <xdr:cNvSpPr txBox="1"/>
      </xdr:nvSpPr>
      <xdr:spPr>
        <a:xfrm>
          <a:off x="15214111" y="12798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153392</xdr:rowOff>
    </xdr:from>
    <xdr:to>
      <xdr:col>76</xdr:col>
      <xdr:colOff>165100</xdr:colOff>
      <xdr:row>76</xdr:row>
      <xdr:rowOff>83542</xdr:rowOff>
    </xdr:to>
    <xdr:sp macro="" textlink="">
      <xdr:nvSpPr>
        <xdr:cNvPr id="643" name="楕円 642"/>
        <xdr:cNvSpPr/>
      </xdr:nvSpPr>
      <xdr:spPr>
        <a:xfrm>
          <a:off x="14541500" y="1301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100070</xdr:rowOff>
    </xdr:from>
    <xdr:ext cx="534377" cy="259045"/>
    <xdr:sp macro="" textlink="">
      <xdr:nvSpPr>
        <xdr:cNvPr id="644" name="テキスト ボックス 643"/>
        <xdr:cNvSpPr txBox="1"/>
      </xdr:nvSpPr>
      <xdr:spPr>
        <a:xfrm>
          <a:off x="14325111" y="12787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146608</xdr:rowOff>
    </xdr:from>
    <xdr:to>
      <xdr:col>72</xdr:col>
      <xdr:colOff>38100</xdr:colOff>
      <xdr:row>76</xdr:row>
      <xdr:rowOff>76758</xdr:rowOff>
    </xdr:to>
    <xdr:sp macro="" textlink="">
      <xdr:nvSpPr>
        <xdr:cNvPr id="645" name="楕円 644"/>
        <xdr:cNvSpPr/>
      </xdr:nvSpPr>
      <xdr:spPr>
        <a:xfrm>
          <a:off x="13652500" y="13005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93285</xdr:rowOff>
    </xdr:from>
    <xdr:ext cx="534377" cy="259045"/>
    <xdr:sp macro="" textlink="">
      <xdr:nvSpPr>
        <xdr:cNvPr id="646" name="テキスト ボックス 645"/>
        <xdr:cNvSpPr txBox="1"/>
      </xdr:nvSpPr>
      <xdr:spPr>
        <a:xfrm>
          <a:off x="13436111" y="12780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154719</xdr:rowOff>
    </xdr:from>
    <xdr:to>
      <xdr:col>67</xdr:col>
      <xdr:colOff>101600</xdr:colOff>
      <xdr:row>76</xdr:row>
      <xdr:rowOff>84869</xdr:rowOff>
    </xdr:to>
    <xdr:sp macro="" textlink="">
      <xdr:nvSpPr>
        <xdr:cNvPr id="647" name="楕円 646"/>
        <xdr:cNvSpPr/>
      </xdr:nvSpPr>
      <xdr:spPr>
        <a:xfrm>
          <a:off x="12763500" y="13013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101395</xdr:rowOff>
    </xdr:from>
    <xdr:ext cx="534377" cy="259045"/>
    <xdr:sp macro="" textlink="">
      <xdr:nvSpPr>
        <xdr:cNvPr id="648" name="テキスト ボックス 647"/>
        <xdr:cNvSpPr txBox="1"/>
      </xdr:nvSpPr>
      <xdr:spPr>
        <a:xfrm>
          <a:off x="12547111" y="12788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9" name="直線コネクタ 658"/>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0" name="テキスト ボックス 659"/>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1" name="直線コネクタ 660"/>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2" name="テキスト ボックス 661"/>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3" name="直線コネクタ 662"/>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4" name="テキスト ボックス 663"/>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5" name="直線コネクタ 664"/>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6" name="テキスト ボックス 665"/>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7" name="直線コネクタ 66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8" name="テキスト ボックス 66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167411</xdr:rowOff>
    </xdr:from>
    <xdr:to>
      <xdr:col>85</xdr:col>
      <xdr:colOff>126364</xdr:colOff>
      <xdr:row>98</xdr:row>
      <xdr:rowOff>138125</xdr:rowOff>
    </xdr:to>
    <xdr:cxnSp macro="">
      <xdr:nvCxnSpPr>
        <xdr:cNvPr id="670" name="直線コネクタ 669"/>
        <xdr:cNvCxnSpPr/>
      </xdr:nvCxnSpPr>
      <xdr:spPr>
        <a:xfrm flipV="1">
          <a:off x="16317595" y="15769361"/>
          <a:ext cx="1269" cy="1170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141952</xdr:rowOff>
    </xdr:from>
    <xdr:ext cx="378565" cy="259045"/>
    <xdr:sp macro="" textlink="">
      <xdr:nvSpPr>
        <xdr:cNvPr id="671" name="積立金最小値テキスト"/>
        <xdr:cNvSpPr txBox="1"/>
      </xdr:nvSpPr>
      <xdr:spPr>
        <a:xfrm>
          <a:off x="16370300" y="169440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138125</xdr:rowOff>
    </xdr:from>
    <xdr:to>
      <xdr:col>86</xdr:col>
      <xdr:colOff>25400</xdr:colOff>
      <xdr:row>98</xdr:row>
      <xdr:rowOff>138125</xdr:rowOff>
    </xdr:to>
    <xdr:cxnSp macro="">
      <xdr:nvCxnSpPr>
        <xdr:cNvPr id="672" name="直線コネクタ 671"/>
        <xdr:cNvCxnSpPr/>
      </xdr:nvCxnSpPr>
      <xdr:spPr>
        <a:xfrm>
          <a:off x="16230600" y="169402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114088</xdr:rowOff>
    </xdr:from>
    <xdr:ext cx="599010" cy="259045"/>
    <xdr:sp macro="" textlink="">
      <xdr:nvSpPr>
        <xdr:cNvPr id="673" name="積立金最大値テキスト"/>
        <xdr:cNvSpPr txBox="1"/>
      </xdr:nvSpPr>
      <xdr:spPr>
        <a:xfrm>
          <a:off x="16370300" y="15544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167411</xdr:rowOff>
    </xdr:from>
    <xdr:to>
      <xdr:col>86</xdr:col>
      <xdr:colOff>25400</xdr:colOff>
      <xdr:row>91</xdr:row>
      <xdr:rowOff>167411</xdr:rowOff>
    </xdr:to>
    <xdr:cxnSp macro="">
      <xdr:nvCxnSpPr>
        <xdr:cNvPr id="674" name="直線コネクタ 673"/>
        <xdr:cNvCxnSpPr/>
      </xdr:nvCxnSpPr>
      <xdr:spPr>
        <a:xfrm>
          <a:off x="16230600" y="15769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673</xdr:rowOff>
    </xdr:from>
    <xdr:to>
      <xdr:col>85</xdr:col>
      <xdr:colOff>127000</xdr:colOff>
      <xdr:row>98</xdr:row>
      <xdr:rowOff>89461</xdr:rowOff>
    </xdr:to>
    <xdr:cxnSp macro="">
      <xdr:nvCxnSpPr>
        <xdr:cNvPr id="675" name="直線コネクタ 674"/>
        <xdr:cNvCxnSpPr/>
      </xdr:nvCxnSpPr>
      <xdr:spPr>
        <a:xfrm>
          <a:off x="15481300" y="16802773"/>
          <a:ext cx="838200" cy="88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170873</xdr:rowOff>
    </xdr:from>
    <xdr:ext cx="534377" cy="259045"/>
    <xdr:sp macro="" textlink="">
      <xdr:nvSpPr>
        <xdr:cNvPr id="676" name="積立金平均値テキスト"/>
        <xdr:cNvSpPr txBox="1"/>
      </xdr:nvSpPr>
      <xdr:spPr>
        <a:xfrm>
          <a:off x="16370300" y="166300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147996</xdr:rowOff>
    </xdr:from>
    <xdr:to>
      <xdr:col>85</xdr:col>
      <xdr:colOff>177800</xdr:colOff>
      <xdr:row>98</xdr:row>
      <xdr:rowOff>78146</xdr:rowOff>
    </xdr:to>
    <xdr:sp macro="" textlink="">
      <xdr:nvSpPr>
        <xdr:cNvPr id="677" name="フローチャート: 判断 676"/>
        <xdr:cNvSpPr/>
      </xdr:nvSpPr>
      <xdr:spPr>
        <a:xfrm>
          <a:off x="16268700" y="16778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673</xdr:rowOff>
    </xdr:from>
    <xdr:to>
      <xdr:col>81</xdr:col>
      <xdr:colOff>50800</xdr:colOff>
      <xdr:row>98</xdr:row>
      <xdr:rowOff>10722</xdr:rowOff>
    </xdr:to>
    <xdr:cxnSp macro="">
      <xdr:nvCxnSpPr>
        <xdr:cNvPr id="678" name="直線コネクタ 677"/>
        <xdr:cNvCxnSpPr/>
      </xdr:nvCxnSpPr>
      <xdr:spPr>
        <a:xfrm flipV="1">
          <a:off x="14592300" y="16802773"/>
          <a:ext cx="889000" cy="10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148439</xdr:rowOff>
    </xdr:from>
    <xdr:to>
      <xdr:col>81</xdr:col>
      <xdr:colOff>101600</xdr:colOff>
      <xdr:row>98</xdr:row>
      <xdr:rowOff>78589</xdr:rowOff>
    </xdr:to>
    <xdr:sp macro="" textlink="">
      <xdr:nvSpPr>
        <xdr:cNvPr id="679" name="フローチャート: 判断 678"/>
        <xdr:cNvSpPr/>
      </xdr:nvSpPr>
      <xdr:spPr>
        <a:xfrm>
          <a:off x="15430500" y="1677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69716</xdr:rowOff>
    </xdr:from>
    <xdr:ext cx="534377" cy="259045"/>
    <xdr:sp macro="" textlink="">
      <xdr:nvSpPr>
        <xdr:cNvPr id="680" name="テキスト ボックス 679"/>
        <xdr:cNvSpPr txBox="1"/>
      </xdr:nvSpPr>
      <xdr:spPr>
        <a:xfrm>
          <a:off x="15214111" y="16871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10722</xdr:rowOff>
    </xdr:from>
    <xdr:to>
      <xdr:col>76</xdr:col>
      <xdr:colOff>114300</xdr:colOff>
      <xdr:row>98</xdr:row>
      <xdr:rowOff>91210</xdr:rowOff>
    </xdr:to>
    <xdr:cxnSp macro="">
      <xdr:nvCxnSpPr>
        <xdr:cNvPr id="681" name="直線コネクタ 680"/>
        <xdr:cNvCxnSpPr/>
      </xdr:nvCxnSpPr>
      <xdr:spPr>
        <a:xfrm flipV="1">
          <a:off x="13703300" y="16812822"/>
          <a:ext cx="889000" cy="80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135896</xdr:rowOff>
    </xdr:from>
    <xdr:to>
      <xdr:col>76</xdr:col>
      <xdr:colOff>165100</xdr:colOff>
      <xdr:row>98</xdr:row>
      <xdr:rowOff>66046</xdr:rowOff>
    </xdr:to>
    <xdr:sp macro="" textlink="">
      <xdr:nvSpPr>
        <xdr:cNvPr id="682" name="フローチャート: 判断 681"/>
        <xdr:cNvSpPr/>
      </xdr:nvSpPr>
      <xdr:spPr>
        <a:xfrm>
          <a:off x="14541500" y="16766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57173</xdr:rowOff>
    </xdr:from>
    <xdr:ext cx="534377" cy="259045"/>
    <xdr:sp macro="" textlink="">
      <xdr:nvSpPr>
        <xdr:cNvPr id="683" name="テキスト ボックス 682"/>
        <xdr:cNvSpPr txBox="1"/>
      </xdr:nvSpPr>
      <xdr:spPr>
        <a:xfrm>
          <a:off x="14325111" y="16859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89801</xdr:rowOff>
    </xdr:from>
    <xdr:to>
      <xdr:col>71</xdr:col>
      <xdr:colOff>177800</xdr:colOff>
      <xdr:row>98</xdr:row>
      <xdr:rowOff>91210</xdr:rowOff>
    </xdr:to>
    <xdr:cxnSp macro="">
      <xdr:nvCxnSpPr>
        <xdr:cNvPr id="684" name="直線コネクタ 683"/>
        <xdr:cNvCxnSpPr/>
      </xdr:nvCxnSpPr>
      <xdr:spPr>
        <a:xfrm>
          <a:off x="12814300" y="16891901"/>
          <a:ext cx="889000" cy="1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147070</xdr:rowOff>
    </xdr:from>
    <xdr:to>
      <xdr:col>72</xdr:col>
      <xdr:colOff>38100</xdr:colOff>
      <xdr:row>98</xdr:row>
      <xdr:rowOff>77220</xdr:rowOff>
    </xdr:to>
    <xdr:sp macro="" textlink="">
      <xdr:nvSpPr>
        <xdr:cNvPr id="685" name="フローチャート: 判断 684"/>
        <xdr:cNvSpPr/>
      </xdr:nvSpPr>
      <xdr:spPr>
        <a:xfrm>
          <a:off x="13652500" y="16777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93747</xdr:rowOff>
    </xdr:from>
    <xdr:ext cx="534377" cy="259045"/>
    <xdr:sp macro="" textlink="">
      <xdr:nvSpPr>
        <xdr:cNvPr id="686" name="テキスト ボックス 685"/>
        <xdr:cNvSpPr txBox="1"/>
      </xdr:nvSpPr>
      <xdr:spPr>
        <a:xfrm>
          <a:off x="13436111" y="1655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154967</xdr:rowOff>
    </xdr:from>
    <xdr:to>
      <xdr:col>67</xdr:col>
      <xdr:colOff>101600</xdr:colOff>
      <xdr:row>98</xdr:row>
      <xdr:rowOff>85117</xdr:rowOff>
    </xdr:to>
    <xdr:sp macro="" textlink="">
      <xdr:nvSpPr>
        <xdr:cNvPr id="687" name="フローチャート: 判断 686"/>
        <xdr:cNvSpPr/>
      </xdr:nvSpPr>
      <xdr:spPr>
        <a:xfrm>
          <a:off x="12763500" y="16785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101644</xdr:rowOff>
    </xdr:from>
    <xdr:ext cx="534377" cy="259045"/>
    <xdr:sp macro="" textlink="">
      <xdr:nvSpPr>
        <xdr:cNvPr id="688" name="テキスト ボックス 687"/>
        <xdr:cNvSpPr txBox="1"/>
      </xdr:nvSpPr>
      <xdr:spPr>
        <a:xfrm>
          <a:off x="12547111" y="16560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9" name="テキスト ボックス 68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0" name="テキスト ボックス 68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1" name="テキスト ボックス 69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2" name="テキスト ボックス 69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3" name="テキスト ボックス 69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38661</xdr:rowOff>
    </xdr:from>
    <xdr:to>
      <xdr:col>85</xdr:col>
      <xdr:colOff>177800</xdr:colOff>
      <xdr:row>98</xdr:row>
      <xdr:rowOff>140261</xdr:rowOff>
    </xdr:to>
    <xdr:sp macro="" textlink="">
      <xdr:nvSpPr>
        <xdr:cNvPr id="694" name="楕円 693"/>
        <xdr:cNvSpPr/>
      </xdr:nvSpPr>
      <xdr:spPr>
        <a:xfrm>
          <a:off x="16268700" y="16840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126423</xdr:rowOff>
    </xdr:from>
    <xdr:ext cx="534377" cy="259045"/>
    <xdr:sp macro="" textlink="">
      <xdr:nvSpPr>
        <xdr:cNvPr id="695" name="積立金該当値テキスト"/>
        <xdr:cNvSpPr txBox="1"/>
      </xdr:nvSpPr>
      <xdr:spPr>
        <a:xfrm>
          <a:off x="16370300" y="16757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121323</xdr:rowOff>
    </xdr:from>
    <xdr:to>
      <xdr:col>81</xdr:col>
      <xdr:colOff>101600</xdr:colOff>
      <xdr:row>98</xdr:row>
      <xdr:rowOff>51473</xdr:rowOff>
    </xdr:to>
    <xdr:sp macro="" textlink="">
      <xdr:nvSpPr>
        <xdr:cNvPr id="696" name="楕円 695"/>
        <xdr:cNvSpPr/>
      </xdr:nvSpPr>
      <xdr:spPr>
        <a:xfrm>
          <a:off x="15430500" y="16751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68000</xdr:rowOff>
    </xdr:from>
    <xdr:ext cx="534377" cy="259045"/>
    <xdr:sp macro="" textlink="">
      <xdr:nvSpPr>
        <xdr:cNvPr id="697" name="テキスト ボックス 696"/>
        <xdr:cNvSpPr txBox="1"/>
      </xdr:nvSpPr>
      <xdr:spPr>
        <a:xfrm>
          <a:off x="15214111" y="16527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131372</xdr:rowOff>
    </xdr:from>
    <xdr:to>
      <xdr:col>76</xdr:col>
      <xdr:colOff>165100</xdr:colOff>
      <xdr:row>98</xdr:row>
      <xdr:rowOff>61522</xdr:rowOff>
    </xdr:to>
    <xdr:sp macro="" textlink="">
      <xdr:nvSpPr>
        <xdr:cNvPr id="698" name="楕円 697"/>
        <xdr:cNvSpPr/>
      </xdr:nvSpPr>
      <xdr:spPr>
        <a:xfrm>
          <a:off x="14541500" y="1676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78049</xdr:rowOff>
    </xdr:from>
    <xdr:ext cx="534377" cy="259045"/>
    <xdr:sp macro="" textlink="">
      <xdr:nvSpPr>
        <xdr:cNvPr id="699" name="テキスト ボックス 698"/>
        <xdr:cNvSpPr txBox="1"/>
      </xdr:nvSpPr>
      <xdr:spPr>
        <a:xfrm>
          <a:off x="14325111" y="165372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40410</xdr:rowOff>
    </xdr:from>
    <xdr:to>
      <xdr:col>72</xdr:col>
      <xdr:colOff>38100</xdr:colOff>
      <xdr:row>98</xdr:row>
      <xdr:rowOff>142010</xdr:rowOff>
    </xdr:to>
    <xdr:sp macro="" textlink="">
      <xdr:nvSpPr>
        <xdr:cNvPr id="700" name="楕円 699"/>
        <xdr:cNvSpPr/>
      </xdr:nvSpPr>
      <xdr:spPr>
        <a:xfrm>
          <a:off x="13652500" y="1684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133137</xdr:rowOff>
    </xdr:from>
    <xdr:ext cx="534377" cy="259045"/>
    <xdr:sp macro="" textlink="">
      <xdr:nvSpPr>
        <xdr:cNvPr id="701" name="テキスト ボックス 700"/>
        <xdr:cNvSpPr txBox="1"/>
      </xdr:nvSpPr>
      <xdr:spPr>
        <a:xfrm>
          <a:off x="13436111" y="16935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39001</xdr:rowOff>
    </xdr:from>
    <xdr:to>
      <xdr:col>67</xdr:col>
      <xdr:colOff>101600</xdr:colOff>
      <xdr:row>98</xdr:row>
      <xdr:rowOff>140601</xdr:rowOff>
    </xdr:to>
    <xdr:sp macro="" textlink="">
      <xdr:nvSpPr>
        <xdr:cNvPr id="702" name="楕円 701"/>
        <xdr:cNvSpPr/>
      </xdr:nvSpPr>
      <xdr:spPr>
        <a:xfrm>
          <a:off x="12763500" y="16841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131728</xdr:rowOff>
    </xdr:from>
    <xdr:ext cx="534377" cy="259045"/>
    <xdr:sp macro="" textlink="">
      <xdr:nvSpPr>
        <xdr:cNvPr id="703" name="テキスト ボックス 702"/>
        <xdr:cNvSpPr txBox="1"/>
      </xdr:nvSpPr>
      <xdr:spPr>
        <a:xfrm>
          <a:off x="12547111" y="1693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4" name="正方形/長方形 70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5" name="正方形/長方形 70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6" name="正方形/長方形 70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7" name="正方形/長方形 70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8" name="正方形/長方形 70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9" name="正方形/長方形 70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0" name="正方形/長方形 70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1" name="正方形/長方形 71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2" name="テキスト ボックス 71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3" name="直線コネクタ 71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4" name="直線コネクタ 713"/>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5" name="テキスト ボックス 714"/>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6" name="直線コネクタ 715"/>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7" name="テキスト ボックス 716"/>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8" name="直線コネクタ 717"/>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9" name="テキスト ボックス 718"/>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0" name="直線コネクタ 719"/>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1" name="テキスト ボックス 720"/>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2" name="直線コネクタ 72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3" name="テキスト ボックス 72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29972</xdr:rowOff>
    </xdr:from>
    <xdr:to>
      <xdr:col>116</xdr:col>
      <xdr:colOff>62864</xdr:colOff>
      <xdr:row>38</xdr:row>
      <xdr:rowOff>139700</xdr:rowOff>
    </xdr:to>
    <xdr:cxnSp macro="">
      <xdr:nvCxnSpPr>
        <xdr:cNvPr id="725" name="直線コネクタ 724"/>
        <xdr:cNvCxnSpPr/>
      </xdr:nvCxnSpPr>
      <xdr:spPr>
        <a:xfrm flipV="1">
          <a:off x="22159595" y="5516372"/>
          <a:ext cx="1269" cy="11384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6"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7" name="直線コネクタ 726"/>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148099</xdr:rowOff>
    </xdr:from>
    <xdr:ext cx="534377" cy="259045"/>
    <xdr:sp macro="" textlink="">
      <xdr:nvSpPr>
        <xdr:cNvPr id="728" name="投資及び出資金最大値テキスト"/>
        <xdr:cNvSpPr txBox="1"/>
      </xdr:nvSpPr>
      <xdr:spPr>
        <a:xfrm>
          <a:off x="22212300" y="5291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32</xdr:row>
      <xdr:rowOff>29972</xdr:rowOff>
    </xdr:from>
    <xdr:to>
      <xdr:col>116</xdr:col>
      <xdr:colOff>152400</xdr:colOff>
      <xdr:row>32</xdr:row>
      <xdr:rowOff>29972</xdr:rowOff>
    </xdr:to>
    <xdr:cxnSp macro="">
      <xdr:nvCxnSpPr>
        <xdr:cNvPr id="729" name="直線コネクタ 728"/>
        <xdr:cNvCxnSpPr/>
      </xdr:nvCxnSpPr>
      <xdr:spPr>
        <a:xfrm>
          <a:off x="22072600" y="5516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0" name="直線コネクタ 729"/>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45163</xdr:rowOff>
    </xdr:from>
    <xdr:ext cx="469744" cy="259045"/>
    <xdr:sp macro="" textlink="">
      <xdr:nvSpPr>
        <xdr:cNvPr id="731" name="投資及び出資金平均値テキスト"/>
        <xdr:cNvSpPr txBox="1"/>
      </xdr:nvSpPr>
      <xdr:spPr>
        <a:xfrm>
          <a:off x="22212300" y="638881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22286</xdr:rowOff>
    </xdr:from>
    <xdr:to>
      <xdr:col>116</xdr:col>
      <xdr:colOff>114300</xdr:colOff>
      <xdr:row>38</xdr:row>
      <xdr:rowOff>123886</xdr:rowOff>
    </xdr:to>
    <xdr:sp macro="" textlink="">
      <xdr:nvSpPr>
        <xdr:cNvPr id="732" name="フローチャート: 判断 731"/>
        <xdr:cNvSpPr/>
      </xdr:nvSpPr>
      <xdr:spPr>
        <a:xfrm>
          <a:off x="22110700" y="653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3" name="直線コネクタ 732"/>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4090</xdr:rowOff>
    </xdr:from>
    <xdr:to>
      <xdr:col>112</xdr:col>
      <xdr:colOff>38100</xdr:colOff>
      <xdr:row>38</xdr:row>
      <xdr:rowOff>105690</xdr:rowOff>
    </xdr:to>
    <xdr:sp macro="" textlink="">
      <xdr:nvSpPr>
        <xdr:cNvPr id="734" name="フローチャート: 判断 733"/>
        <xdr:cNvSpPr/>
      </xdr:nvSpPr>
      <xdr:spPr>
        <a:xfrm>
          <a:off x="21272500" y="65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122216</xdr:rowOff>
    </xdr:from>
    <xdr:ext cx="469744" cy="259045"/>
    <xdr:sp macro="" textlink="">
      <xdr:nvSpPr>
        <xdr:cNvPr id="735" name="テキスト ボックス 734"/>
        <xdr:cNvSpPr txBox="1"/>
      </xdr:nvSpPr>
      <xdr:spPr>
        <a:xfrm>
          <a:off x="21088428" y="62944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6" name="直線コネクタ 735"/>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11405</xdr:rowOff>
    </xdr:from>
    <xdr:to>
      <xdr:col>107</xdr:col>
      <xdr:colOff>101600</xdr:colOff>
      <xdr:row>38</xdr:row>
      <xdr:rowOff>113005</xdr:rowOff>
    </xdr:to>
    <xdr:sp macro="" textlink="">
      <xdr:nvSpPr>
        <xdr:cNvPr id="737" name="フローチャート: 判断 736"/>
        <xdr:cNvSpPr/>
      </xdr:nvSpPr>
      <xdr:spPr>
        <a:xfrm>
          <a:off x="20383500" y="652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129532</xdr:rowOff>
    </xdr:from>
    <xdr:ext cx="469744" cy="259045"/>
    <xdr:sp macro="" textlink="">
      <xdr:nvSpPr>
        <xdr:cNvPr id="738" name="テキスト ボックス 737"/>
        <xdr:cNvSpPr txBox="1"/>
      </xdr:nvSpPr>
      <xdr:spPr>
        <a:xfrm>
          <a:off x="20199428" y="6301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39" name="直線コネクタ 738"/>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42174</xdr:rowOff>
    </xdr:from>
    <xdr:to>
      <xdr:col>102</xdr:col>
      <xdr:colOff>165100</xdr:colOff>
      <xdr:row>38</xdr:row>
      <xdr:rowOff>143774</xdr:rowOff>
    </xdr:to>
    <xdr:sp macro="" textlink="">
      <xdr:nvSpPr>
        <xdr:cNvPr id="740" name="フローチャート: 判断 739"/>
        <xdr:cNvSpPr/>
      </xdr:nvSpPr>
      <xdr:spPr>
        <a:xfrm>
          <a:off x="19494500" y="655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160301</xdr:rowOff>
    </xdr:from>
    <xdr:ext cx="469744" cy="259045"/>
    <xdr:sp macro="" textlink="">
      <xdr:nvSpPr>
        <xdr:cNvPr id="741" name="テキスト ボックス 740"/>
        <xdr:cNvSpPr txBox="1"/>
      </xdr:nvSpPr>
      <xdr:spPr>
        <a:xfrm>
          <a:off x="19310428" y="633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47661</xdr:rowOff>
    </xdr:from>
    <xdr:to>
      <xdr:col>98</xdr:col>
      <xdr:colOff>38100</xdr:colOff>
      <xdr:row>38</xdr:row>
      <xdr:rowOff>149261</xdr:rowOff>
    </xdr:to>
    <xdr:sp macro="" textlink="">
      <xdr:nvSpPr>
        <xdr:cNvPr id="742" name="フローチャート: 判断 741"/>
        <xdr:cNvSpPr/>
      </xdr:nvSpPr>
      <xdr:spPr>
        <a:xfrm>
          <a:off x="18605500" y="6562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165788</xdr:rowOff>
    </xdr:from>
    <xdr:ext cx="378565" cy="259045"/>
    <xdr:sp macro="" textlink="">
      <xdr:nvSpPr>
        <xdr:cNvPr id="743" name="テキスト ボックス 742"/>
        <xdr:cNvSpPr txBox="1"/>
      </xdr:nvSpPr>
      <xdr:spPr>
        <a:xfrm>
          <a:off x="18467017" y="63379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4" name="テキスト ボックス 74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5" name="テキスト ボックス 74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6" name="テキスト ボックス 74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7" name="テキスト ボックス 74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8" name="テキスト ボックス 74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9" name="楕円 748"/>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0"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1" name="楕円 750"/>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2" name="テキスト ボックス 751"/>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3" name="楕円 752"/>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4" name="テキスト ボックス 753"/>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5" name="楕円 754"/>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6" name="テキスト ボックス 755"/>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7" name="楕円 756"/>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58" name="テキスト ボックス 757"/>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9" name="正方形/長方形 75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0" name="正方形/長方形 75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1" name="正方形/長方形 76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2" name="正方形/長方形 76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3" name="正方形/長方形 76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4" name="正方形/長方形 76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5" name="正方形/長方形 76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6" name="正方形/長方形 76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7" name="テキスト ボックス 76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8" name="直線コネクタ 76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69" name="直線コネクタ 768"/>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70" name="テキスト ボックス 769"/>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71" name="直線コネクタ 770"/>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144434</xdr:rowOff>
    </xdr:from>
    <xdr:ext cx="531299" cy="259045"/>
    <xdr:sp macro="" textlink="">
      <xdr:nvSpPr>
        <xdr:cNvPr id="772" name="テキスト ボックス 771"/>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73" name="直線コネクタ 772"/>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160762</xdr:rowOff>
    </xdr:from>
    <xdr:ext cx="531299" cy="259045"/>
    <xdr:sp macro="" textlink="">
      <xdr:nvSpPr>
        <xdr:cNvPr id="774" name="テキスト ボックス 773"/>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75" name="直線コネクタ 774"/>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5642</xdr:rowOff>
    </xdr:from>
    <xdr:ext cx="531299" cy="259045"/>
    <xdr:sp macro="" textlink="">
      <xdr:nvSpPr>
        <xdr:cNvPr id="776" name="テキスト ボックス 775"/>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77" name="直線コネクタ 776"/>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78" name="テキスト ボックス 777"/>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79" name="直線コネクタ 778"/>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80" name="テキスト ボックス 779"/>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116611</xdr:rowOff>
    </xdr:from>
    <xdr:to>
      <xdr:col>116</xdr:col>
      <xdr:colOff>62864</xdr:colOff>
      <xdr:row>59</xdr:row>
      <xdr:rowOff>98878</xdr:rowOff>
    </xdr:to>
    <xdr:cxnSp macro="">
      <xdr:nvCxnSpPr>
        <xdr:cNvPr id="784" name="直線コネクタ 783"/>
        <xdr:cNvCxnSpPr/>
      </xdr:nvCxnSpPr>
      <xdr:spPr>
        <a:xfrm flipV="1">
          <a:off x="22159595" y="8689111"/>
          <a:ext cx="1269" cy="15253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785" name="貸付金最小値テキスト"/>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786" name="直線コネクタ 785"/>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63288</xdr:rowOff>
    </xdr:from>
    <xdr:ext cx="534377" cy="259045"/>
    <xdr:sp macro="" textlink="">
      <xdr:nvSpPr>
        <xdr:cNvPr id="787" name="貸付金最大値テキスト"/>
        <xdr:cNvSpPr txBox="1"/>
      </xdr:nvSpPr>
      <xdr:spPr>
        <a:xfrm>
          <a:off x="22212300" y="846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46,707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116611</xdr:rowOff>
    </xdr:from>
    <xdr:to>
      <xdr:col>116</xdr:col>
      <xdr:colOff>152400</xdr:colOff>
      <xdr:row>50</xdr:row>
      <xdr:rowOff>116611</xdr:rowOff>
    </xdr:to>
    <xdr:cxnSp macro="">
      <xdr:nvCxnSpPr>
        <xdr:cNvPr id="788" name="直線コネクタ 787"/>
        <xdr:cNvCxnSpPr/>
      </xdr:nvCxnSpPr>
      <xdr:spPr>
        <a:xfrm>
          <a:off x="22072600" y="86891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153546</xdr:rowOff>
    </xdr:from>
    <xdr:to>
      <xdr:col>116</xdr:col>
      <xdr:colOff>63500</xdr:colOff>
      <xdr:row>58</xdr:row>
      <xdr:rowOff>155702</xdr:rowOff>
    </xdr:to>
    <xdr:cxnSp macro="">
      <xdr:nvCxnSpPr>
        <xdr:cNvPr id="789" name="直線コネクタ 788"/>
        <xdr:cNvCxnSpPr/>
      </xdr:nvCxnSpPr>
      <xdr:spPr>
        <a:xfrm flipV="1">
          <a:off x="21323300" y="10097646"/>
          <a:ext cx="838200" cy="2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90416</xdr:rowOff>
    </xdr:from>
    <xdr:ext cx="469744" cy="259045"/>
    <xdr:sp macro="" textlink="">
      <xdr:nvSpPr>
        <xdr:cNvPr id="790" name="貸付金平均値テキスト"/>
        <xdr:cNvSpPr txBox="1"/>
      </xdr:nvSpPr>
      <xdr:spPr>
        <a:xfrm>
          <a:off x="22212300" y="100345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111989</xdr:rowOff>
    </xdr:from>
    <xdr:to>
      <xdr:col>116</xdr:col>
      <xdr:colOff>114300</xdr:colOff>
      <xdr:row>59</xdr:row>
      <xdr:rowOff>42139</xdr:rowOff>
    </xdr:to>
    <xdr:sp macro="" textlink="">
      <xdr:nvSpPr>
        <xdr:cNvPr id="791" name="フローチャート: 判断 790"/>
        <xdr:cNvSpPr/>
      </xdr:nvSpPr>
      <xdr:spPr>
        <a:xfrm>
          <a:off x="22110700" y="10056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155702</xdr:rowOff>
    </xdr:from>
    <xdr:to>
      <xdr:col>111</xdr:col>
      <xdr:colOff>177800</xdr:colOff>
      <xdr:row>58</xdr:row>
      <xdr:rowOff>157139</xdr:rowOff>
    </xdr:to>
    <xdr:cxnSp macro="">
      <xdr:nvCxnSpPr>
        <xdr:cNvPr id="792" name="直線コネクタ 791"/>
        <xdr:cNvCxnSpPr/>
      </xdr:nvCxnSpPr>
      <xdr:spPr>
        <a:xfrm flipV="1">
          <a:off x="20434300" y="10099802"/>
          <a:ext cx="889000" cy="1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144645</xdr:rowOff>
    </xdr:from>
    <xdr:to>
      <xdr:col>112</xdr:col>
      <xdr:colOff>38100</xdr:colOff>
      <xdr:row>59</xdr:row>
      <xdr:rowOff>74795</xdr:rowOff>
    </xdr:to>
    <xdr:sp macro="" textlink="">
      <xdr:nvSpPr>
        <xdr:cNvPr id="793" name="フローチャート: 判断 792"/>
        <xdr:cNvSpPr/>
      </xdr:nvSpPr>
      <xdr:spPr>
        <a:xfrm>
          <a:off x="21272500" y="10088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65922</xdr:rowOff>
    </xdr:from>
    <xdr:ext cx="469744" cy="259045"/>
    <xdr:sp macro="" textlink="">
      <xdr:nvSpPr>
        <xdr:cNvPr id="794" name="テキスト ボックス 793"/>
        <xdr:cNvSpPr txBox="1"/>
      </xdr:nvSpPr>
      <xdr:spPr>
        <a:xfrm>
          <a:off x="21088428" y="1018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157139</xdr:rowOff>
    </xdr:from>
    <xdr:to>
      <xdr:col>107</xdr:col>
      <xdr:colOff>50800</xdr:colOff>
      <xdr:row>58</xdr:row>
      <xdr:rowOff>159294</xdr:rowOff>
    </xdr:to>
    <xdr:cxnSp macro="">
      <xdr:nvCxnSpPr>
        <xdr:cNvPr id="795" name="直線コネクタ 794"/>
        <xdr:cNvCxnSpPr/>
      </xdr:nvCxnSpPr>
      <xdr:spPr>
        <a:xfrm flipV="1">
          <a:off x="19545300" y="10101239"/>
          <a:ext cx="889000" cy="2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143993</xdr:rowOff>
    </xdr:from>
    <xdr:to>
      <xdr:col>107</xdr:col>
      <xdr:colOff>101600</xdr:colOff>
      <xdr:row>59</xdr:row>
      <xdr:rowOff>74143</xdr:rowOff>
    </xdr:to>
    <xdr:sp macro="" textlink="">
      <xdr:nvSpPr>
        <xdr:cNvPr id="796" name="フローチャート: 判断 795"/>
        <xdr:cNvSpPr/>
      </xdr:nvSpPr>
      <xdr:spPr>
        <a:xfrm>
          <a:off x="20383500" y="10088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65270</xdr:rowOff>
    </xdr:from>
    <xdr:ext cx="469744" cy="259045"/>
    <xdr:sp macro="" textlink="">
      <xdr:nvSpPr>
        <xdr:cNvPr id="797" name="テキスト ボックス 796"/>
        <xdr:cNvSpPr txBox="1"/>
      </xdr:nvSpPr>
      <xdr:spPr>
        <a:xfrm>
          <a:off x="20199428" y="10180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156094</xdr:rowOff>
    </xdr:from>
    <xdr:to>
      <xdr:col>102</xdr:col>
      <xdr:colOff>114300</xdr:colOff>
      <xdr:row>58</xdr:row>
      <xdr:rowOff>159294</xdr:rowOff>
    </xdr:to>
    <xdr:cxnSp macro="">
      <xdr:nvCxnSpPr>
        <xdr:cNvPr id="798" name="直線コネクタ 797"/>
        <xdr:cNvCxnSpPr/>
      </xdr:nvCxnSpPr>
      <xdr:spPr>
        <a:xfrm>
          <a:off x="18656300" y="10100194"/>
          <a:ext cx="88900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135338</xdr:rowOff>
    </xdr:from>
    <xdr:to>
      <xdr:col>102</xdr:col>
      <xdr:colOff>165100</xdr:colOff>
      <xdr:row>59</xdr:row>
      <xdr:rowOff>65488</xdr:rowOff>
    </xdr:to>
    <xdr:sp macro="" textlink="">
      <xdr:nvSpPr>
        <xdr:cNvPr id="799" name="フローチャート: 判断 798"/>
        <xdr:cNvSpPr/>
      </xdr:nvSpPr>
      <xdr:spPr>
        <a:xfrm>
          <a:off x="19494500" y="1007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56615</xdr:rowOff>
    </xdr:from>
    <xdr:ext cx="469744" cy="259045"/>
    <xdr:sp macro="" textlink="">
      <xdr:nvSpPr>
        <xdr:cNvPr id="800" name="テキスト ボックス 799"/>
        <xdr:cNvSpPr txBox="1"/>
      </xdr:nvSpPr>
      <xdr:spPr>
        <a:xfrm>
          <a:off x="19310428" y="10172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145234</xdr:rowOff>
    </xdr:from>
    <xdr:to>
      <xdr:col>98</xdr:col>
      <xdr:colOff>38100</xdr:colOff>
      <xdr:row>59</xdr:row>
      <xdr:rowOff>75384</xdr:rowOff>
    </xdr:to>
    <xdr:sp macro="" textlink="">
      <xdr:nvSpPr>
        <xdr:cNvPr id="801" name="フローチャート: 判断 800"/>
        <xdr:cNvSpPr/>
      </xdr:nvSpPr>
      <xdr:spPr>
        <a:xfrm>
          <a:off x="18605500" y="10089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66511</xdr:rowOff>
    </xdr:from>
    <xdr:ext cx="469744" cy="259045"/>
    <xdr:sp macro="" textlink="">
      <xdr:nvSpPr>
        <xdr:cNvPr id="802" name="テキスト ボックス 801"/>
        <xdr:cNvSpPr txBox="1"/>
      </xdr:nvSpPr>
      <xdr:spPr>
        <a:xfrm>
          <a:off x="18421428" y="1018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102746</xdr:rowOff>
    </xdr:from>
    <xdr:to>
      <xdr:col>116</xdr:col>
      <xdr:colOff>114300</xdr:colOff>
      <xdr:row>59</xdr:row>
      <xdr:rowOff>32896</xdr:rowOff>
    </xdr:to>
    <xdr:sp macro="" textlink="">
      <xdr:nvSpPr>
        <xdr:cNvPr id="808" name="楕円 807"/>
        <xdr:cNvSpPr/>
      </xdr:nvSpPr>
      <xdr:spPr>
        <a:xfrm>
          <a:off x="22110700" y="1004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62123</xdr:rowOff>
    </xdr:from>
    <xdr:ext cx="469744" cy="259045"/>
    <xdr:sp macro="" textlink="">
      <xdr:nvSpPr>
        <xdr:cNvPr id="809" name="貸付金該当値テキスト"/>
        <xdr:cNvSpPr txBox="1"/>
      </xdr:nvSpPr>
      <xdr:spPr>
        <a:xfrm>
          <a:off x="22212300" y="9834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104902</xdr:rowOff>
    </xdr:from>
    <xdr:to>
      <xdr:col>112</xdr:col>
      <xdr:colOff>38100</xdr:colOff>
      <xdr:row>59</xdr:row>
      <xdr:rowOff>35052</xdr:rowOff>
    </xdr:to>
    <xdr:sp macro="" textlink="">
      <xdr:nvSpPr>
        <xdr:cNvPr id="810" name="楕円 809"/>
        <xdr:cNvSpPr/>
      </xdr:nvSpPr>
      <xdr:spPr>
        <a:xfrm>
          <a:off x="21272500" y="10049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51579</xdr:rowOff>
    </xdr:from>
    <xdr:ext cx="469744" cy="259045"/>
    <xdr:sp macro="" textlink="">
      <xdr:nvSpPr>
        <xdr:cNvPr id="811" name="テキスト ボックス 810"/>
        <xdr:cNvSpPr txBox="1"/>
      </xdr:nvSpPr>
      <xdr:spPr>
        <a:xfrm>
          <a:off x="21088428" y="9824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106339</xdr:rowOff>
    </xdr:from>
    <xdr:to>
      <xdr:col>107</xdr:col>
      <xdr:colOff>101600</xdr:colOff>
      <xdr:row>59</xdr:row>
      <xdr:rowOff>36489</xdr:rowOff>
    </xdr:to>
    <xdr:sp macro="" textlink="">
      <xdr:nvSpPr>
        <xdr:cNvPr id="812" name="楕円 811"/>
        <xdr:cNvSpPr/>
      </xdr:nvSpPr>
      <xdr:spPr>
        <a:xfrm>
          <a:off x="20383500" y="10050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53016</xdr:rowOff>
    </xdr:from>
    <xdr:ext cx="469744" cy="259045"/>
    <xdr:sp macro="" textlink="">
      <xdr:nvSpPr>
        <xdr:cNvPr id="813" name="テキスト ボックス 812"/>
        <xdr:cNvSpPr txBox="1"/>
      </xdr:nvSpPr>
      <xdr:spPr>
        <a:xfrm>
          <a:off x="20199428" y="9825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108494</xdr:rowOff>
    </xdr:from>
    <xdr:to>
      <xdr:col>102</xdr:col>
      <xdr:colOff>165100</xdr:colOff>
      <xdr:row>59</xdr:row>
      <xdr:rowOff>38644</xdr:rowOff>
    </xdr:to>
    <xdr:sp macro="" textlink="">
      <xdr:nvSpPr>
        <xdr:cNvPr id="814" name="楕円 813"/>
        <xdr:cNvSpPr/>
      </xdr:nvSpPr>
      <xdr:spPr>
        <a:xfrm>
          <a:off x="19494500" y="10052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55171</xdr:rowOff>
    </xdr:from>
    <xdr:ext cx="469744" cy="259045"/>
    <xdr:sp macro="" textlink="">
      <xdr:nvSpPr>
        <xdr:cNvPr id="815" name="テキスト ボックス 814"/>
        <xdr:cNvSpPr txBox="1"/>
      </xdr:nvSpPr>
      <xdr:spPr>
        <a:xfrm>
          <a:off x="19310428" y="9827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105294</xdr:rowOff>
    </xdr:from>
    <xdr:to>
      <xdr:col>98</xdr:col>
      <xdr:colOff>38100</xdr:colOff>
      <xdr:row>59</xdr:row>
      <xdr:rowOff>35444</xdr:rowOff>
    </xdr:to>
    <xdr:sp macro="" textlink="">
      <xdr:nvSpPr>
        <xdr:cNvPr id="816" name="楕円 815"/>
        <xdr:cNvSpPr/>
      </xdr:nvSpPr>
      <xdr:spPr>
        <a:xfrm>
          <a:off x="18605500" y="1004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51971</xdr:rowOff>
    </xdr:from>
    <xdr:ext cx="469744" cy="259045"/>
    <xdr:sp macro="" textlink="">
      <xdr:nvSpPr>
        <xdr:cNvPr id="817" name="テキスト ボックス 816"/>
        <xdr:cNvSpPr txBox="1"/>
      </xdr:nvSpPr>
      <xdr:spPr>
        <a:xfrm>
          <a:off x="18421428" y="9824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8" name="テキスト ボックス 827"/>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29" name="直線コネクタ 828"/>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0" name="テキスト ボックス 829"/>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1" name="直線コネクタ 830"/>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2" name="テキスト ボックス 831"/>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3" name="直線コネクタ 832"/>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4" name="テキスト ボックス 833"/>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5" name="直線コネクタ 834"/>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36" name="テキスト ボックス 835"/>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7" name="直線コネクタ 836"/>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8" name="テキスト ボックス 837"/>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9" name="直線コネクタ 838"/>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40" name="テキスト ボックス 839"/>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1" name="直線コネクタ 840"/>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2" name="テキスト ボックス 841"/>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3"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73940</xdr:rowOff>
    </xdr:from>
    <xdr:to>
      <xdr:col>116</xdr:col>
      <xdr:colOff>62864</xdr:colOff>
      <xdr:row>79</xdr:row>
      <xdr:rowOff>16528</xdr:rowOff>
    </xdr:to>
    <xdr:cxnSp macro="">
      <xdr:nvCxnSpPr>
        <xdr:cNvPr id="844" name="直線コネクタ 843"/>
        <xdr:cNvCxnSpPr/>
      </xdr:nvCxnSpPr>
      <xdr:spPr>
        <a:xfrm flipV="1">
          <a:off x="22159595" y="12075440"/>
          <a:ext cx="1269" cy="1485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20355</xdr:rowOff>
    </xdr:from>
    <xdr:ext cx="534377" cy="259045"/>
    <xdr:sp macro="" textlink="">
      <xdr:nvSpPr>
        <xdr:cNvPr id="845" name="繰出金最小値テキスト"/>
        <xdr:cNvSpPr txBox="1"/>
      </xdr:nvSpPr>
      <xdr:spPr>
        <a:xfrm>
          <a:off x="22212300" y="135649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16528</xdr:rowOff>
    </xdr:from>
    <xdr:to>
      <xdr:col>116</xdr:col>
      <xdr:colOff>152400</xdr:colOff>
      <xdr:row>79</xdr:row>
      <xdr:rowOff>16528</xdr:rowOff>
    </xdr:to>
    <xdr:cxnSp macro="">
      <xdr:nvCxnSpPr>
        <xdr:cNvPr id="846" name="直線コネクタ 845"/>
        <xdr:cNvCxnSpPr/>
      </xdr:nvCxnSpPr>
      <xdr:spPr>
        <a:xfrm>
          <a:off x="22072600" y="13561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20617</xdr:rowOff>
    </xdr:from>
    <xdr:ext cx="599010" cy="259045"/>
    <xdr:sp macro="" textlink="">
      <xdr:nvSpPr>
        <xdr:cNvPr id="847" name="繰出金最大値テキスト"/>
        <xdr:cNvSpPr txBox="1"/>
      </xdr:nvSpPr>
      <xdr:spPr>
        <a:xfrm>
          <a:off x="22212300" y="118506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174,041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73940</xdr:rowOff>
    </xdr:from>
    <xdr:to>
      <xdr:col>116</xdr:col>
      <xdr:colOff>152400</xdr:colOff>
      <xdr:row>70</xdr:row>
      <xdr:rowOff>73940</xdr:rowOff>
    </xdr:to>
    <xdr:cxnSp macro="">
      <xdr:nvCxnSpPr>
        <xdr:cNvPr id="848" name="直線コネクタ 847"/>
        <xdr:cNvCxnSpPr/>
      </xdr:nvCxnSpPr>
      <xdr:spPr>
        <a:xfrm>
          <a:off x="22072600" y="12075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57545</xdr:rowOff>
    </xdr:from>
    <xdr:to>
      <xdr:col>116</xdr:col>
      <xdr:colOff>63500</xdr:colOff>
      <xdr:row>77</xdr:row>
      <xdr:rowOff>79600</xdr:rowOff>
    </xdr:to>
    <xdr:cxnSp macro="">
      <xdr:nvCxnSpPr>
        <xdr:cNvPr id="849" name="直線コネクタ 848"/>
        <xdr:cNvCxnSpPr/>
      </xdr:nvCxnSpPr>
      <xdr:spPr>
        <a:xfrm flipV="1">
          <a:off x="21323300" y="13259195"/>
          <a:ext cx="838200" cy="22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76442</xdr:rowOff>
    </xdr:from>
    <xdr:ext cx="534377" cy="259045"/>
    <xdr:sp macro="" textlink="">
      <xdr:nvSpPr>
        <xdr:cNvPr id="850" name="繰出金平均値テキスト"/>
        <xdr:cNvSpPr txBox="1"/>
      </xdr:nvSpPr>
      <xdr:spPr>
        <a:xfrm>
          <a:off x="22212300" y="129351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53566</xdr:rowOff>
    </xdr:from>
    <xdr:to>
      <xdr:col>116</xdr:col>
      <xdr:colOff>114300</xdr:colOff>
      <xdr:row>76</xdr:row>
      <xdr:rowOff>155166</xdr:rowOff>
    </xdr:to>
    <xdr:sp macro="" textlink="">
      <xdr:nvSpPr>
        <xdr:cNvPr id="851" name="フローチャート: 判断 850"/>
        <xdr:cNvSpPr/>
      </xdr:nvSpPr>
      <xdr:spPr>
        <a:xfrm>
          <a:off x="22110700" y="1308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79600</xdr:rowOff>
    </xdr:from>
    <xdr:to>
      <xdr:col>111</xdr:col>
      <xdr:colOff>177800</xdr:colOff>
      <xdr:row>77</xdr:row>
      <xdr:rowOff>94416</xdr:rowOff>
    </xdr:to>
    <xdr:cxnSp macro="">
      <xdr:nvCxnSpPr>
        <xdr:cNvPr id="852" name="直線コネクタ 851"/>
        <xdr:cNvCxnSpPr/>
      </xdr:nvCxnSpPr>
      <xdr:spPr>
        <a:xfrm flipV="1">
          <a:off x="20434300" y="13281250"/>
          <a:ext cx="889000" cy="14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81595</xdr:rowOff>
    </xdr:from>
    <xdr:to>
      <xdr:col>112</xdr:col>
      <xdr:colOff>38100</xdr:colOff>
      <xdr:row>77</xdr:row>
      <xdr:rowOff>11745</xdr:rowOff>
    </xdr:to>
    <xdr:sp macro="" textlink="">
      <xdr:nvSpPr>
        <xdr:cNvPr id="853" name="フローチャート: 判断 852"/>
        <xdr:cNvSpPr/>
      </xdr:nvSpPr>
      <xdr:spPr>
        <a:xfrm>
          <a:off x="21272500" y="13111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28273</xdr:rowOff>
    </xdr:from>
    <xdr:ext cx="534377" cy="259045"/>
    <xdr:sp macro="" textlink="">
      <xdr:nvSpPr>
        <xdr:cNvPr id="854" name="テキスト ボックス 853"/>
        <xdr:cNvSpPr txBox="1"/>
      </xdr:nvSpPr>
      <xdr:spPr>
        <a:xfrm>
          <a:off x="21056111" y="12887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129674</xdr:rowOff>
    </xdr:from>
    <xdr:to>
      <xdr:col>107</xdr:col>
      <xdr:colOff>50800</xdr:colOff>
      <xdr:row>77</xdr:row>
      <xdr:rowOff>94416</xdr:rowOff>
    </xdr:to>
    <xdr:cxnSp macro="">
      <xdr:nvCxnSpPr>
        <xdr:cNvPr id="855" name="直線コネクタ 854"/>
        <xdr:cNvCxnSpPr/>
      </xdr:nvCxnSpPr>
      <xdr:spPr>
        <a:xfrm>
          <a:off x="19545300" y="13159874"/>
          <a:ext cx="889000" cy="1361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89074</xdr:rowOff>
    </xdr:from>
    <xdr:to>
      <xdr:col>107</xdr:col>
      <xdr:colOff>101600</xdr:colOff>
      <xdr:row>77</xdr:row>
      <xdr:rowOff>19224</xdr:rowOff>
    </xdr:to>
    <xdr:sp macro="" textlink="">
      <xdr:nvSpPr>
        <xdr:cNvPr id="856" name="フローチャート: 判断 855"/>
        <xdr:cNvSpPr/>
      </xdr:nvSpPr>
      <xdr:spPr>
        <a:xfrm>
          <a:off x="20383500" y="13119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35751</xdr:rowOff>
    </xdr:from>
    <xdr:ext cx="534377" cy="259045"/>
    <xdr:sp macro="" textlink="">
      <xdr:nvSpPr>
        <xdr:cNvPr id="857" name="テキスト ボックス 856"/>
        <xdr:cNvSpPr txBox="1"/>
      </xdr:nvSpPr>
      <xdr:spPr>
        <a:xfrm>
          <a:off x="20167111" y="12894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90388</xdr:rowOff>
    </xdr:from>
    <xdr:to>
      <xdr:col>102</xdr:col>
      <xdr:colOff>114300</xdr:colOff>
      <xdr:row>76</xdr:row>
      <xdr:rowOff>129674</xdr:rowOff>
    </xdr:to>
    <xdr:cxnSp macro="">
      <xdr:nvCxnSpPr>
        <xdr:cNvPr id="858" name="直線コネクタ 857"/>
        <xdr:cNvCxnSpPr/>
      </xdr:nvCxnSpPr>
      <xdr:spPr>
        <a:xfrm>
          <a:off x="18656300" y="13120588"/>
          <a:ext cx="889000" cy="39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76208</xdr:rowOff>
    </xdr:from>
    <xdr:to>
      <xdr:col>102</xdr:col>
      <xdr:colOff>165100</xdr:colOff>
      <xdr:row>77</xdr:row>
      <xdr:rowOff>6358</xdr:rowOff>
    </xdr:to>
    <xdr:sp macro="" textlink="">
      <xdr:nvSpPr>
        <xdr:cNvPr id="859" name="フローチャート: 判断 858"/>
        <xdr:cNvSpPr/>
      </xdr:nvSpPr>
      <xdr:spPr>
        <a:xfrm>
          <a:off x="19494500" y="13106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22884</xdr:rowOff>
    </xdr:from>
    <xdr:ext cx="534377" cy="259045"/>
    <xdr:sp macro="" textlink="">
      <xdr:nvSpPr>
        <xdr:cNvPr id="860" name="テキスト ボックス 859"/>
        <xdr:cNvSpPr txBox="1"/>
      </xdr:nvSpPr>
      <xdr:spPr>
        <a:xfrm>
          <a:off x="19278111" y="12881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86134</xdr:rowOff>
    </xdr:from>
    <xdr:to>
      <xdr:col>98</xdr:col>
      <xdr:colOff>38100</xdr:colOff>
      <xdr:row>77</xdr:row>
      <xdr:rowOff>16284</xdr:rowOff>
    </xdr:to>
    <xdr:sp macro="" textlink="">
      <xdr:nvSpPr>
        <xdr:cNvPr id="861" name="フローチャート: 判断 860"/>
        <xdr:cNvSpPr/>
      </xdr:nvSpPr>
      <xdr:spPr>
        <a:xfrm>
          <a:off x="18605500" y="13116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7411</xdr:rowOff>
    </xdr:from>
    <xdr:ext cx="534377" cy="259045"/>
    <xdr:sp macro="" textlink="">
      <xdr:nvSpPr>
        <xdr:cNvPr id="862" name="テキスト ボックス 861"/>
        <xdr:cNvSpPr txBox="1"/>
      </xdr:nvSpPr>
      <xdr:spPr>
        <a:xfrm>
          <a:off x="18389111" y="13209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3" name="テキスト ボックス 862"/>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4" name="テキスト ボックス 863"/>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5" name="テキスト ボックス 864"/>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6" name="テキスト ボックス 865"/>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7" name="テキスト ボックス 866"/>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6745</xdr:rowOff>
    </xdr:from>
    <xdr:to>
      <xdr:col>116</xdr:col>
      <xdr:colOff>114300</xdr:colOff>
      <xdr:row>77</xdr:row>
      <xdr:rowOff>108345</xdr:rowOff>
    </xdr:to>
    <xdr:sp macro="" textlink="">
      <xdr:nvSpPr>
        <xdr:cNvPr id="868" name="楕円 867"/>
        <xdr:cNvSpPr/>
      </xdr:nvSpPr>
      <xdr:spPr>
        <a:xfrm>
          <a:off x="22110700" y="13208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156622</xdr:rowOff>
    </xdr:from>
    <xdr:ext cx="534377" cy="259045"/>
    <xdr:sp macro="" textlink="">
      <xdr:nvSpPr>
        <xdr:cNvPr id="869" name="繰出金該当値テキスト"/>
        <xdr:cNvSpPr txBox="1"/>
      </xdr:nvSpPr>
      <xdr:spPr>
        <a:xfrm>
          <a:off x="22212300" y="13186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28800</xdr:rowOff>
    </xdr:from>
    <xdr:to>
      <xdr:col>112</xdr:col>
      <xdr:colOff>38100</xdr:colOff>
      <xdr:row>77</xdr:row>
      <xdr:rowOff>130400</xdr:rowOff>
    </xdr:to>
    <xdr:sp macro="" textlink="">
      <xdr:nvSpPr>
        <xdr:cNvPr id="870" name="楕円 869"/>
        <xdr:cNvSpPr/>
      </xdr:nvSpPr>
      <xdr:spPr>
        <a:xfrm>
          <a:off x="21272500" y="1323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121527</xdr:rowOff>
    </xdr:from>
    <xdr:ext cx="534377" cy="259045"/>
    <xdr:sp macro="" textlink="">
      <xdr:nvSpPr>
        <xdr:cNvPr id="871" name="テキスト ボックス 870"/>
        <xdr:cNvSpPr txBox="1"/>
      </xdr:nvSpPr>
      <xdr:spPr>
        <a:xfrm>
          <a:off x="21056111" y="1332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43616</xdr:rowOff>
    </xdr:from>
    <xdr:to>
      <xdr:col>107</xdr:col>
      <xdr:colOff>101600</xdr:colOff>
      <xdr:row>77</xdr:row>
      <xdr:rowOff>145216</xdr:rowOff>
    </xdr:to>
    <xdr:sp macro="" textlink="">
      <xdr:nvSpPr>
        <xdr:cNvPr id="872" name="楕円 871"/>
        <xdr:cNvSpPr/>
      </xdr:nvSpPr>
      <xdr:spPr>
        <a:xfrm>
          <a:off x="20383500" y="132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136343</xdr:rowOff>
    </xdr:from>
    <xdr:ext cx="534377" cy="259045"/>
    <xdr:sp macro="" textlink="">
      <xdr:nvSpPr>
        <xdr:cNvPr id="873" name="テキスト ボックス 872"/>
        <xdr:cNvSpPr txBox="1"/>
      </xdr:nvSpPr>
      <xdr:spPr>
        <a:xfrm>
          <a:off x="20167111" y="13337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78874</xdr:rowOff>
    </xdr:from>
    <xdr:to>
      <xdr:col>102</xdr:col>
      <xdr:colOff>165100</xdr:colOff>
      <xdr:row>77</xdr:row>
      <xdr:rowOff>9024</xdr:rowOff>
    </xdr:to>
    <xdr:sp macro="" textlink="">
      <xdr:nvSpPr>
        <xdr:cNvPr id="874" name="楕円 873"/>
        <xdr:cNvSpPr/>
      </xdr:nvSpPr>
      <xdr:spPr>
        <a:xfrm>
          <a:off x="19494500" y="1310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151</xdr:rowOff>
    </xdr:from>
    <xdr:ext cx="534377" cy="259045"/>
    <xdr:sp macro="" textlink="">
      <xdr:nvSpPr>
        <xdr:cNvPr id="875" name="テキスト ボックス 874"/>
        <xdr:cNvSpPr txBox="1"/>
      </xdr:nvSpPr>
      <xdr:spPr>
        <a:xfrm>
          <a:off x="19278111" y="13201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39588</xdr:rowOff>
    </xdr:from>
    <xdr:to>
      <xdr:col>98</xdr:col>
      <xdr:colOff>38100</xdr:colOff>
      <xdr:row>76</xdr:row>
      <xdr:rowOff>141188</xdr:rowOff>
    </xdr:to>
    <xdr:sp macro="" textlink="">
      <xdr:nvSpPr>
        <xdr:cNvPr id="876" name="楕円 875"/>
        <xdr:cNvSpPr/>
      </xdr:nvSpPr>
      <xdr:spPr>
        <a:xfrm>
          <a:off x="18605500" y="13069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157715</xdr:rowOff>
    </xdr:from>
    <xdr:ext cx="534377" cy="259045"/>
    <xdr:sp macro="" textlink="">
      <xdr:nvSpPr>
        <xdr:cNvPr id="877" name="テキスト ボックス 876"/>
        <xdr:cNvSpPr txBox="1"/>
      </xdr:nvSpPr>
      <xdr:spPr>
        <a:xfrm>
          <a:off x="18389111" y="12845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8" name="正方形/長方形 877"/>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9" name="正方形/長方形 878"/>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0" name="正方形/長方形 879"/>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1" name="正方形/長方形 880"/>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2" name="正方形/長方形 881"/>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3" name="正方形/長方形 882"/>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4" name="正方形/長方形 883"/>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5" name="正方形/長方形 884"/>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6" name="テキスト ボックス 885"/>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7" name="直線コネクタ 886"/>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8" name="直線コネクタ 887"/>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9" name="テキスト ボックス 888"/>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0" name="直線コネクタ 889"/>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1" name="テキスト ボックス 890"/>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2"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3" name="直線コネクタ 892"/>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4"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5" name="直線コネクタ 894"/>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6"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8" name="直線コネクタ 897"/>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9"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0" name="フローチャート: 判断 899"/>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1" name="直線コネクタ 900"/>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2" name="フローチャート: 判断 901"/>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3" name="テキスト ボックス 902"/>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4" name="直線コネクタ 903"/>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5" name="フローチャート: 判断 904"/>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6" name="テキスト ボックス 905"/>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7" name="直線コネクタ 906"/>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8" name="フローチャート: 判断 907"/>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9" name="テキスト ボックス 908"/>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0" name="フローチャート: 判断 909"/>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1" name="テキスト ボックス 910"/>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2" name="テキスト ボックス 911"/>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3" name="テキスト ボックス 912"/>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4" name="テキスト ボックス 913"/>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5" name="テキスト ボックス 914"/>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6" name="テキスト ボックス 915"/>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7" name="楕円 916"/>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8"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9" name="楕円 918"/>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0" name="テキスト ボックス 919"/>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1" name="楕円 920"/>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2" name="テキスト ボックス 921"/>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3" name="楕円 922"/>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4" name="テキスト ボックス 923"/>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5" name="楕円 924"/>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6" name="テキスト ボックス 925"/>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7" name="正方形/長方形 926"/>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8" name="正方形/長方形 927"/>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9" name="テキスト ボックス 928"/>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全項目において類似団体と比較して高くなってしまう要因としては離島であり、地理的要因により島内各所に点在する各施設に人員配置をし、施設維持管理及び行政サービスをしていかなければいけないためである。</a:t>
          </a:r>
        </a:p>
        <a:p>
          <a:r>
            <a:rPr kumimoji="1" lang="ja-JP" altLang="en-US" sz="1300">
              <a:latin typeface="ＭＳ Ｐゴシック" panose="020B0600070205080204" pitchFamily="50" charset="-128"/>
              <a:ea typeface="ＭＳ Ｐゴシック" panose="020B0600070205080204" pitchFamily="50" charset="-128"/>
            </a:rPr>
            <a:t>歳出総額は７３億７７，８４１千円で住民一人当たりコストは１，００７千円となっている。人口減少に伴い上がっていくことが懸念されるが、現状で施設の合併や統合は防災上の問題もあり、難しいためコスト削減を図りつつ継続して運営していく。</a:t>
          </a:r>
        </a:p>
        <a:p>
          <a:r>
            <a:rPr kumimoji="1" lang="ja-JP" altLang="en-US" sz="1300">
              <a:latin typeface="ＭＳ Ｐゴシック" panose="020B0600070205080204" pitchFamily="50" charset="-128"/>
              <a:ea typeface="ＭＳ Ｐゴシック" panose="020B0600070205080204" pitchFamily="50" charset="-128"/>
            </a:rPr>
            <a:t>　物件費については、長寿命化計画や農業関係の基本設計等により前年度と比較し１５．２％（２億１，５００万円）増となったため住民一人当たり３３，０７６円の増となった。来年度より焼却場建設事業や防災行政無線デジタル化事業に着手し複数年の継続事業となるため、今後は普通建設事業に係るコストが増加する見込み。</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東京都八丈町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7,326
7,218
72.23
7,553,626
7,377,841
80,850
3,548,440
6,453,534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12.3
6.6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137160</xdr:rowOff>
    </xdr:from>
    <xdr:to>
      <xdr:col>24</xdr:col>
      <xdr:colOff>62865</xdr:colOff>
      <xdr:row>39</xdr:row>
      <xdr:rowOff>6350</xdr:rowOff>
    </xdr:to>
    <xdr:cxnSp macro="">
      <xdr:nvCxnSpPr>
        <xdr:cNvPr id="56" name="直線コネクタ 55"/>
        <xdr:cNvCxnSpPr/>
      </xdr:nvCxnSpPr>
      <xdr:spPr>
        <a:xfrm flipV="1">
          <a:off x="4633595" y="5109210"/>
          <a:ext cx="1270" cy="1583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10177</xdr:rowOff>
    </xdr:from>
    <xdr:ext cx="469744" cy="259045"/>
    <xdr:sp macro="" textlink="">
      <xdr:nvSpPr>
        <xdr:cNvPr id="57" name="議会費最小値テキスト"/>
        <xdr:cNvSpPr txBox="1"/>
      </xdr:nvSpPr>
      <xdr:spPr>
        <a:xfrm>
          <a:off x="4686300" y="669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6350</xdr:rowOff>
    </xdr:from>
    <xdr:to>
      <xdr:col>24</xdr:col>
      <xdr:colOff>152400</xdr:colOff>
      <xdr:row>39</xdr:row>
      <xdr:rowOff>6350</xdr:rowOff>
    </xdr:to>
    <xdr:cxnSp macro="">
      <xdr:nvCxnSpPr>
        <xdr:cNvPr id="58" name="直線コネクタ 57"/>
        <xdr:cNvCxnSpPr/>
      </xdr:nvCxnSpPr>
      <xdr:spPr>
        <a:xfrm>
          <a:off x="4546600" y="6692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83837</xdr:rowOff>
    </xdr:from>
    <xdr:ext cx="534377" cy="259045"/>
    <xdr:sp macro="" textlink="">
      <xdr:nvSpPr>
        <xdr:cNvPr id="59" name="議会費最大値テキスト"/>
        <xdr:cNvSpPr txBox="1"/>
      </xdr:nvSpPr>
      <xdr:spPr>
        <a:xfrm>
          <a:off x="4686300" y="488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29</xdr:row>
      <xdr:rowOff>137160</xdr:rowOff>
    </xdr:from>
    <xdr:to>
      <xdr:col>24</xdr:col>
      <xdr:colOff>152400</xdr:colOff>
      <xdr:row>29</xdr:row>
      <xdr:rowOff>137160</xdr:rowOff>
    </xdr:to>
    <xdr:cxnSp macro="">
      <xdr:nvCxnSpPr>
        <xdr:cNvPr id="60" name="直線コネクタ 59"/>
        <xdr:cNvCxnSpPr/>
      </xdr:nvCxnSpPr>
      <xdr:spPr>
        <a:xfrm>
          <a:off x="4546600" y="5109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150749</xdr:rowOff>
    </xdr:from>
    <xdr:to>
      <xdr:col>24</xdr:col>
      <xdr:colOff>63500</xdr:colOff>
      <xdr:row>35</xdr:row>
      <xdr:rowOff>43434</xdr:rowOff>
    </xdr:to>
    <xdr:cxnSp macro="">
      <xdr:nvCxnSpPr>
        <xdr:cNvPr id="61" name="直線コネクタ 60"/>
        <xdr:cNvCxnSpPr/>
      </xdr:nvCxnSpPr>
      <xdr:spPr>
        <a:xfrm flipV="1">
          <a:off x="3797300" y="5980049"/>
          <a:ext cx="838200" cy="6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25163</xdr:rowOff>
    </xdr:from>
    <xdr:ext cx="469744" cy="259045"/>
    <xdr:sp macro="" textlink="">
      <xdr:nvSpPr>
        <xdr:cNvPr id="62" name="議会費平均値テキスト"/>
        <xdr:cNvSpPr txBox="1"/>
      </xdr:nvSpPr>
      <xdr:spPr>
        <a:xfrm>
          <a:off x="4686300" y="6197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46736</xdr:rowOff>
    </xdr:from>
    <xdr:to>
      <xdr:col>24</xdr:col>
      <xdr:colOff>114300</xdr:colOff>
      <xdr:row>36</xdr:row>
      <xdr:rowOff>148336</xdr:rowOff>
    </xdr:to>
    <xdr:sp macro="" textlink="">
      <xdr:nvSpPr>
        <xdr:cNvPr id="63" name="フローチャート: 判断 62"/>
        <xdr:cNvSpPr/>
      </xdr:nvSpPr>
      <xdr:spPr>
        <a:xfrm>
          <a:off x="4584700" y="6218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43434</xdr:rowOff>
    </xdr:from>
    <xdr:to>
      <xdr:col>19</xdr:col>
      <xdr:colOff>177800</xdr:colOff>
      <xdr:row>35</xdr:row>
      <xdr:rowOff>90170</xdr:rowOff>
    </xdr:to>
    <xdr:cxnSp macro="">
      <xdr:nvCxnSpPr>
        <xdr:cNvPr id="64" name="直線コネクタ 63"/>
        <xdr:cNvCxnSpPr/>
      </xdr:nvCxnSpPr>
      <xdr:spPr>
        <a:xfrm flipV="1">
          <a:off x="2908300" y="6044184"/>
          <a:ext cx="889000" cy="46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45085</xdr:rowOff>
    </xdr:from>
    <xdr:to>
      <xdr:col>20</xdr:col>
      <xdr:colOff>38100</xdr:colOff>
      <xdr:row>36</xdr:row>
      <xdr:rowOff>146685</xdr:rowOff>
    </xdr:to>
    <xdr:sp macro="" textlink="">
      <xdr:nvSpPr>
        <xdr:cNvPr id="65" name="フローチャート: 判断 64"/>
        <xdr:cNvSpPr/>
      </xdr:nvSpPr>
      <xdr:spPr>
        <a:xfrm>
          <a:off x="3746500" y="621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137812</xdr:rowOff>
    </xdr:from>
    <xdr:ext cx="469744" cy="259045"/>
    <xdr:sp macro="" textlink="">
      <xdr:nvSpPr>
        <xdr:cNvPr id="66" name="テキスト ボックス 65"/>
        <xdr:cNvSpPr txBox="1"/>
      </xdr:nvSpPr>
      <xdr:spPr>
        <a:xfrm>
          <a:off x="3562428" y="6310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14351</xdr:rowOff>
    </xdr:from>
    <xdr:to>
      <xdr:col>15</xdr:col>
      <xdr:colOff>50800</xdr:colOff>
      <xdr:row>35</xdr:row>
      <xdr:rowOff>90170</xdr:rowOff>
    </xdr:to>
    <xdr:cxnSp macro="">
      <xdr:nvCxnSpPr>
        <xdr:cNvPr id="67" name="直線コネクタ 66"/>
        <xdr:cNvCxnSpPr/>
      </xdr:nvCxnSpPr>
      <xdr:spPr>
        <a:xfrm>
          <a:off x="2019300" y="6015101"/>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65532</xdr:rowOff>
    </xdr:from>
    <xdr:to>
      <xdr:col>15</xdr:col>
      <xdr:colOff>101600</xdr:colOff>
      <xdr:row>36</xdr:row>
      <xdr:rowOff>167132</xdr:rowOff>
    </xdr:to>
    <xdr:sp macro="" textlink="">
      <xdr:nvSpPr>
        <xdr:cNvPr id="68" name="フローチャート: 判断 67"/>
        <xdr:cNvSpPr/>
      </xdr:nvSpPr>
      <xdr:spPr>
        <a:xfrm>
          <a:off x="2857500" y="6237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158259</xdr:rowOff>
    </xdr:from>
    <xdr:ext cx="469744" cy="259045"/>
    <xdr:sp macro="" textlink="">
      <xdr:nvSpPr>
        <xdr:cNvPr id="69" name="テキスト ボックス 68"/>
        <xdr:cNvSpPr txBox="1"/>
      </xdr:nvSpPr>
      <xdr:spPr>
        <a:xfrm>
          <a:off x="2673428" y="6330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45974</xdr:rowOff>
    </xdr:from>
    <xdr:to>
      <xdr:col>10</xdr:col>
      <xdr:colOff>114300</xdr:colOff>
      <xdr:row>35</xdr:row>
      <xdr:rowOff>14351</xdr:rowOff>
    </xdr:to>
    <xdr:cxnSp macro="">
      <xdr:nvCxnSpPr>
        <xdr:cNvPr id="70" name="直線コネクタ 69"/>
        <xdr:cNvCxnSpPr/>
      </xdr:nvCxnSpPr>
      <xdr:spPr>
        <a:xfrm>
          <a:off x="1130300" y="5875274"/>
          <a:ext cx="889000" cy="139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89662</xdr:rowOff>
    </xdr:from>
    <xdr:to>
      <xdr:col>10</xdr:col>
      <xdr:colOff>165100</xdr:colOff>
      <xdr:row>37</xdr:row>
      <xdr:rowOff>19812</xdr:rowOff>
    </xdr:to>
    <xdr:sp macro="" textlink="">
      <xdr:nvSpPr>
        <xdr:cNvPr id="71" name="フローチャート: 判断 70"/>
        <xdr:cNvSpPr/>
      </xdr:nvSpPr>
      <xdr:spPr>
        <a:xfrm>
          <a:off x="1968500" y="6261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10939</xdr:rowOff>
    </xdr:from>
    <xdr:ext cx="469744" cy="259045"/>
    <xdr:sp macro="" textlink="">
      <xdr:nvSpPr>
        <xdr:cNvPr id="72" name="テキスト ボックス 71"/>
        <xdr:cNvSpPr txBox="1"/>
      </xdr:nvSpPr>
      <xdr:spPr>
        <a:xfrm>
          <a:off x="1784428" y="63545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2794</xdr:rowOff>
    </xdr:from>
    <xdr:to>
      <xdr:col>6</xdr:col>
      <xdr:colOff>38100</xdr:colOff>
      <xdr:row>36</xdr:row>
      <xdr:rowOff>104394</xdr:rowOff>
    </xdr:to>
    <xdr:sp macro="" textlink="">
      <xdr:nvSpPr>
        <xdr:cNvPr id="73" name="フローチャート: 判断 72"/>
        <xdr:cNvSpPr/>
      </xdr:nvSpPr>
      <xdr:spPr>
        <a:xfrm>
          <a:off x="1079500" y="6174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95521</xdr:rowOff>
    </xdr:from>
    <xdr:ext cx="469744" cy="259045"/>
    <xdr:sp macro="" textlink="">
      <xdr:nvSpPr>
        <xdr:cNvPr id="74" name="テキスト ボックス 73"/>
        <xdr:cNvSpPr txBox="1"/>
      </xdr:nvSpPr>
      <xdr:spPr>
        <a:xfrm>
          <a:off x="895428" y="6267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99949</xdr:rowOff>
    </xdr:from>
    <xdr:to>
      <xdr:col>24</xdr:col>
      <xdr:colOff>114300</xdr:colOff>
      <xdr:row>35</xdr:row>
      <xdr:rowOff>30099</xdr:rowOff>
    </xdr:to>
    <xdr:sp macro="" textlink="">
      <xdr:nvSpPr>
        <xdr:cNvPr id="80" name="楕円 79"/>
        <xdr:cNvSpPr/>
      </xdr:nvSpPr>
      <xdr:spPr>
        <a:xfrm>
          <a:off x="4584700" y="592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122826</xdr:rowOff>
    </xdr:from>
    <xdr:ext cx="534377" cy="259045"/>
    <xdr:sp macro="" textlink="">
      <xdr:nvSpPr>
        <xdr:cNvPr id="81" name="議会費該当値テキスト"/>
        <xdr:cNvSpPr txBox="1"/>
      </xdr:nvSpPr>
      <xdr:spPr>
        <a:xfrm>
          <a:off x="4686300" y="5780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164084</xdr:rowOff>
    </xdr:from>
    <xdr:to>
      <xdr:col>20</xdr:col>
      <xdr:colOff>38100</xdr:colOff>
      <xdr:row>35</xdr:row>
      <xdr:rowOff>94234</xdr:rowOff>
    </xdr:to>
    <xdr:sp macro="" textlink="">
      <xdr:nvSpPr>
        <xdr:cNvPr id="82" name="楕円 81"/>
        <xdr:cNvSpPr/>
      </xdr:nvSpPr>
      <xdr:spPr>
        <a:xfrm>
          <a:off x="3746500" y="5993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110761</xdr:rowOff>
    </xdr:from>
    <xdr:ext cx="534377" cy="259045"/>
    <xdr:sp macro="" textlink="">
      <xdr:nvSpPr>
        <xdr:cNvPr id="83" name="テキスト ボックス 82"/>
        <xdr:cNvSpPr txBox="1"/>
      </xdr:nvSpPr>
      <xdr:spPr>
        <a:xfrm>
          <a:off x="3530111" y="57686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39370</xdr:rowOff>
    </xdr:from>
    <xdr:to>
      <xdr:col>15</xdr:col>
      <xdr:colOff>101600</xdr:colOff>
      <xdr:row>35</xdr:row>
      <xdr:rowOff>140970</xdr:rowOff>
    </xdr:to>
    <xdr:sp macro="" textlink="">
      <xdr:nvSpPr>
        <xdr:cNvPr id="84" name="楕円 83"/>
        <xdr:cNvSpPr/>
      </xdr:nvSpPr>
      <xdr:spPr>
        <a:xfrm>
          <a:off x="2857500" y="6040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157497</xdr:rowOff>
    </xdr:from>
    <xdr:ext cx="534377" cy="259045"/>
    <xdr:sp macro="" textlink="">
      <xdr:nvSpPr>
        <xdr:cNvPr id="85" name="テキスト ボックス 84"/>
        <xdr:cNvSpPr txBox="1"/>
      </xdr:nvSpPr>
      <xdr:spPr>
        <a:xfrm>
          <a:off x="2641111" y="5815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135001</xdr:rowOff>
    </xdr:from>
    <xdr:to>
      <xdr:col>10</xdr:col>
      <xdr:colOff>165100</xdr:colOff>
      <xdr:row>35</xdr:row>
      <xdr:rowOff>65151</xdr:rowOff>
    </xdr:to>
    <xdr:sp macro="" textlink="">
      <xdr:nvSpPr>
        <xdr:cNvPr id="86" name="楕円 85"/>
        <xdr:cNvSpPr/>
      </xdr:nvSpPr>
      <xdr:spPr>
        <a:xfrm>
          <a:off x="1968500" y="5964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81678</xdr:rowOff>
    </xdr:from>
    <xdr:ext cx="534377" cy="259045"/>
    <xdr:sp macro="" textlink="">
      <xdr:nvSpPr>
        <xdr:cNvPr id="87" name="テキスト ボックス 86"/>
        <xdr:cNvSpPr txBox="1"/>
      </xdr:nvSpPr>
      <xdr:spPr>
        <a:xfrm>
          <a:off x="1752111" y="5739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166624</xdr:rowOff>
    </xdr:from>
    <xdr:to>
      <xdr:col>6</xdr:col>
      <xdr:colOff>38100</xdr:colOff>
      <xdr:row>34</xdr:row>
      <xdr:rowOff>96774</xdr:rowOff>
    </xdr:to>
    <xdr:sp macro="" textlink="">
      <xdr:nvSpPr>
        <xdr:cNvPr id="88" name="楕円 87"/>
        <xdr:cNvSpPr/>
      </xdr:nvSpPr>
      <xdr:spPr>
        <a:xfrm>
          <a:off x="1079500" y="5824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113301</xdr:rowOff>
    </xdr:from>
    <xdr:ext cx="534377" cy="259045"/>
    <xdr:sp macro="" textlink="">
      <xdr:nvSpPr>
        <xdr:cNvPr id="89" name="テキスト ボックス 88"/>
        <xdr:cNvSpPr txBox="1"/>
      </xdr:nvSpPr>
      <xdr:spPr>
        <a:xfrm>
          <a:off x="863111" y="5599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0" name="直線コネクタ 99"/>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1" name="テキスト ボックス 100"/>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2" name="直線コネクタ 101"/>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3" name="テキスト ボックス 102"/>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4" name="直線コネクタ 103"/>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5" name="テキスト ボックス 104"/>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6" name="直線コネクタ 105"/>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7" name="テキスト ボックス 106"/>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8" name="直線コネクタ 107"/>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9" name="テキスト ボックス 108"/>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0" name="直線コネクタ 109"/>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1" name="テキスト ボックス 110"/>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3" name="テキスト ボックス 112"/>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63477</xdr:rowOff>
    </xdr:from>
    <xdr:to>
      <xdr:col>24</xdr:col>
      <xdr:colOff>62865</xdr:colOff>
      <xdr:row>59</xdr:row>
      <xdr:rowOff>3399</xdr:rowOff>
    </xdr:to>
    <xdr:cxnSp macro="">
      <xdr:nvCxnSpPr>
        <xdr:cNvPr id="115" name="直線コネクタ 114"/>
        <xdr:cNvCxnSpPr/>
      </xdr:nvCxnSpPr>
      <xdr:spPr>
        <a:xfrm flipV="1">
          <a:off x="4633595" y="8807427"/>
          <a:ext cx="1270" cy="1311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7226</xdr:rowOff>
    </xdr:from>
    <xdr:ext cx="534377" cy="259045"/>
    <xdr:sp macro="" textlink="">
      <xdr:nvSpPr>
        <xdr:cNvPr id="116" name="総務費最小値テキスト"/>
        <xdr:cNvSpPr txBox="1"/>
      </xdr:nvSpPr>
      <xdr:spPr>
        <a:xfrm>
          <a:off x="4686300" y="10122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3399</xdr:rowOff>
    </xdr:from>
    <xdr:to>
      <xdr:col>24</xdr:col>
      <xdr:colOff>152400</xdr:colOff>
      <xdr:row>59</xdr:row>
      <xdr:rowOff>3399</xdr:rowOff>
    </xdr:to>
    <xdr:cxnSp macro="">
      <xdr:nvCxnSpPr>
        <xdr:cNvPr id="117" name="直線コネクタ 116"/>
        <xdr:cNvCxnSpPr/>
      </xdr:nvCxnSpPr>
      <xdr:spPr>
        <a:xfrm>
          <a:off x="4546600" y="10118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10154</xdr:rowOff>
    </xdr:from>
    <xdr:ext cx="599010" cy="259045"/>
    <xdr:sp macro="" textlink="">
      <xdr:nvSpPr>
        <xdr:cNvPr id="118" name="総務費最大値テキスト"/>
        <xdr:cNvSpPr txBox="1"/>
      </xdr:nvSpPr>
      <xdr:spPr>
        <a:xfrm>
          <a:off x="4686300" y="85826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861,681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63477</xdr:rowOff>
    </xdr:from>
    <xdr:to>
      <xdr:col>24</xdr:col>
      <xdr:colOff>152400</xdr:colOff>
      <xdr:row>51</xdr:row>
      <xdr:rowOff>63477</xdr:rowOff>
    </xdr:to>
    <xdr:cxnSp macro="">
      <xdr:nvCxnSpPr>
        <xdr:cNvPr id="119" name="直線コネクタ 118"/>
        <xdr:cNvCxnSpPr/>
      </xdr:nvCxnSpPr>
      <xdr:spPr>
        <a:xfrm>
          <a:off x="4546600" y="8807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5143</xdr:rowOff>
    </xdr:from>
    <xdr:to>
      <xdr:col>24</xdr:col>
      <xdr:colOff>63500</xdr:colOff>
      <xdr:row>58</xdr:row>
      <xdr:rowOff>54777</xdr:rowOff>
    </xdr:to>
    <xdr:cxnSp macro="">
      <xdr:nvCxnSpPr>
        <xdr:cNvPr id="120" name="直線コネクタ 119"/>
        <xdr:cNvCxnSpPr/>
      </xdr:nvCxnSpPr>
      <xdr:spPr>
        <a:xfrm>
          <a:off x="3797300" y="9949243"/>
          <a:ext cx="838200" cy="49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140373</xdr:rowOff>
    </xdr:from>
    <xdr:ext cx="599010" cy="259045"/>
    <xdr:sp macro="" textlink="">
      <xdr:nvSpPr>
        <xdr:cNvPr id="121" name="総務費平均値テキスト"/>
        <xdr:cNvSpPr txBox="1"/>
      </xdr:nvSpPr>
      <xdr:spPr>
        <a:xfrm>
          <a:off x="4686300" y="97415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117496</xdr:rowOff>
    </xdr:from>
    <xdr:to>
      <xdr:col>24</xdr:col>
      <xdr:colOff>114300</xdr:colOff>
      <xdr:row>58</xdr:row>
      <xdr:rowOff>47646</xdr:rowOff>
    </xdr:to>
    <xdr:sp macro="" textlink="">
      <xdr:nvSpPr>
        <xdr:cNvPr id="122" name="フローチャート: 判断 121"/>
        <xdr:cNvSpPr/>
      </xdr:nvSpPr>
      <xdr:spPr>
        <a:xfrm>
          <a:off x="4584700" y="9890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5143</xdr:rowOff>
    </xdr:from>
    <xdr:to>
      <xdr:col>19</xdr:col>
      <xdr:colOff>177800</xdr:colOff>
      <xdr:row>58</xdr:row>
      <xdr:rowOff>12597</xdr:rowOff>
    </xdr:to>
    <xdr:cxnSp macro="">
      <xdr:nvCxnSpPr>
        <xdr:cNvPr id="123" name="直線コネクタ 122"/>
        <xdr:cNvCxnSpPr/>
      </xdr:nvCxnSpPr>
      <xdr:spPr>
        <a:xfrm flipV="1">
          <a:off x="2908300" y="9949243"/>
          <a:ext cx="889000" cy="7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122558</xdr:rowOff>
    </xdr:from>
    <xdr:to>
      <xdr:col>20</xdr:col>
      <xdr:colOff>38100</xdr:colOff>
      <xdr:row>58</xdr:row>
      <xdr:rowOff>52708</xdr:rowOff>
    </xdr:to>
    <xdr:sp macro="" textlink="">
      <xdr:nvSpPr>
        <xdr:cNvPr id="124" name="フローチャート: 判断 123"/>
        <xdr:cNvSpPr/>
      </xdr:nvSpPr>
      <xdr:spPr>
        <a:xfrm>
          <a:off x="3746500" y="9895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69235</xdr:rowOff>
    </xdr:from>
    <xdr:ext cx="599010" cy="259045"/>
    <xdr:sp macro="" textlink="">
      <xdr:nvSpPr>
        <xdr:cNvPr id="125" name="テキスト ボックス 124"/>
        <xdr:cNvSpPr txBox="1"/>
      </xdr:nvSpPr>
      <xdr:spPr>
        <a:xfrm>
          <a:off x="3497795" y="96704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12597</xdr:rowOff>
    </xdr:from>
    <xdr:to>
      <xdr:col>15</xdr:col>
      <xdr:colOff>50800</xdr:colOff>
      <xdr:row>58</xdr:row>
      <xdr:rowOff>67799</xdr:rowOff>
    </xdr:to>
    <xdr:cxnSp macro="">
      <xdr:nvCxnSpPr>
        <xdr:cNvPr id="126" name="直線コネクタ 125"/>
        <xdr:cNvCxnSpPr/>
      </xdr:nvCxnSpPr>
      <xdr:spPr>
        <a:xfrm flipV="1">
          <a:off x="2019300" y="9956697"/>
          <a:ext cx="889000" cy="55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104806</xdr:rowOff>
    </xdr:from>
    <xdr:to>
      <xdr:col>15</xdr:col>
      <xdr:colOff>101600</xdr:colOff>
      <xdr:row>58</xdr:row>
      <xdr:rowOff>34956</xdr:rowOff>
    </xdr:to>
    <xdr:sp macro="" textlink="">
      <xdr:nvSpPr>
        <xdr:cNvPr id="127" name="フローチャート: 判断 126"/>
        <xdr:cNvSpPr/>
      </xdr:nvSpPr>
      <xdr:spPr>
        <a:xfrm>
          <a:off x="2857500" y="9877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51483</xdr:rowOff>
    </xdr:from>
    <xdr:ext cx="599010" cy="259045"/>
    <xdr:sp macro="" textlink="">
      <xdr:nvSpPr>
        <xdr:cNvPr id="128" name="テキスト ボックス 127"/>
        <xdr:cNvSpPr txBox="1"/>
      </xdr:nvSpPr>
      <xdr:spPr>
        <a:xfrm>
          <a:off x="2608795" y="9652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67799</xdr:rowOff>
    </xdr:from>
    <xdr:to>
      <xdr:col>10</xdr:col>
      <xdr:colOff>114300</xdr:colOff>
      <xdr:row>58</xdr:row>
      <xdr:rowOff>74536</xdr:rowOff>
    </xdr:to>
    <xdr:cxnSp macro="">
      <xdr:nvCxnSpPr>
        <xdr:cNvPr id="129" name="直線コネクタ 128"/>
        <xdr:cNvCxnSpPr/>
      </xdr:nvCxnSpPr>
      <xdr:spPr>
        <a:xfrm flipV="1">
          <a:off x="1130300" y="10011899"/>
          <a:ext cx="889000" cy="67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111819</xdr:rowOff>
    </xdr:from>
    <xdr:to>
      <xdr:col>10</xdr:col>
      <xdr:colOff>165100</xdr:colOff>
      <xdr:row>58</xdr:row>
      <xdr:rowOff>41969</xdr:rowOff>
    </xdr:to>
    <xdr:sp macro="" textlink="">
      <xdr:nvSpPr>
        <xdr:cNvPr id="130" name="フローチャート: 判断 129"/>
        <xdr:cNvSpPr/>
      </xdr:nvSpPr>
      <xdr:spPr>
        <a:xfrm>
          <a:off x="1968500" y="9884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58496</xdr:rowOff>
    </xdr:from>
    <xdr:ext cx="599010" cy="259045"/>
    <xdr:sp macro="" textlink="">
      <xdr:nvSpPr>
        <xdr:cNvPr id="131" name="テキスト ボックス 130"/>
        <xdr:cNvSpPr txBox="1"/>
      </xdr:nvSpPr>
      <xdr:spPr>
        <a:xfrm>
          <a:off x="1719795" y="9659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155896</xdr:rowOff>
    </xdr:from>
    <xdr:to>
      <xdr:col>6</xdr:col>
      <xdr:colOff>38100</xdr:colOff>
      <xdr:row>58</xdr:row>
      <xdr:rowOff>86046</xdr:rowOff>
    </xdr:to>
    <xdr:sp macro="" textlink="">
      <xdr:nvSpPr>
        <xdr:cNvPr id="132" name="フローチャート: 判断 131"/>
        <xdr:cNvSpPr/>
      </xdr:nvSpPr>
      <xdr:spPr>
        <a:xfrm>
          <a:off x="1079500" y="992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102573</xdr:rowOff>
    </xdr:from>
    <xdr:ext cx="599010" cy="259045"/>
    <xdr:sp macro="" textlink="">
      <xdr:nvSpPr>
        <xdr:cNvPr id="133" name="テキスト ボックス 132"/>
        <xdr:cNvSpPr txBox="1"/>
      </xdr:nvSpPr>
      <xdr:spPr>
        <a:xfrm>
          <a:off x="830795" y="97037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4" name="テキスト ボックス 133"/>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5" name="テキスト ボックス 134"/>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6" name="テキスト ボックス 135"/>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7" name="テキスト ボックス 136"/>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8" name="テキスト ボックス 137"/>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3977</xdr:rowOff>
    </xdr:from>
    <xdr:to>
      <xdr:col>24</xdr:col>
      <xdr:colOff>114300</xdr:colOff>
      <xdr:row>58</xdr:row>
      <xdr:rowOff>105577</xdr:rowOff>
    </xdr:to>
    <xdr:sp macro="" textlink="">
      <xdr:nvSpPr>
        <xdr:cNvPr id="139" name="楕円 138"/>
        <xdr:cNvSpPr/>
      </xdr:nvSpPr>
      <xdr:spPr>
        <a:xfrm>
          <a:off x="4584700" y="9948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95923</xdr:rowOff>
    </xdr:from>
    <xdr:ext cx="599010" cy="259045"/>
    <xdr:sp macro="" textlink="">
      <xdr:nvSpPr>
        <xdr:cNvPr id="140" name="総務費該当値テキスト"/>
        <xdr:cNvSpPr txBox="1"/>
      </xdr:nvSpPr>
      <xdr:spPr>
        <a:xfrm>
          <a:off x="4686300" y="98685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125793</xdr:rowOff>
    </xdr:from>
    <xdr:to>
      <xdr:col>20</xdr:col>
      <xdr:colOff>38100</xdr:colOff>
      <xdr:row>58</xdr:row>
      <xdr:rowOff>55943</xdr:rowOff>
    </xdr:to>
    <xdr:sp macro="" textlink="">
      <xdr:nvSpPr>
        <xdr:cNvPr id="141" name="楕円 140"/>
        <xdr:cNvSpPr/>
      </xdr:nvSpPr>
      <xdr:spPr>
        <a:xfrm>
          <a:off x="3746500" y="9898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47070</xdr:rowOff>
    </xdr:from>
    <xdr:ext cx="599010" cy="259045"/>
    <xdr:sp macro="" textlink="">
      <xdr:nvSpPr>
        <xdr:cNvPr id="142" name="テキスト ボックス 141"/>
        <xdr:cNvSpPr txBox="1"/>
      </xdr:nvSpPr>
      <xdr:spPr>
        <a:xfrm>
          <a:off x="3497795" y="9991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133247</xdr:rowOff>
    </xdr:from>
    <xdr:to>
      <xdr:col>15</xdr:col>
      <xdr:colOff>101600</xdr:colOff>
      <xdr:row>58</xdr:row>
      <xdr:rowOff>63397</xdr:rowOff>
    </xdr:to>
    <xdr:sp macro="" textlink="">
      <xdr:nvSpPr>
        <xdr:cNvPr id="143" name="楕円 142"/>
        <xdr:cNvSpPr/>
      </xdr:nvSpPr>
      <xdr:spPr>
        <a:xfrm>
          <a:off x="2857500" y="990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54524</xdr:rowOff>
    </xdr:from>
    <xdr:ext cx="599010" cy="259045"/>
    <xdr:sp macro="" textlink="">
      <xdr:nvSpPr>
        <xdr:cNvPr id="144" name="テキスト ボックス 143"/>
        <xdr:cNvSpPr txBox="1"/>
      </xdr:nvSpPr>
      <xdr:spPr>
        <a:xfrm>
          <a:off x="2608795" y="99986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16999</xdr:rowOff>
    </xdr:from>
    <xdr:to>
      <xdr:col>10</xdr:col>
      <xdr:colOff>165100</xdr:colOff>
      <xdr:row>58</xdr:row>
      <xdr:rowOff>118599</xdr:rowOff>
    </xdr:to>
    <xdr:sp macro="" textlink="">
      <xdr:nvSpPr>
        <xdr:cNvPr id="145" name="楕円 144"/>
        <xdr:cNvSpPr/>
      </xdr:nvSpPr>
      <xdr:spPr>
        <a:xfrm>
          <a:off x="1968500" y="9961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109726</xdr:rowOff>
    </xdr:from>
    <xdr:ext cx="599010" cy="259045"/>
    <xdr:sp macro="" textlink="">
      <xdr:nvSpPr>
        <xdr:cNvPr id="146" name="テキスト ボックス 145"/>
        <xdr:cNvSpPr txBox="1"/>
      </xdr:nvSpPr>
      <xdr:spPr>
        <a:xfrm>
          <a:off x="1719795" y="10053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23736</xdr:rowOff>
    </xdr:from>
    <xdr:to>
      <xdr:col>6</xdr:col>
      <xdr:colOff>38100</xdr:colOff>
      <xdr:row>58</xdr:row>
      <xdr:rowOff>125336</xdr:rowOff>
    </xdr:to>
    <xdr:sp macro="" textlink="">
      <xdr:nvSpPr>
        <xdr:cNvPr id="147" name="楕円 146"/>
        <xdr:cNvSpPr/>
      </xdr:nvSpPr>
      <xdr:spPr>
        <a:xfrm>
          <a:off x="1079500" y="99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116463</xdr:rowOff>
    </xdr:from>
    <xdr:ext cx="599010" cy="259045"/>
    <xdr:sp macro="" textlink="">
      <xdr:nvSpPr>
        <xdr:cNvPr id="148" name="テキスト ボックス 147"/>
        <xdr:cNvSpPr txBox="1"/>
      </xdr:nvSpPr>
      <xdr:spPr>
        <a:xfrm>
          <a:off x="830795" y="100605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0" name="正方形/長方形 149"/>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2" name="正方形/長方形 151"/>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4" name="正方形/長方形 153"/>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7" name="テキスト ボックス 156"/>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9" name="テキスト ボックス 158"/>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1" name="テキスト ボックス 160"/>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3" name="テキスト ボックス 162"/>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7" name="テキスト ボックス 166"/>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9" name="テキスト ボックス 168"/>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65847</xdr:rowOff>
    </xdr:from>
    <xdr:to>
      <xdr:col>24</xdr:col>
      <xdr:colOff>62865</xdr:colOff>
      <xdr:row>78</xdr:row>
      <xdr:rowOff>124681</xdr:rowOff>
    </xdr:to>
    <xdr:cxnSp macro="">
      <xdr:nvCxnSpPr>
        <xdr:cNvPr id="173" name="直線コネクタ 172"/>
        <xdr:cNvCxnSpPr/>
      </xdr:nvCxnSpPr>
      <xdr:spPr>
        <a:xfrm flipV="1">
          <a:off x="4633595" y="12238797"/>
          <a:ext cx="1270" cy="12589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128508</xdr:rowOff>
    </xdr:from>
    <xdr:ext cx="599010" cy="259045"/>
    <xdr:sp macro="" textlink="">
      <xdr:nvSpPr>
        <xdr:cNvPr id="174" name="民生費最小値テキスト"/>
        <xdr:cNvSpPr txBox="1"/>
      </xdr:nvSpPr>
      <xdr:spPr>
        <a:xfrm>
          <a:off x="4686300" y="135016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124681</xdr:rowOff>
    </xdr:from>
    <xdr:to>
      <xdr:col>24</xdr:col>
      <xdr:colOff>152400</xdr:colOff>
      <xdr:row>78</xdr:row>
      <xdr:rowOff>124681</xdr:rowOff>
    </xdr:to>
    <xdr:cxnSp macro="">
      <xdr:nvCxnSpPr>
        <xdr:cNvPr id="175" name="直線コネクタ 174"/>
        <xdr:cNvCxnSpPr/>
      </xdr:nvCxnSpPr>
      <xdr:spPr>
        <a:xfrm>
          <a:off x="4546600" y="134977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12524</xdr:rowOff>
    </xdr:from>
    <xdr:ext cx="599010" cy="259045"/>
    <xdr:sp macro="" textlink="">
      <xdr:nvSpPr>
        <xdr:cNvPr id="176" name="民生費最大値テキスト"/>
        <xdr:cNvSpPr txBox="1"/>
      </xdr:nvSpPr>
      <xdr:spPr>
        <a:xfrm>
          <a:off x="4686300" y="1201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277,192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65847</xdr:rowOff>
    </xdr:from>
    <xdr:to>
      <xdr:col>24</xdr:col>
      <xdr:colOff>152400</xdr:colOff>
      <xdr:row>71</xdr:row>
      <xdr:rowOff>65847</xdr:rowOff>
    </xdr:to>
    <xdr:cxnSp macro="">
      <xdr:nvCxnSpPr>
        <xdr:cNvPr id="177" name="直線コネクタ 176"/>
        <xdr:cNvCxnSpPr/>
      </xdr:nvCxnSpPr>
      <xdr:spPr>
        <a:xfrm>
          <a:off x="4546600" y="122387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102362</xdr:rowOff>
    </xdr:from>
    <xdr:to>
      <xdr:col>24</xdr:col>
      <xdr:colOff>63500</xdr:colOff>
      <xdr:row>75</xdr:row>
      <xdr:rowOff>116763</xdr:rowOff>
    </xdr:to>
    <xdr:cxnSp macro="">
      <xdr:nvCxnSpPr>
        <xdr:cNvPr id="178" name="直線コネクタ 177"/>
        <xdr:cNvCxnSpPr/>
      </xdr:nvCxnSpPr>
      <xdr:spPr>
        <a:xfrm flipV="1">
          <a:off x="3797300" y="12961112"/>
          <a:ext cx="838200" cy="14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121986</xdr:rowOff>
    </xdr:from>
    <xdr:ext cx="599010" cy="259045"/>
    <xdr:sp macro="" textlink="">
      <xdr:nvSpPr>
        <xdr:cNvPr id="179" name="民生費平均値テキスト"/>
        <xdr:cNvSpPr txBox="1"/>
      </xdr:nvSpPr>
      <xdr:spPr>
        <a:xfrm>
          <a:off x="4686300" y="12980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143558</xdr:rowOff>
    </xdr:from>
    <xdr:to>
      <xdr:col>24</xdr:col>
      <xdr:colOff>114300</xdr:colOff>
      <xdr:row>76</xdr:row>
      <xdr:rowOff>73707</xdr:rowOff>
    </xdr:to>
    <xdr:sp macro="" textlink="">
      <xdr:nvSpPr>
        <xdr:cNvPr id="180" name="フローチャート: 判断 179"/>
        <xdr:cNvSpPr/>
      </xdr:nvSpPr>
      <xdr:spPr>
        <a:xfrm>
          <a:off x="4584700" y="130023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106561</xdr:rowOff>
    </xdr:from>
    <xdr:to>
      <xdr:col>19</xdr:col>
      <xdr:colOff>177800</xdr:colOff>
      <xdr:row>75</xdr:row>
      <xdr:rowOff>116763</xdr:rowOff>
    </xdr:to>
    <xdr:cxnSp macro="">
      <xdr:nvCxnSpPr>
        <xdr:cNvPr id="181" name="直線コネクタ 180"/>
        <xdr:cNvCxnSpPr/>
      </xdr:nvCxnSpPr>
      <xdr:spPr>
        <a:xfrm>
          <a:off x="2908300" y="12965311"/>
          <a:ext cx="889000" cy="10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3663</xdr:rowOff>
    </xdr:from>
    <xdr:to>
      <xdr:col>20</xdr:col>
      <xdr:colOff>38100</xdr:colOff>
      <xdr:row>76</xdr:row>
      <xdr:rowOff>105263</xdr:rowOff>
    </xdr:to>
    <xdr:sp macro="" textlink="">
      <xdr:nvSpPr>
        <xdr:cNvPr id="182" name="フローチャート: 判断 181"/>
        <xdr:cNvSpPr/>
      </xdr:nvSpPr>
      <xdr:spPr>
        <a:xfrm>
          <a:off x="3746500" y="13033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96390</xdr:rowOff>
    </xdr:from>
    <xdr:ext cx="599010" cy="259045"/>
    <xdr:sp macro="" textlink="">
      <xdr:nvSpPr>
        <xdr:cNvPr id="183" name="テキスト ボックス 182"/>
        <xdr:cNvSpPr txBox="1"/>
      </xdr:nvSpPr>
      <xdr:spPr>
        <a:xfrm>
          <a:off x="3497795" y="13126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5733</xdr:rowOff>
    </xdr:from>
    <xdr:to>
      <xdr:col>15</xdr:col>
      <xdr:colOff>50800</xdr:colOff>
      <xdr:row>75</xdr:row>
      <xdr:rowOff>106561</xdr:rowOff>
    </xdr:to>
    <xdr:cxnSp macro="">
      <xdr:nvCxnSpPr>
        <xdr:cNvPr id="184" name="直線コネクタ 183"/>
        <xdr:cNvCxnSpPr/>
      </xdr:nvCxnSpPr>
      <xdr:spPr>
        <a:xfrm>
          <a:off x="2019300" y="12864483"/>
          <a:ext cx="889000" cy="100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16090</xdr:rowOff>
    </xdr:from>
    <xdr:to>
      <xdr:col>15</xdr:col>
      <xdr:colOff>101600</xdr:colOff>
      <xdr:row>76</xdr:row>
      <xdr:rowOff>117690</xdr:rowOff>
    </xdr:to>
    <xdr:sp macro="" textlink="">
      <xdr:nvSpPr>
        <xdr:cNvPr id="185" name="フローチャート: 判断 184"/>
        <xdr:cNvSpPr/>
      </xdr:nvSpPr>
      <xdr:spPr>
        <a:xfrm>
          <a:off x="2857500" y="13046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108817</xdr:rowOff>
    </xdr:from>
    <xdr:ext cx="599010" cy="259045"/>
    <xdr:sp macro="" textlink="">
      <xdr:nvSpPr>
        <xdr:cNvPr id="186" name="テキスト ボックス 185"/>
        <xdr:cNvSpPr txBox="1"/>
      </xdr:nvSpPr>
      <xdr:spPr>
        <a:xfrm>
          <a:off x="2608795" y="13139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3462</xdr:rowOff>
    </xdr:from>
    <xdr:to>
      <xdr:col>10</xdr:col>
      <xdr:colOff>114300</xdr:colOff>
      <xdr:row>75</xdr:row>
      <xdr:rowOff>5733</xdr:rowOff>
    </xdr:to>
    <xdr:cxnSp macro="">
      <xdr:nvCxnSpPr>
        <xdr:cNvPr id="187" name="直線コネクタ 186"/>
        <xdr:cNvCxnSpPr/>
      </xdr:nvCxnSpPr>
      <xdr:spPr>
        <a:xfrm>
          <a:off x="1130300" y="12862212"/>
          <a:ext cx="889000" cy="2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27910</xdr:rowOff>
    </xdr:from>
    <xdr:to>
      <xdr:col>10</xdr:col>
      <xdr:colOff>165100</xdr:colOff>
      <xdr:row>76</xdr:row>
      <xdr:rowOff>129510</xdr:rowOff>
    </xdr:to>
    <xdr:sp macro="" textlink="">
      <xdr:nvSpPr>
        <xdr:cNvPr id="188" name="フローチャート: 判断 187"/>
        <xdr:cNvSpPr/>
      </xdr:nvSpPr>
      <xdr:spPr>
        <a:xfrm>
          <a:off x="1968500" y="1305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120637</xdr:rowOff>
    </xdr:from>
    <xdr:ext cx="599010" cy="259045"/>
    <xdr:sp macro="" textlink="">
      <xdr:nvSpPr>
        <xdr:cNvPr id="189" name="テキスト ボックス 188"/>
        <xdr:cNvSpPr txBox="1"/>
      </xdr:nvSpPr>
      <xdr:spPr>
        <a:xfrm>
          <a:off x="1719795" y="13150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98814</xdr:rowOff>
    </xdr:from>
    <xdr:to>
      <xdr:col>6</xdr:col>
      <xdr:colOff>38100</xdr:colOff>
      <xdr:row>77</xdr:row>
      <xdr:rowOff>28964</xdr:rowOff>
    </xdr:to>
    <xdr:sp macro="" textlink="">
      <xdr:nvSpPr>
        <xdr:cNvPr id="190" name="フローチャート: 判断 189"/>
        <xdr:cNvSpPr/>
      </xdr:nvSpPr>
      <xdr:spPr>
        <a:xfrm>
          <a:off x="1079500" y="13129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20091</xdr:rowOff>
    </xdr:from>
    <xdr:ext cx="599010" cy="259045"/>
    <xdr:sp macro="" textlink="">
      <xdr:nvSpPr>
        <xdr:cNvPr id="191" name="テキスト ボックス 190"/>
        <xdr:cNvSpPr txBox="1"/>
      </xdr:nvSpPr>
      <xdr:spPr>
        <a:xfrm>
          <a:off x="830795" y="13221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51562</xdr:rowOff>
    </xdr:from>
    <xdr:to>
      <xdr:col>24</xdr:col>
      <xdr:colOff>114300</xdr:colOff>
      <xdr:row>75</xdr:row>
      <xdr:rowOff>153163</xdr:rowOff>
    </xdr:to>
    <xdr:sp macro="" textlink="">
      <xdr:nvSpPr>
        <xdr:cNvPr id="197" name="楕円 196"/>
        <xdr:cNvSpPr/>
      </xdr:nvSpPr>
      <xdr:spPr>
        <a:xfrm>
          <a:off x="4584700" y="1291031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74439</xdr:rowOff>
    </xdr:from>
    <xdr:ext cx="599010" cy="259045"/>
    <xdr:sp macro="" textlink="">
      <xdr:nvSpPr>
        <xdr:cNvPr id="198" name="民生費該当値テキスト"/>
        <xdr:cNvSpPr txBox="1"/>
      </xdr:nvSpPr>
      <xdr:spPr>
        <a:xfrm>
          <a:off x="4686300" y="1276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182,400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65963</xdr:rowOff>
    </xdr:from>
    <xdr:to>
      <xdr:col>20</xdr:col>
      <xdr:colOff>38100</xdr:colOff>
      <xdr:row>75</xdr:row>
      <xdr:rowOff>167563</xdr:rowOff>
    </xdr:to>
    <xdr:sp macro="" textlink="">
      <xdr:nvSpPr>
        <xdr:cNvPr id="199" name="楕円 198"/>
        <xdr:cNvSpPr/>
      </xdr:nvSpPr>
      <xdr:spPr>
        <a:xfrm>
          <a:off x="3746500" y="12924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12640</xdr:rowOff>
    </xdr:from>
    <xdr:ext cx="599010" cy="259045"/>
    <xdr:sp macro="" textlink="">
      <xdr:nvSpPr>
        <xdr:cNvPr id="200" name="テキスト ボックス 199"/>
        <xdr:cNvSpPr txBox="1"/>
      </xdr:nvSpPr>
      <xdr:spPr>
        <a:xfrm>
          <a:off x="3497795" y="12699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55761</xdr:rowOff>
    </xdr:from>
    <xdr:to>
      <xdr:col>15</xdr:col>
      <xdr:colOff>101600</xdr:colOff>
      <xdr:row>75</xdr:row>
      <xdr:rowOff>157361</xdr:rowOff>
    </xdr:to>
    <xdr:sp macro="" textlink="">
      <xdr:nvSpPr>
        <xdr:cNvPr id="201" name="楕円 200"/>
        <xdr:cNvSpPr/>
      </xdr:nvSpPr>
      <xdr:spPr>
        <a:xfrm>
          <a:off x="2857500" y="12914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2438</xdr:rowOff>
    </xdr:from>
    <xdr:ext cx="599010" cy="259045"/>
    <xdr:sp macro="" textlink="">
      <xdr:nvSpPr>
        <xdr:cNvPr id="202" name="テキスト ボックス 201"/>
        <xdr:cNvSpPr txBox="1"/>
      </xdr:nvSpPr>
      <xdr:spPr>
        <a:xfrm>
          <a:off x="2608795" y="12689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126383</xdr:rowOff>
    </xdr:from>
    <xdr:to>
      <xdr:col>10</xdr:col>
      <xdr:colOff>165100</xdr:colOff>
      <xdr:row>75</xdr:row>
      <xdr:rowOff>56533</xdr:rowOff>
    </xdr:to>
    <xdr:sp macro="" textlink="">
      <xdr:nvSpPr>
        <xdr:cNvPr id="203" name="楕円 202"/>
        <xdr:cNvSpPr/>
      </xdr:nvSpPr>
      <xdr:spPr>
        <a:xfrm>
          <a:off x="1968500" y="1281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73060</xdr:rowOff>
    </xdr:from>
    <xdr:ext cx="599010" cy="259045"/>
    <xdr:sp macro="" textlink="">
      <xdr:nvSpPr>
        <xdr:cNvPr id="204" name="テキスト ボックス 203"/>
        <xdr:cNvSpPr txBox="1"/>
      </xdr:nvSpPr>
      <xdr:spPr>
        <a:xfrm>
          <a:off x="1719795" y="125889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124112</xdr:rowOff>
    </xdr:from>
    <xdr:to>
      <xdr:col>6</xdr:col>
      <xdr:colOff>38100</xdr:colOff>
      <xdr:row>75</xdr:row>
      <xdr:rowOff>54262</xdr:rowOff>
    </xdr:to>
    <xdr:sp macro="" textlink="">
      <xdr:nvSpPr>
        <xdr:cNvPr id="205" name="楕円 204"/>
        <xdr:cNvSpPr/>
      </xdr:nvSpPr>
      <xdr:spPr>
        <a:xfrm>
          <a:off x="1079500" y="12811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70789</xdr:rowOff>
    </xdr:from>
    <xdr:ext cx="599010" cy="259045"/>
    <xdr:sp macro="" textlink="">
      <xdr:nvSpPr>
        <xdr:cNvPr id="206" name="テキスト ボックス 205"/>
        <xdr:cNvSpPr txBox="1"/>
      </xdr:nvSpPr>
      <xdr:spPr>
        <a:xfrm>
          <a:off x="830795" y="125866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29,543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8" name="テキスト ボックス 217"/>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0" name="テキスト ボックス 219"/>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2" name="テキスト ボックス 221"/>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92727</xdr:rowOff>
    </xdr:from>
    <xdr:ext cx="685572" cy="259045"/>
    <xdr:sp macro="" textlink="">
      <xdr:nvSpPr>
        <xdr:cNvPr id="226" name="テキスト ボックス 225"/>
        <xdr:cNvSpPr txBox="1"/>
      </xdr:nvSpPr>
      <xdr:spPr>
        <a:xfrm>
          <a:off x="76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28" name="テキスト ボックス 227"/>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164374</xdr:rowOff>
    </xdr:from>
    <xdr:to>
      <xdr:col>24</xdr:col>
      <xdr:colOff>62865</xdr:colOff>
      <xdr:row>99</xdr:row>
      <xdr:rowOff>7258</xdr:rowOff>
    </xdr:to>
    <xdr:cxnSp macro="">
      <xdr:nvCxnSpPr>
        <xdr:cNvPr id="230" name="直線コネクタ 229"/>
        <xdr:cNvCxnSpPr/>
      </xdr:nvCxnSpPr>
      <xdr:spPr>
        <a:xfrm flipV="1">
          <a:off x="4633595" y="15594874"/>
          <a:ext cx="1270" cy="13859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11085</xdr:rowOff>
    </xdr:from>
    <xdr:ext cx="534377" cy="259045"/>
    <xdr:sp macro="" textlink="">
      <xdr:nvSpPr>
        <xdr:cNvPr id="231" name="衛生費最小値テキスト"/>
        <xdr:cNvSpPr txBox="1"/>
      </xdr:nvSpPr>
      <xdr:spPr>
        <a:xfrm>
          <a:off x="4686300" y="16984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7258</xdr:rowOff>
    </xdr:from>
    <xdr:to>
      <xdr:col>24</xdr:col>
      <xdr:colOff>152400</xdr:colOff>
      <xdr:row>99</xdr:row>
      <xdr:rowOff>7258</xdr:rowOff>
    </xdr:to>
    <xdr:cxnSp macro="">
      <xdr:nvCxnSpPr>
        <xdr:cNvPr id="232" name="直線コネクタ 231"/>
        <xdr:cNvCxnSpPr/>
      </xdr:nvCxnSpPr>
      <xdr:spPr>
        <a:xfrm>
          <a:off x="4546600" y="169808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111051</xdr:rowOff>
    </xdr:from>
    <xdr:ext cx="690189" cy="259045"/>
    <xdr:sp macro="" textlink="">
      <xdr:nvSpPr>
        <xdr:cNvPr id="233" name="衛生費最大値テキスト"/>
        <xdr:cNvSpPr txBox="1"/>
      </xdr:nvSpPr>
      <xdr:spPr>
        <a:xfrm>
          <a:off x="4686300" y="1537010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1,120,571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164374</xdr:rowOff>
    </xdr:from>
    <xdr:to>
      <xdr:col>24</xdr:col>
      <xdr:colOff>152400</xdr:colOff>
      <xdr:row>90</xdr:row>
      <xdr:rowOff>164374</xdr:rowOff>
    </xdr:to>
    <xdr:cxnSp macro="">
      <xdr:nvCxnSpPr>
        <xdr:cNvPr id="234" name="直線コネクタ 233"/>
        <xdr:cNvCxnSpPr/>
      </xdr:nvCxnSpPr>
      <xdr:spPr>
        <a:xfrm>
          <a:off x="4546600" y="15594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165165</xdr:rowOff>
    </xdr:from>
    <xdr:to>
      <xdr:col>24</xdr:col>
      <xdr:colOff>63500</xdr:colOff>
      <xdr:row>98</xdr:row>
      <xdr:rowOff>18709</xdr:rowOff>
    </xdr:to>
    <xdr:cxnSp macro="">
      <xdr:nvCxnSpPr>
        <xdr:cNvPr id="235" name="直線コネクタ 234"/>
        <xdr:cNvCxnSpPr/>
      </xdr:nvCxnSpPr>
      <xdr:spPr>
        <a:xfrm flipV="1">
          <a:off x="3797300" y="16795815"/>
          <a:ext cx="838200" cy="249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51849</xdr:rowOff>
    </xdr:from>
    <xdr:ext cx="534377" cy="259045"/>
    <xdr:sp macro="" textlink="">
      <xdr:nvSpPr>
        <xdr:cNvPr id="236" name="衛生費平均値テキスト"/>
        <xdr:cNvSpPr txBox="1"/>
      </xdr:nvSpPr>
      <xdr:spPr>
        <a:xfrm>
          <a:off x="4686300" y="168539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73422</xdr:rowOff>
    </xdr:from>
    <xdr:to>
      <xdr:col>24</xdr:col>
      <xdr:colOff>114300</xdr:colOff>
      <xdr:row>99</xdr:row>
      <xdr:rowOff>3572</xdr:rowOff>
    </xdr:to>
    <xdr:sp macro="" textlink="">
      <xdr:nvSpPr>
        <xdr:cNvPr id="237" name="フローチャート: 判断 236"/>
        <xdr:cNvSpPr/>
      </xdr:nvSpPr>
      <xdr:spPr>
        <a:xfrm>
          <a:off x="4584700" y="16875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18709</xdr:rowOff>
    </xdr:from>
    <xdr:to>
      <xdr:col>19</xdr:col>
      <xdr:colOff>177800</xdr:colOff>
      <xdr:row>98</xdr:row>
      <xdr:rowOff>28394</xdr:rowOff>
    </xdr:to>
    <xdr:cxnSp macro="">
      <xdr:nvCxnSpPr>
        <xdr:cNvPr id="238" name="直線コネクタ 237"/>
        <xdr:cNvCxnSpPr/>
      </xdr:nvCxnSpPr>
      <xdr:spPr>
        <a:xfrm flipV="1">
          <a:off x="2908300" y="16820809"/>
          <a:ext cx="889000" cy="9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66602</xdr:rowOff>
    </xdr:from>
    <xdr:to>
      <xdr:col>20</xdr:col>
      <xdr:colOff>38100</xdr:colOff>
      <xdr:row>98</xdr:row>
      <xdr:rowOff>168202</xdr:rowOff>
    </xdr:to>
    <xdr:sp macro="" textlink="">
      <xdr:nvSpPr>
        <xdr:cNvPr id="239" name="フローチャート: 判断 238"/>
        <xdr:cNvSpPr/>
      </xdr:nvSpPr>
      <xdr:spPr>
        <a:xfrm>
          <a:off x="3746500" y="16868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159329</xdr:rowOff>
    </xdr:from>
    <xdr:ext cx="534377" cy="259045"/>
    <xdr:sp macro="" textlink="">
      <xdr:nvSpPr>
        <xdr:cNvPr id="240" name="テキスト ボックス 239"/>
        <xdr:cNvSpPr txBox="1"/>
      </xdr:nvSpPr>
      <xdr:spPr>
        <a:xfrm>
          <a:off x="3530111" y="16961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11342</xdr:rowOff>
    </xdr:from>
    <xdr:to>
      <xdr:col>15</xdr:col>
      <xdr:colOff>50800</xdr:colOff>
      <xdr:row>98</xdr:row>
      <xdr:rowOff>28394</xdr:rowOff>
    </xdr:to>
    <xdr:cxnSp macro="">
      <xdr:nvCxnSpPr>
        <xdr:cNvPr id="241" name="直線コネクタ 240"/>
        <xdr:cNvCxnSpPr/>
      </xdr:nvCxnSpPr>
      <xdr:spPr>
        <a:xfrm>
          <a:off x="2019300" y="16813442"/>
          <a:ext cx="889000" cy="17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68032</xdr:rowOff>
    </xdr:from>
    <xdr:to>
      <xdr:col>15</xdr:col>
      <xdr:colOff>101600</xdr:colOff>
      <xdr:row>98</xdr:row>
      <xdr:rowOff>169632</xdr:rowOff>
    </xdr:to>
    <xdr:sp macro="" textlink="">
      <xdr:nvSpPr>
        <xdr:cNvPr id="242" name="フローチャート: 判断 241"/>
        <xdr:cNvSpPr/>
      </xdr:nvSpPr>
      <xdr:spPr>
        <a:xfrm>
          <a:off x="2857500" y="16870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160759</xdr:rowOff>
    </xdr:from>
    <xdr:ext cx="534377" cy="259045"/>
    <xdr:sp macro="" textlink="">
      <xdr:nvSpPr>
        <xdr:cNvPr id="243" name="テキスト ボックス 242"/>
        <xdr:cNvSpPr txBox="1"/>
      </xdr:nvSpPr>
      <xdr:spPr>
        <a:xfrm>
          <a:off x="2641111" y="1696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11342</xdr:rowOff>
    </xdr:from>
    <xdr:to>
      <xdr:col>10</xdr:col>
      <xdr:colOff>114300</xdr:colOff>
      <xdr:row>98</xdr:row>
      <xdr:rowOff>16906</xdr:rowOff>
    </xdr:to>
    <xdr:cxnSp macro="">
      <xdr:nvCxnSpPr>
        <xdr:cNvPr id="244" name="直線コネクタ 243"/>
        <xdr:cNvCxnSpPr/>
      </xdr:nvCxnSpPr>
      <xdr:spPr>
        <a:xfrm flipV="1">
          <a:off x="1130300" y="16813442"/>
          <a:ext cx="889000" cy="5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66061</xdr:rowOff>
    </xdr:from>
    <xdr:to>
      <xdr:col>10</xdr:col>
      <xdr:colOff>165100</xdr:colOff>
      <xdr:row>98</xdr:row>
      <xdr:rowOff>167661</xdr:rowOff>
    </xdr:to>
    <xdr:sp macro="" textlink="">
      <xdr:nvSpPr>
        <xdr:cNvPr id="245" name="フローチャート: 判断 244"/>
        <xdr:cNvSpPr/>
      </xdr:nvSpPr>
      <xdr:spPr>
        <a:xfrm>
          <a:off x="1968500" y="16868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158788</xdr:rowOff>
    </xdr:from>
    <xdr:ext cx="534377" cy="259045"/>
    <xdr:sp macro="" textlink="">
      <xdr:nvSpPr>
        <xdr:cNvPr id="246" name="テキスト ボックス 245"/>
        <xdr:cNvSpPr txBox="1"/>
      </xdr:nvSpPr>
      <xdr:spPr>
        <a:xfrm>
          <a:off x="1752111" y="16960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75251</xdr:rowOff>
    </xdr:from>
    <xdr:to>
      <xdr:col>6</xdr:col>
      <xdr:colOff>38100</xdr:colOff>
      <xdr:row>99</xdr:row>
      <xdr:rowOff>5401</xdr:rowOff>
    </xdr:to>
    <xdr:sp macro="" textlink="">
      <xdr:nvSpPr>
        <xdr:cNvPr id="247" name="フローチャート: 判断 246"/>
        <xdr:cNvSpPr/>
      </xdr:nvSpPr>
      <xdr:spPr>
        <a:xfrm>
          <a:off x="1079500" y="16877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167978</xdr:rowOff>
    </xdr:from>
    <xdr:ext cx="534377" cy="259045"/>
    <xdr:sp macro="" textlink="">
      <xdr:nvSpPr>
        <xdr:cNvPr id="248" name="テキスト ボックス 247"/>
        <xdr:cNvSpPr txBox="1"/>
      </xdr:nvSpPr>
      <xdr:spPr>
        <a:xfrm>
          <a:off x="863111" y="16970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114365</xdr:rowOff>
    </xdr:from>
    <xdr:to>
      <xdr:col>24</xdr:col>
      <xdr:colOff>114300</xdr:colOff>
      <xdr:row>98</xdr:row>
      <xdr:rowOff>44515</xdr:rowOff>
    </xdr:to>
    <xdr:sp macro="" textlink="">
      <xdr:nvSpPr>
        <xdr:cNvPr id="254" name="楕円 253"/>
        <xdr:cNvSpPr/>
      </xdr:nvSpPr>
      <xdr:spPr>
        <a:xfrm>
          <a:off x="4584700" y="1674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137242</xdr:rowOff>
    </xdr:from>
    <xdr:ext cx="599010" cy="259045"/>
    <xdr:sp macro="" textlink="">
      <xdr:nvSpPr>
        <xdr:cNvPr id="255" name="衛生費該当値テキスト"/>
        <xdr:cNvSpPr txBox="1"/>
      </xdr:nvSpPr>
      <xdr:spPr>
        <a:xfrm>
          <a:off x="4686300" y="16596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139359</xdr:rowOff>
    </xdr:from>
    <xdr:to>
      <xdr:col>20</xdr:col>
      <xdr:colOff>38100</xdr:colOff>
      <xdr:row>98</xdr:row>
      <xdr:rowOff>69509</xdr:rowOff>
    </xdr:to>
    <xdr:sp macro="" textlink="">
      <xdr:nvSpPr>
        <xdr:cNvPr id="256" name="楕円 255"/>
        <xdr:cNvSpPr/>
      </xdr:nvSpPr>
      <xdr:spPr>
        <a:xfrm>
          <a:off x="3746500" y="16770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86036</xdr:rowOff>
    </xdr:from>
    <xdr:ext cx="599010" cy="259045"/>
    <xdr:sp macro="" textlink="">
      <xdr:nvSpPr>
        <xdr:cNvPr id="257" name="テキスト ボックス 256"/>
        <xdr:cNvSpPr txBox="1"/>
      </xdr:nvSpPr>
      <xdr:spPr>
        <a:xfrm>
          <a:off x="3497795" y="16545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149044</xdr:rowOff>
    </xdr:from>
    <xdr:to>
      <xdr:col>15</xdr:col>
      <xdr:colOff>101600</xdr:colOff>
      <xdr:row>98</xdr:row>
      <xdr:rowOff>79194</xdr:rowOff>
    </xdr:to>
    <xdr:sp macro="" textlink="">
      <xdr:nvSpPr>
        <xdr:cNvPr id="258" name="楕円 257"/>
        <xdr:cNvSpPr/>
      </xdr:nvSpPr>
      <xdr:spPr>
        <a:xfrm>
          <a:off x="2857500" y="167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95721</xdr:rowOff>
    </xdr:from>
    <xdr:ext cx="599010" cy="259045"/>
    <xdr:sp macro="" textlink="">
      <xdr:nvSpPr>
        <xdr:cNvPr id="259" name="テキスト ボックス 258"/>
        <xdr:cNvSpPr txBox="1"/>
      </xdr:nvSpPr>
      <xdr:spPr>
        <a:xfrm>
          <a:off x="2608795" y="16554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131992</xdr:rowOff>
    </xdr:from>
    <xdr:to>
      <xdr:col>10</xdr:col>
      <xdr:colOff>165100</xdr:colOff>
      <xdr:row>98</xdr:row>
      <xdr:rowOff>62142</xdr:rowOff>
    </xdr:to>
    <xdr:sp macro="" textlink="">
      <xdr:nvSpPr>
        <xdr:cNvPr id="260" name="楕円 259"/>
        <xdr:cNvSpPr/>
      </xdr:nvSpPr>
      <xdr:spPr>
        <a:xfrm>
          <a:off x="1968500" y="16762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78669</xdr:rowOff>
    </xdr:from>
    <xdr:ext cx="599010" cy="259045"/>
    <xdr:sp macro="" textlink="">
      <xdr:nvSpPr>
        <xdr:cNvPr id="261" name="テキスト ボックス 260"/>
        <xdr:cNvSpPr txBox="1"/>
      </xdr:nvSpPr>
      <xdr:spPr>
        <a:xfrm>
          <a:off x="1719795" y="16537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137556</xdr:rowOff>
    </xdr:from>
    <xdr:to>
      <xdr:col>6</xdr:col>
      <xdr:colOff>38100</xdr:colOff>
      <xdr:row>98</xdr:row>
      <xdr:rowOff>67706</xdr:rowOff>
    </xdr:to>
    <xdr:sp macro="" textlink="">
      <xdr:nvSpPr>
        <xdr:cNvPr id="262" name="楕円 261"/>
        <xdr:cNvSpPr/>
      </xdr:nvSpPr>
      <xdr:spPr>
        <a:xfrm>
          <a:off x="1079500" y="16768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84233</xdr:rowOff>
    </xdr:from>
    <xdr:ext cx="599010" cy="259045"/>
    <xdr:sp macro="" textlink="">
      <xdr:nvSpPr>
        <xdr:cNvPr id="263" name="テキスト ボックス 262"/>
        <xdr:cNvSpPr txBox="1"/>
      </xdr:nvSpPr>
      <xdr:spPr>
        <a:xfrm>
          <a:off x="830795" y="1654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4" name="直線コネクタ 273"/>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5" name="テキスト ボックス 274"/>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6" name="直線コネクタ 275"/>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7" name="テキスト ボックス 276"/>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8" name="直線コネクタ 277"/>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9" name="テキスト ボックス 278"/>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0" name="直線コネクタ 279"/>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81" name="テキスト ボックス 280"/>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2" name="直線コネクタ 281"/>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83" name="テキスト ボックス 282"/>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100686</xdr:rowOff>
    </xdr:from>
    <xdr:to>
      <xdr:col>54</xdr:col>
      <xdr:colOff>189865</xdr:colOff>
      <xdr:row>39</xdr:row>
      <xdr:rowOff>44450</xdr:rowOff>
    </xdr:to>
    <xdr:cxnSp macro="">
      <xdr:nvCxnSpPr>
        <xdr:cNvPr id="287" name="直線コネクタ 286"/>
        <xdr:cNvCxnSpPr/>
      </xdr:nvCxnSpPr>
      <xdr:spPr>
        <a:xfrm flipV="1">
          <a:off x="10475595" y="5244186"/>
          <a:ext cx="1270" cy="1486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8"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9" name="直線コネクタ 288"/>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47363</xdr:rowOff>
    </xdr:from>
    <xdr:ext cx="534377" cy="259045"/>
    <xdr:sp macro="" textlink="">
      <xdr:nvSpPr>
        <xdr:cNvPr id="290" name="労働費最大値テキスト"/>
        <xdr:cNvSpPr txBox="1"/>
      </xdr:nvSpPr>
      <xdr:spPr>
        <a:xfrm>
          <a:off x="10528300" y="5019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19,512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100686</xdr:rowOff>
    </xdr:from>
    <xdr:to>
      <xdr:col>55</xdr:col>
      <xdr:colOff>88900</xdr:colOff>
      <xdr:row>30</xdr:row>
      <xdr:rowOff>100686</xdr:rowOff>
    </xdr:to>
    <xdr:cxnSp macro="">
      <xdr:nvCxnSpPr>
        <xdr:cNvPr id="291" name="直線コネクタ 290"/>
        <xdr:cNvCxnSpPr/>
      </xdr:nvCxnSpPr>
      <xdr:spPr>
        <a:xfrm>
          <a:off x="10388600" y="524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100686</xdr:rowOff>
    </xdr:from>
    <xdr:to>
      <xdr:col>55</xdr:col>
      <xdr:colOff>0</xdr:colOff>
      <xdr:row>31</xdr:row>
      <xdr:rowOff>126898</xdr:rowOff>
    </xdr:to>
    <xdr:cxnSp macro="">
      <xdr:nvCxnSpPr>
        <xdr:cNvPr id="292" name="直線コネクタ 291"/>
        <xdr:cNvCxnSpPr/>
      </xdr:nvCxnSpPr>
      <xdr:spPr>
        <a:xfrm flipV="1">
          <a:off x="9639300" y="5244186"/>
          <a:ext cx="838200" cy="197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52391</xdr:rowOff>
    </xdr:from>
    <xdr:ext cx="469744" cy="259045"/>
    <xdr:sp macro="" textlink="">
      <xdr:nvSpPr>
        <xdr:cNvPr id="293" name="労働費平均値テキスト"/>
        <xdr:cNvSpPr txBox="1"/>
      </xdr:nvSpPr>
      <xdr:spPr>
        <a:xfrm>
          <a:off x="10528300" y="65674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73964</xdr:rowOff>
    </xdr:from>
    <xdr:to>
      <xdr:col>55</xdr:col>
      <xdr:colOff>50800</xdr:colOff>
      <xdr:row>39</xdr:row>
      <xdr:rowOff>4114</xdr:rowOff>
    </xdr:to>
    <xdr:sp macro="" textlink="">
      <xdr:nvSpPr>
        <xdr:cNvPr id="294" name="フローチャート: 判断 293"/>
        <xdr:cNvSpPr/>
      </xdr:nvSpPr>
      <xdr:spPr>
        <a:xfrm>
          <a:off x="10426700" y="6589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31</xdr:row>
      <xdr:rowOff>126898</xdr:rowOff>
    </xdr:from>
    <xdr:to>
      <xdr:col>50</xdr:col>
      <xdr:colOff>114300</xdr:colOff>
      <xdr:row>31</xdr:row>
      <xdr:rowOff>171018</xdr:rowOff>
    </xdr:to>
    <xdr:cxnSp macro="">
      <xdr:nvCxnSpPr>
        <xdr:cNvPr id="295" name="直線コネクタ 294"/>
        <xdr:cNvCxnSpPr/>
      </xdr:nvCxnSpPr>
      <xdr:spPr>
        <a:xfrm flipV="1">
          <a:off x="8750300" y="5441848"/>
          <a:ext cx="889000" cy="44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71755</xdr:rowOff>
    </xdr:from>
    <xdr:to>
      <xdr:col>50</xdr:col>
      <xdr:colOff>165100</xdr:colOff>
      <xdr:row>39</xdr:row>
      <xdr:rowOff>1905</xdr:rowOff>
    </xdr:to>
    <xdr:sp macro="" textlink="">
      <xdr:nvSpPr>
        <xdr:cNvPr id="296" name="フローチャート: 判断 295"/>
        <xdr:cNvSpPr/>
      </xdr:nvSpPr>
      <xdr:spPr>
        <a:xfrm>
          <a:off x="9588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38</xdr:row>
      <xdr:rowOff>164482</xdr:rowOff>
    </xdr:from>
    <xdr:ext cx="469744" cy="259045"/>
    <xdr:sp macro="" textlink="">
      <xdr:nvSpPr>
        <xdr:cNvPr id="297" name="テキスト ボックス 296"/>
        <xdr:cNvSpPr txBox="1"/>
      </xdr:nvSpPr>
      <xdr:spPr>
        <a:xfrm>
          <a:off x="9404428" y="667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104419</xdr:rowOff>
    </xdr:from>
    <xdr:to>
      <xdr:col>45</xdr:col>
      <xdr:colOff>177800</xdr:colOff>
      <xdr:row>31</xdr:row>
      <xdr:rowOff>171018</xdr:rowOff>
    </xdr:to>
    <xdr:cxnSp macro="">
      <xdr:nvCxnSpPr>
        <xdr:cNvPr id="298" name="直線コネクタ 297"/>
        <xdr:cNvCxnSpPr/>
      </xdr:nvCxnSpPr>
      <xdr:spPr>
        <a:xfrm>
          <a:off x="7861300" y="5419369"/>
          <a:ext cx="889000" cy="66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73737</xdr:rowOff>
    </xdr:from>
    <xdr:to>
      <xdr:col>46</xdr:col>
      <xdr:colOff>38100</xdr:colOff>
      <xdr:row>39</xdr:row>
      <xdr:rowOff>3887</xdr:rowOff>
    </xdr:to>
    <xdr:sp macro="" textlink="">
      <xdr:nvSpPr>
        <xdr:cNvPr id="299" name="フローチャート: 判断 298"/>
        <xdr:cNvSpPr/>
      </xdr:nvSpPr>
      <xdr:spPr>
        <a:xfrm>
          <a:off x="8699500" y="658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166464</xdr:rowOff>
    </xdr:from>
    <xdr:ext cx="469744" cy="259045"/>
    <xdr:sp macro="" textlink="">
      <xdr:nvSpPr>
        <xdr:cNvPr id="300" name="テキスト ボックス 299"/>
        <xdr:cNvSpPr txBox="1"/>
      </xdr:nvSpPr>
      <xdr:spPr>
        <a:xfrm>
          <a:off x="8515428" y="6681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131166</xdr:rowOff>
    </xdr:from>
    <xdr:to>
      <xdr:col>41</xdr:col>
      <xdr:colOff>50800</xdr:colOff>
      <xdr:row>31</xdr:row>
      <xdr:rowOff>104419</xdr:rowOff>
    </xdr:to>
    <xdr:cxnSp macro="">
      <xdr:nvCxnSpPr>
        <xdr:cNvPr id="301" name="直線コネクタ 300"/>
        <xdr:cNvCxnSpPr/>
      </xdr:nvCxnSpPr>
      <xdr:spPr>
        <a:xfrm>
          <a:off x="6972300" y="5274666"/>
          <a:ext cx="889000" cy="144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66954</xdr:rowOff>
    </xdr:from>
    <xdr:to>
      <xdr:col>41</xdr:col>
      <xdr:colOff>101600</xdr:colOff>
      <xdr:row>38</xdr:row>
      <xdr:rowOff>168554</xdr:rowOff>
    </xdr:to>
    <xdr:sp macro="" textlink="">
      <xdr:nvSpPr>
        <xdr:cNvPr id="302" name="フローチャート: 判断 301"/>
        <xdr:cNvSpPr/>
      </xdr:nvSpPr>
      <xdr:spPr>
        <a:xfrm>
          <a:off x="7810500" y="6582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159681</xdr:rowOff>
    </xdr:from>
    <xdr:ext cx="469744" cy="259045"/>
    <xdr:sp macro="" textlink="">
      <xdr:nvSpPr>
        <xdr:cNvPr id="303" name="テキスト ボックス 302"/>
        <xdr:cNvSpPr txBox="1"/>
      </xdr:nvSpPr>
      <xdr:spPr>
        <a:xfrm>
          <a:off x="7626428" y="6674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55372</xdr:rowOff>
    </xdr:from>
    <xdr:to>
      <xdr:col>36</xdr:col>
      <xdr:colOff>165100</xdr:colOff>
      <xdr:row>38</xdr:row>
      <xdr:rowOff>156972</xdr:rowOff>
    </xdr:to>
    <xdr:sp macro="" textlink="">
      <xdr:nvSpPr>
        <xdr:cNvPr id="304" name="フローチャート: 判断 303"/>
        <xdr:cNvSpPr/>
      </xdr:nvSpPr>
      <xdr:spPr>
        <a:xfrm>
          <a:off x="6921500" y="6570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148099</xdr:rowOff>
    </xdr:from>
    <xdr:ext cx="469744" cy="259045"/>
    <xdr:sp macro="" textlink="">
      <xdr:nvSpPr>
        <xdr:cNvPr id="305" name="テキスト ボックス 304"/>
        <xdr:cNvSpPr txBox="1"/>
      </xdr:nvSpPr>
      <xdr:spPr>
        <a:xfrm>
          <a:off x="6737428" y="666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30</xdr:row>
      <xdr:rowOff>49886</xdr:rowOff>
    </xdr:from>
    <xdr:to>
      <xdr:col>55</xdr:col>
      <xdr:colOff>50800</xdr:colOff>
      <xdr:row>30</xdr:row>
      <xdr:rowOff>151486</xdr:rowOff>
    </xdr:to>
    <xdr:sp macro="" textlink="">
      <xdr:nvSpPr>
        <xdr:cNvPr id="311" name="楕円 310"/>
        <xdr:cNvSpPr/>
      </xdr:nvSpPr>
      <xdr:spPr>
        <a:xfrm>
          <a:off x="10426700" y="519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30</xdr:row>
      <xdr:rowOff>2913</xdr:rowOff>
    </xdr:from>
    <xdr:ext cx="534377" cy="259045"/>
    <xdr:sp macro="" textlink="">
      <xdr:nvSpPr>
        <xdr:cNvPr id="312" name="労働費該当値テキスト"/>
        <xdr:cNvSpPr txBox="1"/>
      </xdr:nvSpPr>
      <xdr:spPr>
        <a:xfrm>
          <a:off x="10528300" y="514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31</xdr:row>
      <xdr:rowOff>76098</xdr:rowOff>
    </xdr:from>
    <xdr:to>
      <xdr:col>50</xdr:col>
      <xdr:colOff>165100</xdr:colOff>
      <xdr:row>32</xdr:row>
      <xdr:rowOff>6248</xdr:rowOff>
    </xdr:to>
    <xdr:sp macro="" textlink="">
      <xdr:nvSpPr>
        <xdr:cNvPr id="313" name="楕円 312"/>
        <xdr:cNvSpPr/>
      </xdr:nvSpPr>
      <xdr:spPr>
        <a:xfrm>
          <a:off x="9588500" y="5391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30</xdr:row>
      <xdr:rowOff>22775</xdr:rowOff>
    </xdr:from>
    <xdr:ext cx="534377" cy="259045"/>
    <xdr:sp macro="" textlink="">
      <xdr:nvSpPr>
        <xdr:cNvPr id="314" name="テキスト ボックス 313"/>
        <xdr:cNvSpPr txBox="1"/>
      </xdr:nvSpPr>
      <xdr:spPr>
        <a:xfrm>
          <a:off x="9372111" y="5166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31</xdr:row>
      <xdr:rowOff>120218</xdr:rowOff>
    </xdr:from>
    <xdr:to>
      <xdr:col>46</xdr:col>
      <xdr:colOff>38100</xdr:colOff>
      <xdr:row>32</xdr:row>
      <xdr:rowOff>50368</xdr:rowOff>
    </xdr:to>
    <xdr:sp macro="" textlink="">
      <xdr:nvSpPr>
        <xdr:cNvPr id="315" name="楕円 314"/>
        <xdr:cNvSpPr/>
      </xdr:nvSpPr>
      <xdr:spPr>
        <a:xfrm>
          <a:off x="8699500" y="543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30</xdr:row>
      <xdr:rowOff>66895</xdr:rowOff>
    </xdr:from>
    <xdr:ext cx="534377" cy="259045"/>
    <xdr:sp macro="" textlink="">
      <xdr:nvSpPr>
        <xdr:cNvPr id="316" name="テキスト ボックス 315"/>
        <xdr:cNvSpPr txBox="1"/>
      </xdr:nvSpPr>
      <xdr:spPr>
        <a:xfrm>
          <a:off x="8483111" y="5210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53619</xdr:rowOff>
    </xdr:from>
    <xdr:to>
      <xdr:col>41</xdr:col>
      <xdr:colOff>101600</xdr:colOff>
      <xdr:row>31</xdr:row>
      <xdr:rowOff>155219</xdr:rowOff>
    </xdr:to>
    <xdr:sp macro="" textlink="">
      <xdr:nvSpPr>
        <xdr:cNvPr id="317" name="楕円 316"/>
        <xdr:cNvSpPr/>
      </xdr:nvSpPr>
      <xdr:spPr>
        <a:xfrm>
          <a:off x="7810500" y="536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30</xdr:row>
      <xdr:rowOff>296</xdr:rowOff>
    </xdr:from>
    <xdr:ext cx="534377" cy="259045"/>
    <xdr:sp macro="" textlink="">
      <xdr:nvSpPr>
        <xdr:cNvPr id="318" name="テキスト ボックス 317"/>
        <xdr:cNvSpPr txBox="1"/>
      </xdr:nvSpPr>
      <xdr:spPr>
        <a:xfrm>
          <a:off x="7594111" y="5143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80366</xdr:rowOff>
    </xdr:from>
    <xdr:to>
      <xdr:col>36</xdr:col>
      <xdr:colOff>165100</xdr:colOff>
      <xdr:row>31</xdr:row>
      <xdr:rowOff>10516</xdr:rowOff>
    </xdr:to>
    <xdr:sp macro="" textlink="">
      <xdr:nvSpPr>
        <xdr:cNvPr id="319" name="楕円 318"/>
        <xdr:cNvSpPr/>
      </xdr:nvSpPr>
      <xdr:spPr>
        <a:xfrm>
          <a:off x="6921500" y="522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29</xdr:row>
      <xdr:rowOff>27043</xdr:rowOff>
    </xdr:from>
    <xdr:ext cx="534377" cy="259045"/>
    <xdr:sp macro="" textlink="">
      <xdr:nvSpPr>
        <xdr:cNvPr id="320" name="テキスト ボックス 319"/>
        <xdr:cNvSpPr txBox="1"/>
      </xdr:nvSpPr>
      <xdr:spPr>
        <a:xfrm>
          <a:off x="6705111" y="499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4" name="テキスト ボックス 333"/>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36" name="テキスト ボックス 335"/>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8" name="テキスト ボックス 337"/>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100186</xdr:rowOff>
    </xdr:from>
    <xdr:to>
      <xdr:col>54</xdr:col>
      <xdr:colOff>189865</xdr:colOff>
      <xdr:row>58</xdr:row>
      <xdr:rowOff>15850</xdr:rowOff>
    </xdr:to>
    <xdr:cxnSp macro="">
      <xdr:nvCxnSpPr>
        <xdr:cNvPr id="340" name="直線コネクタ 339"/>
        <xdr:cNvCxnSpPr/>
      </xdr:nvCxnSpPr>
      <xdr:spPr>
        <a:xfrm flipV="1">
          <a:off x="10475595" y="8672686"/>
          <a:ext cx="1270" cy="12872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19677</xdr:rowOff>
    </xdr:from>
    <xdr:ext cx="469744" cy="259045"/>
    <xdr:sp macro="" textlink="">
      <xdr:nvSpPr>
        <xdr:cNvPr id="341" name="農林水産業費最小値テキスト"/>
        <xdr:cNvSpPr txBox="1"/>
      </xdr:nvSpPr>
      <xdr:spPr>
        <a:xfrm>
          <a:off x="10528300" y="996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15850</xdr:rowOff>
    </xdr:from>
    <xdr:to>
      <xdr:col>55</xdr:col>
      <xdr:colOff>88900</xdr:colOff>
      <xdr:row>58</xdr:row>
      <xdr:rowOff>15850</xdr:rowOff>
    </xdr:to>
    <xdr:cxnSp macro="">
      <xdr:nvCxnSpPr>
        <xdr:cNvPr id="342" name="直線コネクタ 341"/>
        <xdr:cNvCxnSpPr/>
      </xdr:nvCxnSpPr>
      <xdr:spPr>
        <a:xfrm>
          <a:off x="10388600" y="995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46863</xdr:rowOff>
    </xdr:from>
    <xdr:ext cx="599010" cy="259045"/>
    <xdr:sp macro="" textlink="">
      <xdr:nvSpPr>
        <xdr:cNvPr id="343" name="農林水産業費最大値テキスト"/>
        <xdr:cNvSpPr txBox="1"/>
      </xdr:nvSpPr>
      <xdr:spPr>
        <a:xfrm>
          <a:off x="10528300" y="8447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226,914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100186</xdr:rowOff>
    </xdr:from>
    <xdr:to>
      <xdr:col>55</xdr:col>
      <xdr:colOff>88900</xdr:colOff>
      <xdr:row>50</xdr:row>
      <xdr:rowOff>100186</xdr:rowOff>
    </xdr:to>
    <xdr:cxnSp macro="">
      <xdr:nvCxnSpPr>
        <xdr:cNvPr id="344" name="直線コネクタ 343"/>
        <xdr:cNvCxnSpPr/>
      </xdr:nvCxnSpPr>
      <xdr:spPr>
        <a:xfrm>
          <a:off x="10388600" y="8672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100364</xdr:rowOff>
    </xdr:from>
    <xdr:to>
      <xdr:col>55</xdr:col>
      <xdr:colOff>0</xdr:colOff>
      <xdr:row>55</xdr:row>
      <xdr:rowOff>159600</xdr:rowOff>
    </xdr:to>
    <xdr:cxnSp macro="">
      <xdr:nvCxnSpPr>
        <xdr:cNvPr id="345" name="直線コネクタ 344"/>
        <xdr:cNvCxnSpPr/>
      </xdr:nvCxnSpPr>
      <xdr:spPr>
        <a:xfrm flipV="1">
          <a:off x="9639300" y="9530114"/>
          <a:ext cx="838200" cy="59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26774</xdr:rowOff>
    </xdr:from>
    <xdr:ext cx="534377" cy="259045"/>
    <xdr:sp macro="" textlink="">
      <xdr:nvSpPr>
        <xdr:cNvPr id="346" name="農林水産業費平均値テキスト"/>
        <xdr:cNvSpPr txBox="1"/>
      </xdr:nvSpPr>
      <xdr:spPr>
        <a:xfrm>
          <a:off x="10528300" y="96279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48347</xdr:rowOff>
    </xdr:from>
    <xdr:to>
      <xdr:col>55</xdr:col>
      <xdr:colOff>50800</xdr:colOff>
      <xdr:row>56</xdr:row>
      <xdr:rowOff>149947</xdr:rowOff>
    </xdr:to>
    <xdr:sp macro="" textlink="">
      <xdr:nvSpPr>
        <xdr:cNvPr id="347" name="フローチャート: 判断 346"/>
        <xdr:cNvSpPr/>
      </xdr:nvSpPr>
      <xdr:spPr>
        <a:xfrm>
          <a:off x="10426700" y="9649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33561</xdr:rowOff>
    </xdr:from>
    <xdr:to>
      <xdr:col>50</xdr:col>
      <xdr:colOff>114300</xdr:colOff>
      <xdr:row>55</xdr:row>
      <xdr:rowOff>159600</xdr:rowOff>
    </xdr:to>
    <xdr:cxnSp macro="">
      <xdr:nvCxnSpPr>
        <xdr:cNvPr id="348" name="直線コネクタ 347"/>
        <xdr:cNvCxnSpPr/>
      </xdr:nvCxnSpPr>
      <xdr:spPr>
        <a:xfrm>
          <a:off x="8750300" y="9291861"/>
          <a:ext cx="889000" cy="297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59559</xdr:rowOff>
    </xdr:from>
    <xdr:to>
      <xdr:col>50</xdr:col>
      <xdr:colOff>165100</xdr:colOff>
      <xdr:row>56</xdr:row>
      <xdr:rowOff>161159</xdr:rowOff>
    </xdr:to>
    <xdr:sp macro="" textlink="">
      <xdr:nvSpPr>
        <xdr:cNvPr id="349" name="フローチャート: 判断 348"/>
        <xdr:cNvSpPr/>
      </xdr:nvSpPr>
      <xdr:spPr>
        <a:xfrm>
          <a:off x="9588500" y="9660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152286</xdr:rowOff>
    </xdr:from>
    <xdr:ext cx="534377" cy="259045"/>
    <xdr:sp macro="" textlink="">
      <xdr:nvSpPr>
        <xdr:cNvPr id="350" name="テキスト ボックス 349"/>
        <xdr:cNvSpPr txBox="1"/>
      </xdr:nvSpPr>
      <xdr:spPr>
        <a:xfrm>
          <a:off x="9372111" y="9753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33561</xdr:rowOff>
    </xdr:from>
    <xdr:to>
      <xdr:col>45</xdr:col>
      <xdr:colOff>177800</xdr:colOff>
      <xdr:row>56</xdr:row>
      <xdr:rowOff>87654</xdr:rowOff>
    </xdr:to>
    <xdr:cxnSp macro="">
      <xdr:nvCxnSpPr>
        <xdr:cNvPr id="351" name="直線コネクタ 350"/>
        <xdr:cNvCxnSpPr/>
      </xdr:nvCxnSpPr>
      <xdr:spPr>
        <a:xfrm flipV="1">
          <a:off x="7861300" y="9291861"/>
          <a:ext cx="889000" cy="396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49181</xdr:rowOff>
    </xdr:from>
    <xdr:to>
      <xdr:col>46</xdr:col>
      <xdr:colOff>38100</xdr:colOff>
      <xdr:row>56</xdr:row>
      <xdr:rowOff>150781</xdr:rowOff>
    </xdr:to>
    <xdr:sp macro="" textlink="">
      <xdr:nvSpPr>
        <xdr:cNvPr id="352" name="フローチャート: 判断 351"/>
        <xdr:cNvSpPr/>
      </xdr:nvSpPr>
      <xdr:spPr>
        <a:xfrm>
          <a:off x="8699500" y="965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141908</xdr:rowOff>
    </xdr:from>
    <xdr:ext cx="534377" cy="259045"/>
    <xdr:sp macro="" textlink="">
      <xdr:nvSpPr>
        <xdr:cNvPr id="353" name="テキスト ボックス 352"/>
        <xdr:cNvSpPr txBox="1"/>
      </xdr:nvSpPr>
      <xdr:spPr>
        <a:xfrm>
          <a:off x="8483111" y="9743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87654</xdr:rowOff>
    </xdr:from>
    <xdr:to>
      <xdr:col>41</xdr:col>
      <xdr:colOff>50800</xdr:colOff>
      <xdr:row>56</xdr:row>
      <xdr:rowOff>127704</xdr:rowOff>
    </xdr:to>
    <xdr:cxnSp macro="">
      <xdr:nvCxnSpPr>
        <xdr:cNvPr id="354" name="直線コネクタ 353"/>
        <xdr:cNvCxnSpPr/>
      </xdr:nvCxnSpPr>
      <xdr:spPr>
        <a:xfrm flipV="1">
          <a:off x="6972300" y="9688854"/>
          <a:ext cx="889000" cy="4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91398</xdr:rowOff>
    </xdr:from>
    <xdr:to>
      <xdr:col>41</xdr:col>
      <xdr:colOff>101600</xdr:colOff>
      <xdr:row>57</xdr:row>
      <xdr:rowOff>21548</xdr:rowOff>
    </xdr:to>
    <xdr:sp macro="" textlink="">
      <xdr:nvSpPr>
        <xdr:cNvPr id="355" name="フローチャート: 判断 354"/>
        <xdr:cNvSpPr/>
      </xdr:nvSpPr>
      <xdr:spPr>
        <a:xfrm>
          <a:off x="7810500" y="969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12675</xdr:rowOff>
    </xdr:from>
    <xdr:ext cx="534377" cy="259045"/>
    <xdr:sp macro="" textlink="">
      <xdr:nvSpPr>
        <xdr:cNvPr id="356" name="テキスト ボックス 355"/>
        <xdr:cNvSpPr txBox="1"/>
      </xdr:nvSpPr>
      <xdr:spPr>
        <a:xfrm>
          <a:off x="7594111" y="9785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93918</xdr:rowOff>
    </xdr:from>
    <xdr:to>
      <xdr:col>36</xdr:col>
      <xdr:colOff>165100</xdr:colOff>
      <xdr:row>57</xdr:row>
      <xdr:rowOff>24068</xdr:rowOff>
    </xdr:to>
    <xdr:sp macro="" textlink="">
      <xdr:nvSpPr>
        <xdr:cNvPr id="357" name="フローチャート: 判断 356"/>
        <xdr:cNvSpPr/>
      </xdr:nvSpPr>
      <xdr:spPr>
        <a:xfrm>
          <a:off x="6921500" y="9695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15195</xdr:rowOff>
    </xdr:from>
    <xdr:ext cx="534377" cy="259045"/>
    <xdr:sp macro="" textlink="">
      <xdr:nvSpPr>
        <xdr:cNvPr id="358" name="テキスト ボックス 357"/>
        <xdr:cNvSpPr txBox="1"/>
      </xdr:nvSpPr>
      <xdr:spPr>
        <a:xfrm>
          <a:off x="6705111" y="9787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49564</xdr:rowOff>
    </xdr:from>
    <xdr:to>
      <xdr:col>55</xdr:col>
      <xdr:colOff>50800</xdr:colOff>
      <xdr:row>55</xdr:row>
      <xdr:rowOff>151164</xdr:rowOff>
    </xdr:to>
    <xdr:sp macro="" textlink="">
      <xdr:nvSpPr>
        <xdr:cNvPr id="364" name="楕円 363"/>
        <xdr:cNvSpPr/>
      </xdr:nvSpPr>
      <xdr:spPr>
        <a:xfrm>
          <a:off x="10426700" y="9479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54</xdr:row>
      <xdr:rowOff>72441</xdr:rowOff>
    </xdr:from>
    <xdr:ext cx="534377" cy="259045"/>
    <xdr:sp macro="" textlink="">
      <xdr:nvSpPr>
        <xdr:cNvPr id="365" name="農林水産業費該当値テキスト"/>
        <xdr:cNvSpPr txBox="1"/>
      </xdr:nvSpPr>
      <xdr:spPr>
        <a:xfrm>
          <a:off x="10528300" y="9330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108800</xdr:rowOff>
    </xdr:from>
    <xdr:to>
      <xdr:col>50</xdr:col>
      <xdr:colOff>165100</xdr:colOff>
      <xdr:row>56</xdr:row>
      <xdr:rowOff>38950</xdr:rowOff>
    </xdr:to>
    <xdr:sp macro="" textlink="">
      <xdr:nvSpPr>
        <xdr:cNvPr id="366" name="楕円 365"/>
        <xdr:cNvSpPr/>
      </xdr:nvSpPr>
      <xdr:spPr>
        <a:xfrm>
          <a:off x="9588500" y="9538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55477</xdr:rowOff>
    </xdr:from>
    <xdr:ext cx="534377" cy="259045"/>
    <xdr:sp macro="" textlink="">
      <xdr:nvSpPr>
        <xdr:cNvPr id="367" name="テキスト ボックス 366"/>
        <xdr:cNvSpPr txBox="1"/>
      </xdr:nvSpPr>
      <xdr:spPr>
        <a:xfrm>
          <a:off x="9372111" y="9313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154211</xdr:rowOff>
    </xdr:from>
    <xdr:to>
      <xdr:col>46</xdr:col>
      <xdr:colOff>38100</xdr:colOff>
      <xdr:row>54</xdr:row>
      <xdr:rowOff>84361</xdr:rowOff>
    </xdr:to>
    <xdr:sp macro="" textlink="">
      <xdr:nvSpPr>
        <xdr:cNvPr id="368" name="楕円 367"/>
        <xdr:cNvSpPr/>
      </xdr:nvSpPr>
      <xdr:spPr>
        <a:xfrm>
          <a:off x="8699500" y="9241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100888</xdr:rowOff>
    </xdr:from>
    <xdr:ext cx="599010" cy="259045"/>
    <xdr:sp macro="" textlink="">
      <xdr:nvSpPr>
        <xdr:cNvPr id="369" name="テキスト ボックス 368"/>
        <xdr:cNvSpPr txBox="1"/>
      </xdr:nvSpPr>
      <xdr:spPr>
        <a:xfrm>
          <a:off x="8450795" y="9016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36854</xdr:rowOff>
    </xdr:from>
    <xdr:to>
      <xdr:col>41</xdr:col>
      <xdr:colOff>101600</xdr:colOff>
      <xdr:row>56</xdr:row>
      <xdr:rowOff>138454</xdr:rowOff>
    </xdr:to>
    <xdr:sp macro="" textlink="">
      <xdr:nvSpPr>
        <xdr:cNvPr id="370" name="楕円 369"/>
        <xdr:cNvSpPr/>
      </xdr:nvSpPr>
      <xdr:spPr>
        <a:xfrm>
          <a:off x="7810500" y="9638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154981</xdr:rowOff>
    </xdr:from>
    <xdr:ext cx="534377" cy="259045"/>
    <xdr:sp macro="" textlink="">
      <xdr:nvSpPr>
        <xdr:cNvPr id="371" name="テキスト ボックス 370"/>
        <xdr:cNvSpPr txBox="1"/>
      </xdr:nvSpPr>
      <xdr:spPr>
        <a:xfrm>
          <a:off x="7594111" y="941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76904</xdr:rowOff>
    </xdr:from>
    <xdr:to>
      <xdr:col>36</xdr:col>
      <xdr:colOff>165100</xdr:colOff>
      <xdr:row>57</xdr:row>
      <xdr:rowOff>7054</xdr:rowOff>
    </xdr:to>
    <xdr:sp macro="" textlink="">
      <xdr:nvSpPr>
        <xdr:cNvPr id="372" name="楕円 371"/>
        <xdr:cNvSpPr/>
      </xdr:nvSpPr>
      <xdr:spPr>
        <a:xfrm>
          <a:off x="6921500" y="9678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23581</xdr:rowOff>
    </xdr:from>
    <xdr:ext cx="534377" cy="259045"/>
    <xdr:sp macro="" textlink="">
      <xdr:nvSpPr>
        <xdr:cNvPr id="373" name="テキスト ボックス 372"/>
        <xdr:cNvSpPr txBox="1"/>
      </xdr:nvSpPr>
      <xdr:spPr>
        <a:xfrm>
          <a:off x="6705111" y="945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7" name="テキスト ボックス 386"/>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9" name="テキスト ボックス 388"/>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1" name="テキスト ボックス 390"/>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93" name="テキスト ボックス 392"/>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5" name="テキスト ボックス 394"/>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115691</xdr:rowOff>
    </xdr:from>
    <xdr:to>
      <xdr:col>54</xdr:col>
      <xdr:colOff>189865</xdr:colOff>
      <xdr:row>79</xdr:row>
      <xdr:rowOff>41658</xdr:rowOff>
    </xdr:to>
    <xdr:cxnSp macro="">
      <xdr:nvCxnSpPr>
        <xdr:cNvPr id="397" name="直線コネクタ 396"/>
        <xdr:cNvCxnSpPr/>
      </xdr:nvCxnSpPr>
      <xdr:spPr>
        <a:xfrm flipV="1">
          <a:off x="10475595" y="12288641"/>
          <a:ext cx="1270" cy="1297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45485</xdr:rowOff>
    </xdr:from>
    <xdr:ext cx="469744" cy="259045"/>
    <xdr:sp macro="" textlink="">
      <xdr:nvSpPr>
        <xdr:cNvPr id="398" name="商工費最小値テキスト"/>
        <xdr:cNvSpPr txBox="1"/>
      </xdr:nvSpPr>
      <xdr:spPr>
        <a:xfrm>
          <a:off x="10528300" y="13590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41658</xdr:rowOff>
    </xdr:from>
    <xdr:to>
      <xdr:col>55</xdr:col>
      <xdr:colOff>88900</xdr:colOff>
      <xdr:row>79</xdr:row>
      <xdr:rowOff>41658</xdr:rowOff>
    </xdr:to>
    <xdr:cxnSp macro="">
      <xdr:nvCxnSpPr>
        <xdr:cNvPr id="399" name="直線コネクタ 398"/>
        <xdr:cNvCxnSpPr/>
      </xdr:nvCxnSpPr>
      <xdr:spPr>
        <a:xfrm>
          <a:off x="10388600" y="135862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62368</xdr:rowOff>
    </xdr:from>
    <xdr:ext cx="599010" cy="259045"/>
    <xdr:sp macro="" textlink="">
      <xdr:nvSpPr>
        <xdr:cNvPr id="400" name="商工費最大値テキスト"/>
        <xdr:cNvSpPr txBox="1"/>
      </xdr:nvSpPr>
      <xdr:spPr>
        <a:xfrm>
          <a:off x="10528300" y="12063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682,603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115691</xdr:rowOff>
    </xdr:from>
    <xdr:to>
      <xdr:col>55</xdr:col>
      <xdr:colOff>88900</xdr:colOff>
      <xdr:row>71</xdr:row>
      <xdr:rowOff>115691</xdr:rowOff>
    </xdr:to>
    <xdr:cxnSp macro="">
      <xdr:nvCxnSpPr>
        <xdr:cNvPr id="401" name="直線コネクタ 400"/>
        <xdr:cNvCxnSpPr/>
      </xdr:nvCxnSpPr>
      <xdr:spPr>
        <a:xfrm>
          <a:off x="10388600" y="12288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160541</xdr:rowOff>
    </xdr:from>
    <xdr:to>
      <xdr:col>55</xdr:col>
      <xdr:colOff>0</xdr:colOff>
      <xdr:row>78</xdr:row>
      <xdr:rowOff>164205</xdr:rowOff>
    </xdr:to>
    <xdr:cxnSp macro="">
      <xdr:nvCxnSpPr>
        <xdr:cNvPr id="402" name="直線コネクタ 401"/>
        <xdr:cNvCxnSpPr/>
      </xdr:nvCxnSpPr>
      <xdr:spPr>
        <a:xfrm flipV="1">
          <a:off x="9639300" y="13533641"/>
          <a:ext cx="838200" cy="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119057</xdr:rowOff>
    </xdr:from>
    <xdr:ext cx="534377" cy="259045"/>
    <xdr:sp macro="" textlink="">
      <xdr:nvSpPr>
        <xdr:cNvPr id="403" name="商工費平均値テキスト"/>
        <xdr:cNvSpPr txBox="1"/>
      </xdr:nvSpPr>
      <xdr:spPr>
        <a:xfrm>
          <a:off x="10528300" y="133207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96180</xdr:rowOff>
    </xdr:from>
    <xdr:to>
      <xdr:col>55</xdr:col>
      <xdr:colOff>50800</xdr:colOff>
      <xdr:row>79</xdr:row>
      <xdr:rowOff>26330</xdr:rowOff>
    </xdr:to>
    <xdr:sp macro="" textlink="">
      <xdr:nvSpPr>
        <xdr:cNvPr id="404" name="フローチャート: 判断 403"/>
        <xdr:cNvSpPr/>
      </xdr:nvSpPr>
      <xdr:spPr>
        <a:xfrm>
          <a:off x="10426700" y="13469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155828</xdr:rowOff>
    </xdr:from>
    <xdr:to>
      <xdr:col>50</xdr:col>
      <xdr:colOff>114300</xdr:colOff>
      <xdr:row>78</xdr:row>
      <xdr:rowOff>164205</xdr:rowOff>
    </xdr:to>
    <xdr:cxnSp macro="">
      <xdr:nvCxnSpPr>
        <xdr:cNvPr id="405" name="直線コネクタ 404"/>
        <xdr:cNvCxnSpPr/>
      </xdr:nvCxnSpPr>
      <xdr:spPr>
        <a:xfrm>
          <a:off x="8750300" y="13528928"/>
          <a:ext cx="889000" cy="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109342</xdr:rowOff>
    </xdr:from>
    <xdr:to>
      <xdr:col>50</xdr:col>
      <xdr:colOff>165100</xdr:colOff>
      <xdr:row>79</xdr:row>
      <xdr:rowOff>39492</xdr:rowOff>
    </xdr:to>
    <xdr:sp macro="" textlink="">
      <xdr:nvSpPr>
        <xdr:cNvPr id="406" name="フローチャート: 判断 405"/>
        <xdr:cNvSpPr/>
      </xdr:nvSpPr>
      <xdr:spPr>
        <a:xfrm>
          <a:off x="9588500" y="134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56019</xdr:rowOff>
    </xdr:from>
    <xdr:ext cx="534377" cy="259045"/>
    <xdr:sp macro="" textlink="">
      <xdr:nvSpPr>
        <xdr:cNvPr id="407" name="テキスト ボックス 406"/>
        <xdr:cNvSpPr txBox="1"/>
      </xdr:nvSpPr>
      <xdr:spPr>
        <a:xfrm>
          <a:off x="9372111" y="132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29,269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155828</xdr:rowOff>
    </xdr:from>
    <xdr:to>
      <xdr:col>45</xdr:col>
      <xdr:colOff>177800</xdr:colOff>
      <xdr:row>78</xdr:row>
      <xdr:rowOff>166233</xdr:rowOff>
    </xdr:to>
    <xdr:cxnSp macro="">
      <xdr:nvCxnSpPr>
        <xdr:cNvPr id="408" name="直線コネクタ 407"/>
        <xdr:cNvCxnSpPr/>
      </xdr:nvCxnSpPr>
      <xdr:spPr>
        <a:xfrm flipV="1">
          <a:off x="7861300" y="13528928"/>
          <a:ext cx="889000" cy="10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111420</xdr:rowOff>
    </xdr:from>
    <xdr:to>
      <xdr:col>46</xdr:col>
      <xdr:colOff>38100</xdr:colOff>
      <xdr:row>79</xdr:row>
      <xdr:rowOff>41570</xdr:rowOff>
    </xdr:to>
    <xdr:sp macro="" textlink="">
      <xdr:nvSpPr>
        <xdr:cNvPr id="409" name="フローチャート: 判断 408"/>
        <xdr:cNvSpPr/>
      </xdr:nvSpPr>
      <xdr:spPr>
        <a:xfrm>
          <a:off x="8699500" y="1348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32697</xdr:rowOff>
    </xdr:from>
    <xdr:ext cx="534377" cy="259045"/>
    <xdr:sp macro="" textlink="">
      <xdr:nvSpPr>
        <xdr:cNvPr id="410" name="テキスト ボックス 409"/>
        <xdr:cNvSpPr txBox="1"/>
      </xdr:nvSpPr>
      <xdr:spPr>
        <a:xfrm>
          <a:off x="8483111" y="13577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164001</xdr:rowOff>
    </xdr:from>
    <xdr:to>
      <xdr:col>41</xdr:col>
      <xdr:colOff>50800</xdr:colOff>
      <xdr:row>78</xdr:row>
      <xdr:rowOff>166233</xdr:rowOff>
    </xdr:to>
    <xdr:cxnSp macro="">
      <xdr:nvCxnSpPr>
        <xdr:cNvPr id="411" name="直線コネクタ 410"/>
        <xdr:cNvCxnSpPr/>
      </xdr:nvCxnSpPr>
      <xdr:spPr>
        <a:xfrm>
          <a:off x="6972300" y="13537101"/>
          <a:ext cx="889000" cy="2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118599</xdr:rowOff>
    </xdr:from>
    <xdr:to>
      <xdr:col>41</xdr:col>
      <xdr:colOff>101600</xdr:colOff>
      <xdr:row>79</xdr:row>
      <xdr:rowOff>48749</xdr:rowOff>
    </xdr:to>
    <xdr:sp macro="" textlink="">
      <xdr:nvSpPr>
        <xdr:cNvPr id="412" name="フローチャート: 判断 411"/>
        <xdr:cNvSpPr/>
      </xdr:nvSpPr>
      <xdr:spPr>
        <a:xfrm>
          <a:off x="7810500" y="13491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39876</xdr:rowOff>
    </xdr:from>
    <xdr:ext cx="534377" cy="259045"/>
    <xdr:sp macro="" textlink="">
      <xdr:nvSpPr>
        <xdr:cNvPr id="413" name="テキスト ボックス 412"/>
        <xdr:cNvSpPr txBox="1"/>
      </xdr:nvSpPr>
      <xdr:spPr>
        <a:xfrm>
          <a:off x="7594111" y="135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119117</xdr:rowOff>
    </xdr:from>
    <xdr:to>
      <xdr:col>36</xdr:col>
      <xdr:colOff>165100</xdr:colOff>
      <xdr:row>79</xdr:row>
      <xdr:rowOff>49267</xdr:rowOff>
    </xdr:to>
    <xdr:sp macro="" textlink="">
      <xdr:nvSpPr>
        <xdr:cNvPr id="414" name="フローチャート: 判断 413"/>
        <xdr:cNvSpPr/>
      </xdr:nvSpPr>
      <xdr:spPr>
        <a:xfrm>
          <a:off x="6921500" y="1349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40394</xdr:rowOff>
    </xdr:from>
    <xdr:ext cx="534377" cy="259045"/>
    <xdr:sp macro="" textlink="">
      <xdr:nvSpPr>
        <xdr:cNvPr id="415" name="テキスト ボックス 414"/>
        <xdr:cNvSpPr txBox="1"/>
      </xdr:nvSpPr>
      <xdr:spPr>
        <a:xfrm>
          <a:off x="6705111" y="1358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109741</xdr:rowOff>
    </xdr:from>
    <xdr:to>
      <xdr:col>55</xdr:col>
      <xdr:colOff>50800</xdr:colOff>
      <xdr:row>79</xdr:row>
      <xdr:rowOff>39891</xdr:rowOff>
    </xdr:to>
    <xdr:sp macro="" textlink="">
      <xdr:nvSpPr>
        <xdr:cNvPr id="421" name="楕円 420"/>
        <xdr:cNvSpPr/>
      </xdr:nvSpPr>
      <xdr:spPr>
        <a:xfrm>
          <a:off x="10426700" y="13482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74608</xdr:rowOff>
    </xdr:from>
    <xdr:ext cx="534377" cy="259045"/>
    <xdr:sp macro="" textlink="">
      <xdr:nvSpPr>
        <xdr:cNvPr id="422" name="商工費該当値テキスト"/>
        <xdr:cNvSpPr txBox="1"/>
      </xdr:nvSpPr>
      <xdr:spPr>
        <a:xfrm>
          <a:off x="10528300" y="13447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113405</xdr:rowOff>
    </xdr:from>
    <xdr:to>
      <xdr:col>50</xdr:col>
      <xdr:colOff>165100</xdr:colOff>
      <xdr:row>79</xdr:row>
      <xdr:rowOff>43555</xdr:rowOff>
    </xdr:to>
    <xdr:sp macro="" textlink="">
      <xdr:nvSpPr>
        <xdr:cNvPr id="423" name="楕円 422"/>
        <xdr:cNvSpPr/>
      </xdr:nvSpPr>
      <xdr:spPr>
        <a:xfrm>
          <a:off x="9588500" y="13486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34682</xdr:rowOff>
    </xdr:from>
    <xdr:ext cx="534377" cy="259045"/>
    <xdr:sp macro="" textlink="">
      <xdr:nvSpPr>
        <xdr:cNvPr id="424" name="テキスト ボックス 423"/>
        <xdr:cNvSpPr txBox="1"/>
      </xdr:nvSpPr>
      <xdr:spPr>
        <a:xfrm>
          <a:off x="9372111" y="13579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105028</xdr:rowOff>
    </xdr:from>
    <xdr:to>
      <xdr:col>46</xdr:col>
      <xdr:colOff>38100</xdr:colOff>
      <xdr:row>79</xdr:row>
      <xdr:rowOff>35178</xdr:rowOff>
    </xdr:to>
    <xdr:sp macro="" textlink="">
      <xdr:nvSpPr>
        <xdr:cNvPr id="425" name="楕円 424"/>
        <xdr:cNvSpPr/>
      </xdr:nvSpPr>
      <xdr:spPr>
        <a:xfrm>
          <a:off x="8699500" y="1347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51705</xdr:rowOff>
    </xdr:from>
    <xdr:ext cx="534377" cy="259045"/>
    <xdr:sp macro="" textlink="">
      <xdr:nvSpPr>
        <xdr:cNvPr id="426" name="テキスト ボックス 425"/>
        <xdr:cNvSpPr txBox="1"/>
      </xdr:nvSpPr>
      <xdr:spPr>
        <a:xfrm>
          <a:off x="8483111" y="13253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115433</xdr:rowOff>
    </xdr:from>
    <xdr:to>
      <xdr:col>41</xdr:col>
      <xdr:colOff>101600</xdr:colOff>
      <xdr:row>79</xdr:row>
      <xdr:rowOff>45583</xdr:rowOff>
    </xdr:to>
    <xdr:sp macro="" textlink="">
      <xdr:nvSpPr>
        <xdr:cNvPr id="427" name="楕円 426"/>
        <xdr:cNvSpPr/>
      </xdr:nvSpPr>
      <xdr:spPr>
        <a:xfrm>
          <a:off x="7810500" y="134885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62110</xdr:rowOff>
    </xdr:from>
    <xdr:ext cx="534377" cy="259045"/>
    <xdr:sp macro="" textlink="">
      <xdr:nvSpPr>
        <xdr:cNvPr id="428" name="テキスト ボックス 427"/>
        <xdr:cNvSpPr txBox="1"/>
      </xdr:nvSpPr>
      <xdr:spPr>
        <a:xfrm>
          <a:off x="7594111" y="1326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113201</xdr:rowOff>
    </xdr:from>
    <xdr:to>
      <xdr:col>36</xdr:col>
      <xdr:colOff>165100</xdr:colOff>
      <xdr:row>79</xdr:row>
      <xdr:rowOff>43351</xdr:rowOff>
    </xdr:to>
    <xdr:sp macro="" textlink="">
      <xdr:nvSpPr>
        <xdr:cNvPr id="429" name="楕円 428"/>
        <xdr:cNvSpPr/>
      </xdr:nvSpPr>
      <xdr:spPr>
        <a:xfrm>
          <a:off x="6921500" y="13486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59878</xdr:rowOff>
    </xdr:from>
    <xdr:ext cx="534377" cy="259045"/>
    <xdr:sp macro="" textlink="">
      <xdr:nvSpPr>
        <xdr:cNvPr id="430" name="テキスト ボックス 429"/>
        <xdr:cNvSpPr txBox="1"/>
      </xdr:nvSpPr>
      <xdr:spPr>
        <a:xfrm>
          <a:off x="6705111" y="13261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2" name="テキスト ボックス 451"/>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4" name="テキスト ボックス 453"/>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92419</xdr:rowOff>
    </xdr:from>
    <xdr:to>
      <xdr:col>54</xdr:col>
      <xdr:colOff>189865</xdr:colOff>
      <xdr:row>99</xdr:row>
      <xdr:rowOff>62584</xdr:rowOff>
    </xdr:to>
    <xdr:cxnSp macro="">
      <xdr:nvCxnSpPr>
        <xdr:cNvPr id="456" name="直線コネクタ 455"/>
        <xdr:cNvCxnSpPr/>
      </xdr:nvCxnSpPr>
      <xdr:spPr>
        <a:xfrm flipV="1">
          <a:off x="10475595" y="15522919"/>
          <a:ext cx="1270" cy="15132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66411</xdr:rowOff>
    </xdr:from>
    <xdr:ext cx="534377" cy="259045"/>
    <xdr:sp macro="" textlink="">
      <xdr:nvSpPr>
        <xdr:cNvPr id="457" name="土木費最小値テキスト"/>
        <xdr:cNvSpPr txBox="1"/>
      </xdr:nvSpPr>
      <xdr:spPr>
        <a:xfrm>
          <a:off x="10528300" y="17039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62584</xdr:rowOff>
    </xdr:from>
    <xdr:to>
      <xdr:col>55</xdr:col>
      <xdr:colOff>88900</xdr:colOff>
      <xdr:row>99</xdr:row>
      <xdr:rowOff>62584</xdr:rowOff>
    </xdr:to>
    <xdr:cxnSp macro="">
      <xdr:nvCxnSpPr>
        <xdr:cNvPr id="458" name="直線コネクタ 457"/>
        <xdr:cNvCxnSpPr/>
      </xdr:nvCxnSpPr>
      <xdr:spPr>
        <a:xfrm>
          <a:off x="10388600" y="170361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39096</xdr:rowOff>
    </xdr:from>
    <xdr:ext cx="599010" cy="259045"/>
    <xdr:sp macro="" textlink="">
      <xdr:nvSpPr>
        <xdr:cNvPr id="459" name="土木費最大値テキスト"/>
        <xdr:cNvSpPr txBox="1"/>
      </xdr:nvSpPr>
      <xdr:spPr>
        <a:xfrm>
          <a:off x="10528300" y="152981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474,478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92419</xdr:rowOff>
    </xdr:from>
    <xdr:to>
      <xdr:col>55</xdr:col>
      <xdr:colOff>88900</xdr:colOff>
      <xdr:row>90</xdr:row>
      <xdr:rowOff>92419</xdr:rowOff>
    </xdr:to>
    <xdr:cxnSp macro="">
      <xdr:nvCxnSpPr>
        <xdr:cNvPr id="460" name="直線コネクタ 459"/>
        <xdr:cNvCxnSpPr/>
      </xdr:nvCxnSpPr>
      <xdr:spPr>
        <a:xfrm>
          <a:off x="10388600" y="155229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5274</xdr:rowOff>
    </xdr:from>
    <xdr:to>
      <xdr:col>55</xdr:col>
      <xdr:colOff>0</xdr:colOff>
      <xdr:row>97</xdr:row>
      <xdr:rowOff>74000</xdr:rowOff>
    </xdr:to>
    <xdr:cxnSp macro="">
      <xdr:nvCxnSpPr>
        <xdr:cNvPr id="461" name="直線コネクタ 460"/>
        <xdr:cNvCxnSpPr/>
      </xdr:nvCxnSpPr>
      <xdr:spPr>
        <a:xfrm>
          <a:off x="9639300" y="16635924"/>
          <a:ext cx="838200" cy="68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70783</xdr:rowOff>
    </xdr:from>
    <xdr:ext cx="534377" cy="259045"/>
    <xdr:sp macro="" textlink="">
      <xdr:nvSpPr>
        <xdr:cNvPr id="462" name="土木費平均値テキスト"/>
        <xdr:cNvSpPr txBox="1"/>
      </xdr:nvSpPr>
      <xdr:spPr>
        <a:xfrm>
          <a:off x="10528300" y="167014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92356</xdr:rowOff>
    </xdr:from>
    <xdr:to>
      <xdr:col>55</xdr:col>
      <xdr:colOff>50800</xdr:colOff>
      <xdr:row>98</xdr:row>
      <xdr:rowOff>22506</xdr:rowOff>
    </xdr:to>
    <xdr:sp macro="" textlink="">
      <xdr:nvSpPr>
        <xdr:cNvPr id="463" name="フローチャート: 判断 462"/>
        <xdr:cNvSpPr/>
      </xdr:nvSpPr>
      <xdr:spPr>
        <a:xfrm>
          <a:off x="10426700" y="16723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5274</xdr:rowOff>
    </xdr:from>
    <xdr:to>
      <xdr:col>50</xdr:col>
      <xdr:colOff>114300</xdr:colOff>
      <xdr:row>97</xdr:row>
      <xdr:rowOff>77498</xdr:rowOff>
    </xdr:to>
    <xdr:cxnSp macro="">
      <xdr:nvCxnSpPr>
        <xdr:cNvPr id="464" name="直線コネクタ 463"/>
        <xdr:cNvCxnSpPr/>
      </xdr:nvCxnSpPr>
      <xdr:spPr>
        <a:xfrm flipV="1">
          <a:off x="8750300" y="16635924"/>
          <a:ext cx="889000" cy="72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127935</xdr:rowOff>
    </xdr:from>
    <xdr:to>
      <xdr:col>50</xdr:col>
      <xdr:colOff>165100</xdr:colOff>
      <xdr:row>98</xdr:row>
      <xdr:rowOff>58085</xdr:rowOff>
    </xdr:to>
    <xdr:sp macro="" textlink="">
      <xdr:nvSpPr>
        <xdr:cNvPr id="465" name="フローチャート: 判断 464"/>
        <xdr:cNvSpPr/>
      </xdr:nvSpPr>
      <xdr:spPr>
        <a:xfrm>
          <a:off x="9588500" y="16758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49212</xdr:rowOff>
    </xdr:from>
    <xdr:ext cx="534377" cy="259045"/>
    <xdr:sp macro="" textlink="">
      <xdr:nvSpPr>
        <xdr:cNvPr id="466" name="テキスト ボックス 465"/>
        <xdr:cNvSpPr txBox="1"/>
      </xdr:nvSpPr>
      <xdr:spPr>
        <a:xfrm>
          <a:off x="9372111" y="1685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77498</xdr:rowOff>
    </xdr:from>
    <xdr:to>
      <xdr:col>45</xdr:col>
      <xdr:colOff>177800</xdr:colOff>
      <xdr:row>97</xdr:row>
      <xdr:rowOff>89639</xdr:rowOff>
    </xdr:to>
    <xdr:cxnSp macro="">
      <xdr:nvCxnSpPr>
        <xdr:cNvPr id="467" name="直線コネクタ 466"/>
        <xdr:cNvCxnSpPr/>
      </xdr:nvCxnSpPr>
      <xdr:spPr>
        <a:xfrm flipV="1">
          <a:off x="7861300" y="16708148"/>
          <a:ext cx="889000" cy="12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142021</xdr:rowOff>
    </xdr:from>
    <xdr:to>
      <xdr:col>46</xdr:col>
      <xdr:colOff>38100</xdr:colOff>
      <xdr:row>98</xdr:row>
      <xdr:rowOff>72171</xdr:rowOff>
    </xdr:to>
    <xdr:sp macro="" textlink="">
      <xdr:nvSpPr>
        <xdr:cNvPr id="468" name="フローチャート: 判断 467"/>
        <xdr:cNvSpPr/>
      </xdr:nvSpPr>
      <xdr:spPr>
        <a:xfrm>
          <a:off x="8699500" y="16772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63298</xdr:rowOff>
    </xdr:from>
    <xdr:ext cx="534377" cy="259045"/>
    <xdr:sp macro="" textlink="">
      <xdr:nvSpPr>
        <xdr:cNvPr id="469" name="テキスト ボックス 468"/>
        <xdr:cNvSpPr txBox="1"/>
      </xdr:nvSpPr>
      <xdr:spPr>
        <a:xfrm>
          <a:off x="8483111" y="1686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76,234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74295</xdr:rowOff>
    </xdr:from>
    <xdr:to>
      <xdr:col>41</xdr:col>
      <xdr:colOff>50800</xdr:colOff>
      <xdr:row>97</xdr:row>
      <xdr:rowOff>89639</xdr:rowOff>
    </xdr:to>
    <xdr:cxnSp macro="">
      <xdr:nvCxnSpPr>
        <xdr:cNvPr id="470" name="直線コネクタ 469"/>
        <xdr:cNvCxnSpPr/>
      </xdr:nvCxnSpPr>
      <xdr:spPr>
        <a:xfrm>
          <a:off x="6972300" y="16704945"/>
          <a:ext cx="889000" cy="15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135982</xdr:rowOff>
    </xdr:from>
    <xdr:to>
      <xdr:col>41</xdr:col>
      <xdr:colOff>101600</xdr:colOff>
      <xdr:row>98</xdr:row>
      <xdr:rowOff>66132</xdr:rowOff>
    </xdr:to>
    <xdr:sp macro="" textlink="">
      <xdr:nvSpPr>
        <xdr:cNvPr id="471" name="フローチャート: 判断 470"/>
        <xdr:cNvSpPr/>
      </xdr:nvSpPr>
      <xdr:spPr>
        <a:xfrm>
          <a:off x="7810500" y="1676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57259</xdr:rowOff>
    </xdr:from>
    <xdr:ext cx="534377" cy="259045"/>
    <xdr:sp macro="" textlink="">
      <xdr:nvSpPr>
        <xdr:cNvPr id="472" name="テキスト ボックス 471"/>
        <xdr:cNvSpPr txBox="1"/>
      </xdr:nvSpPr>
      <xdr:spPr>
        <a:xfrm>
          <a:off x="7594111" y="1685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152287</xdr:rowOff>
    </xdr:from>
    <xdr:to>
      <xdr:col>36</xdr:col>
      <xdr:colOff>165100</xdr:colOff>
      <xdr:row>98</xdr:row>
      <xdr:rowOff>82437</xdr:rowOff>
    </xdr:to>
    <xdr:sp macro="" textlink="">
      <xdr:nvSpPr>
        <xdr:cNvPr id="473" name="フローチャート: 判断 472"/>
        <xdr:cNvSpPr/>
      </xdr:nvSpPr>
      <xdr:spPr>
        <a:xfrm>
          <a:off x="6921500" y="16782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73564</xdr:rowOff>
    </xdr:from>
    <xdr:ext cx="534377" cy="259045"/>
    <xdr:sp macro="" textlink="">
      <xdr:nvSpPr>
        <xdr:cNvPr id="474" name="テキスト ボックス 473"/>
        <xdr:cNvSpPr txBox="1"/>
      </xdr:nvSpPr>
      <xdr:spPr>
        <a:xfrm>
          <a:off x="6705111" y="16875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23200</xdr:rowOff>
    </xdr:from>
    <xdr:to>
      <xdr:col>55</xdr:col>
      <xdr:colOff>50800</xdr:colOff>
      <xdr:row>97</xdr:row>
      <xdr:rowOff>124800</xdr:rowOff>
    </xdr:to>
    <xdr:sp macro="" textlink="">
      <xdr:nvSpPr>
        <xdr:cNvPr id="480" name="楕円 479"/>
        <xdr:cNvSpPr/>
      </xdr:nvSpPr>
      <xdr:spPr>
        <a:xfrm>
          <a:off x="10426700" y="1665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46077</xdr:rowOff>
    </xdr:from>
    <xdr:ext cx="599010" cy="259045"/>
    <xdr:sp macro="" textlink="">
      <xdr:nvSpPr>
        <xdr:cNvPr id="481" name="土木費該当値テキスト"/>
        <xdr:cNvSpPr txBox="1"/>
      </xdr:nvSpPr>
      <xdr:spPr>
        <a:xfrm>
          <a:off x="10528300" y="16505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125924</xdr:rowOff>
    </xdr:from>
    <xdr:to>
      <xdr:col>50</xdr:col>
      <xdr:colOff>165100</xdr:colOff>
      <xdr:row>97</xdr:row>
      <xdr:rowOff>56074</xdr:rowOff>
    </xdr:to>
    <xdr:sp macro="" textlink="">
      <xdr:nvSpPr>
        <xdr:cNvPr id="482" name="楕円 481"/>
        <xdr:cNvSpPr/>
      </xdr:nvSpPr>
      <xdr:spPr>
        <a:xfrm>
          <a:off x="9588500" y="1658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95</xdr:row>
      <xdr:rowOff>72601</xdr:rowOff>
    </xdr:from>
    <xdr:ext cx="599010" cy="259045"/>
    <xdr:sp macro="" textlink="">
      <xdr:nvSpPr>
        <xdr:cNvPr id="483" name="テキスト ボックス 482"/>
        <xdr:cNvSpPr txBox="1"/>
      </xdr:nvSpPr>
      <xdr:spPr>
        <a:xfrm>
          <a:off x="9339795" y="163603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26698</xdr:rowOff>
    </xdr:from>
    <xdr:to>
      <xdr:col>46</xdr:col>
      <xdr:colOff>38100</xdr:colOff>
      <xdr:row>97</xdr:row>
      <xdr:rowOff>128298</xdr:rowOff>
    </xdr:to>
    <xdr:sp macro="" textlink="">
      <xdr:nvSpPr>
        <xdr:cNvPr id="484" name="楕円 483"/>
        <xdr:cNvSpPr/>
      </xdr:nvSpPr>
      <xdr:spPr>
        <a:xfrm>
          <a:off x="8699500" y="1665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144825</xdr:rowOff>
    </xdr:from>
    <xdr:ext cx="599010" cy="259045"/>
    <xdr:sp macro="" textlink="">
      <xdr:nvSpPr>
        <xdr:cNvPr id="485" name="テキスト ボックス 484"/>
        <xdr:cNvSpPr txBox="1"/>
      </xdr:nvSpPr>
      <xdr:spPr>
        <a:xfrm>
          <a:off x="8450795" y="164325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38839</xdr:rowOff>
    </xdr:from>
    <xdr:to>
      <xdr:col>41</xdr:col>
      <xdr:colOff>101600</xdr:colOff>
      <xdr:row>97</xdr:row>
      <xdr:rowOff>140439</xdr:rowOff>
    </xdr:to>
    <xdr:sp macro="" textlink="">
      <xdr:nvSpPr>
        <xdr:cNvPr id="486" name="楕円 485"/>
        <xdr:cNvSpPr/>
      </xdr:nvSpPr>
      <xdr:spPr>
        <a:xfrm>
          <a:off x="7810500" y="16669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156966</xdr:rowOff>
    </xdr:from>
    <xdr:ext cx="599010" cy="259045"/>
    <xdr:sp macro="" textlink="">
      <xdr:nvSpPr>
        <xdr:cNvPr id="487" name="テキスト ボックス 486"/>
        <xdr:cNvSpPr txBox="1"/>
      </xdr:nvSpPr>
      <xdr:spPr>
        <a:xfrm>
          <a:off x="7561795" y="16444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23495</xdr:rowOff>
    </xdr:from>
    <xdr:to>
      <xdr:col>36</xdr:col>
      <xdr:colOff>165100</xdr:colOff>
      <xdr:row>97</xdr:row>
      <xdr:rowOff>125095</xdr:rowOff>
    </xdr:to>
    <xdr:sp macro="" textlink="">
      <xdr:nvSpPr>
        <xdr:cNvPr id="488" name="楕円 487"/>
        <xdr:cNvSpPr/>
      </xdr:nvSpPr>
      <xdr:spPr>
        <a:xfrm>
          <a:off x="6921500" y="1665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95</xdr:row>
      <xdr:rowOff>141622</xdr:rowOff>
    </xdr:from>
    <xdr:ext cx="599010" cy="259045"/>
    <xdr:sp macro="" textlink="">
      <xdr:nvSpPr>
        <xdr:cNvPr id="489" name="テキスト ボックス 488"/>
        <xdr:cNvSpPr txBox="1"/>
      </xdr:nvSpPr>
      <xdr:spPr>
        <a:xfrm>
          <a:off x="6672795" y="16429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0" name="テキスト ボックス 499"/>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1" name="直線コネクタ 500"/>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2" name="テキスト ボックス 501"/>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3" name="直線コネクタ 502"/>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4" name="テキスト ボックス 503"/>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5" name="直線コネクタ 504"/>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6" name="テキスト ボックス 505"/>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7" name="直線コネクタ 506"/>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8" name="テキスト ボックス 507"/>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9" name="直線コネクタ 508"/>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0" name="テキスト ボックス 509"/>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1" name="直線コネクタ 510"/>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2" name="テキスト ボックス 511"/>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3"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82359</xdr:rowOff>
    </xdr:from>
    <xdr:to>
      <xdr:col>85</xdr:col>
      <xdr:colOff>126364</xdr:colOff>
      <xdr:row>39</xdr:row>
      <xdr:rowOff>124631</xdr:rowOff>
    </xdr:to>
    <xdr:cxnSp macro="">
      <xdr:nvCxnSpPr>
        <xdr:cNvPr id="514" name="直線コネクタ 513"/>
        <xdr:cNvCxnSpPr/>
      </xdr:nvCxnSpPr>
      <xdr:spPr>
        <a:xfrm flipV="1">
          <a:off x="16317595" y="5397309"/>
          <a:ext cx="1269" cy="1413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128458</xdr:rowOff>
    </xdr:from>
    <xdr:ext cx="534377" cy="259045"/>
    <xdr:sp macro="" textlink="">
      <xdr:nvSpPr>
        <xdr:cNvPr id="515" name="消防費最小値テキスト"/>
        <xdr:cNvSpPr txBox="1"/>
      </xdr:nvSpPr>
      <xdr:spPr>
        <a:xfrm>
          <a:off x="16370300" y="681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124631</xdr:rowOff>
    </xdr:from>
    <xdr:to>
      <xdr:col>86</xdr:col>
      <xdr:colOff>25400</xdr:colOff>
      <xdr:row>39</xdr:row>
      <xdr:rowOff>124631</xdr:rowOff>
    </xdr:to>
    <xdr:cxnSp macro="">
      <xdr:nvCxnSpPr>
        <xdr:cNvPr id="516" name="直線コネクタ 515"/>
        <xdr:cNvCxnSpPr/>
      </xdr:nvCxnSpPr>
      <xdr:spPr>
        <a:xfrm>
          <a:off x="16230600" y="68111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29036</xdr:rowOff>
    </xdr:from>
    <xdr:ext cx="534377" cy="259045"/>
    <xdr:sp macro="" textlink="">
      <xdr:nvSpPr>
        <xdr:cNvPr id="517" name="消防費最大値テキスト"/>
        <xdr:cNvSpPr txBox="1"/>
      </xdr:nvSpPr>
      <xdr:spPr>
        <a:xfrm>
          <a:off x="16370300" y="5172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90,010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82359</xdr:rowOff>
    </xdr:from>
    <xdr:to>
      <xdr:col>86</xdr:col>
      <xdr:colOff>25400</xdr:colOff>
      <xdr:row>31</xdr:row>
      <xdr:rowOff>82359</xdr:rowOff>
    </xdr:to>
    <xdr:cxnSp macro="">
      <xdr:nvCxnSpPr>
        <xdr:cNvPr id="518" name="直線コネクタ 517"/>
        <xdr:cNvCxnSpPr/>
      </xdr:nvCxnSpPr>
      <xdr:spPr>
        <a:xfrm>
          <a:off x="16230600" y="5397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35</xdr:row>
      <xdr:rowOff>147625</xdr:rowOff>
    </xdr:from>
    <xdr:to>
      <xdr:col>85</xdr:col>
      <xdr:colOff>127000</xdr:colOff>
      <xdr:row>36</xdr:row>
      <xdr:rowOff>14275</xdr:rowOff>
    </xdr:to>
    <xdr:cxnSp macro="">
      <xdr:nvCxnSpPr>
        <xdr:cNvPr id="519" name="直線コネクタ 518"/>
        <xdr:cNvCxnSpPr/>
      </xdr:nvCxnSpPr>
      <xdr:spPr>
        <a:xfrm flipV="1">
          <a:off x="15481300" y="614837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169911</xdr:rowOff>
    </xdr:from>
    <xdr:ext cx="534377" cy="259045"/>
    <xdr:sp macro="" textlink="">
      <xdr:nvSpPr>
        <xdr:cNvPr id="520" name="消防費平均値テキスト"/>
        <xdr:cNvSpPr txBox="1"/>
      </xdr:nvSpPr>
      <xdr:spPr>
        <a:xfrm>
          <a:off x="16370300" y="63421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20034</xdr:rowOff>
    </xdr:from>
    <xdr:to>
      <xdr:col>85</xdr:col>
      <xdr:colOff>177800</xdr:colOff>
      <xdr:row>37</xdr:row>
      <xdr:rowOff>121634</xdr:rowOff>
    </xdr:to>
    <xdr:sp macro="" textlink="">
      <xdr:nvSpPr>
        <xdr:cNvPr id="521" name="フローチャート: 判断 520"/>
        <xdr:cNvSpPr/>
      </xdr:nvSpPr>
      <xdr:spPr>
        <a:xfrm>
          <a:off x="16268700" y="63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14275</xdr:rowOff>
    </xdr:from>
    <xdr:to>
      <xdr:col>81</xdr:col>
      <xdr:colOff>50800</xdr:colOff>
      <xdr:row>36</xdr:row>
      <xdr:rowOff>128689</xdr:rowOff>
    </xdr:to>
    <xdr:cxnSp macro="">
      <xdr:nvCxnSpPr>
        <xdr:cNvPr id="522" name="直線コネクタ 521"/>
        <xdr:cNvCxnSpPr/>
      </xdr:nvCxnSpPr>
      <xdr:spPr>
        <a:xfrm flipV="1">
          <a:off x="14592300" y="6186475"/>
          <a:ext cx="889000" cy="114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55448</xdr:rowOff>
    </xdr:from>
    <xdr:to>
      <xdr:col>81</xdr:col>
      <xdr:colOff>101600</xdr:colOff>
      <xdr:row>37</xdr:row>
      <xdr:rowOff>157048</xdr:rowOff>
    </xdr:to>
    <xdr:sp macro="" textlink="">
      <xdr:nvSpPr>
        <xdr:cNvPr id="523" name="フローチャート: 判断 522"/>
        <xdr:cNvSpPr/>
      </xdr:nvSpPr>
      <xdr:spPr>
        <a:xfrm>
          <a:off x="15430500" y="639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148176</xdr:rowOff>
    </xdr:from>
    <xdr:ext cx="534377" cy="259045"/>
    <xdr:sp macro="" textlink="">
      <xdr:nvSpPr>
        <xdr:cNvPr id="524" name="テキスト ボックス 523"/>
        <xdr:cNvSpPr txBox="1"/>
      </xdr:nvSpPr>
      <xdr:spPr>
        <a:xfrm>
          <a:off x="15214111" y="6491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159569</xdr:rowOff>
    </xdr:from>
    <xdr:to>
      <xdr:col>76</xdr:col>
      <xdr:colOff>114300</xdr:colOff>
      <xdr:row>36</xdr:row>
      <xdr:rowOff>128689</xdr:rowOff>
    </xdr:to>
    <xdr:cxnSp macro="">
      <xdr:nvCxnSpPr>
        <xdr:cNvPr id="525" name="直線コネクタ 524"/>
        <xdr:cNvCxnSpPr/>
      </xdr:nvCxnSpPr>
      <xdr:spPr>
        <a:xfrm>
          <a:off x="13703300" y="6160319"/>
          <a:ext cx="889000" cy="140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90005</xdr:rowOff>
    </xdr:from>
    <xdr:to>
      <xdr:col>76</xdr:col>
      <xdr:colOff>165100</xdr:colOff>
      <xdr:row>38</xdr:row>
      <xdr:rowOff>20155</xdr:rowOff>
    </xdr:to>
    <xdr:sp macro="" textlink="">
      <xdr:nvSpPr>
        <xdr:cNvPr id="526" name="フローチャート: 判断 525"/>
        <xdr:cNvSpPr/>
      </xdr:nvSpPr>
      <xdr:spPr>
        <a:xfrm>
          <a:off x="14541500" y="643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11282</xdr:rowOff>
    </xdr:from>
    <xdr:ext cx="534377" cy="259045"/>
    <xdr:sp macro="" textlink="">
      <xdr:nvSpPr>
        <xdr:cNvPr id="527" name="テキスト ボックス 526"/>
        <xdr:cNvSpPr txBox="1"/>
      </xdr:nvSpPr>
      <xdr:spPr>
        <a:xfrm>
          <a:off x="14325111" y="6526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124765</xdr:rowOff>
    </xdr:from>
    <xdr:to>
      <xdr:col>71</xdr:col>
      <xdr:colOff>177800</xdr:colOff>
      <xdr:row>35</xdr:row>
      <xdr:rowOff>159569</xdr:rowOff>
    </xdr:to>
    <xdr:cxnSp macro="">
      <xdr:nvCxnSpPr>
        <xdr:cNvPr id="528" name="直線コネクタ 527"/>
        <xdr:cNvCxnSpPr/>
      </xdr:nvCxnSpPr>
      <xdr:spPr>
        <a:xfrm>
          <a:off x="12814300" y="5268265"/>
          <a:ext cx="889000" cy="892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60154</xdr:rowOff>
    </xdr:from>
    <xdr:to>
      <xdr:col>72</xdr:col>
      <xdr:colOff>38100</xdr:colOff>
      <xdr:row>37</xdr:row>
      <xdr:rowOff>161754</xdr:rowOff>
    </xdr:to>
    <xdr:sp macro="" textlink="">
      <xdr:nvSpPr>
        <xdr:cNvPr id="529" name="フローチャート: 判断 528"/>
        <xdr:cNvSpPr/>
      </xdr:nvSpPr>
      <xdr:spPr>
        <a:xfrm>
          <a:off x="13652500" y="6403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152881</xdr:rowOff>
    </xdr:from>
    <xdr:ext cx="534377" cy="259045"/>
    <xdr:sp macro="" textlink="">
      <xdr:nvSpPr>
        <xdr:cNvPr id="530" name="テキスト ボックス 529"/>
        <xdr:cNvSpPr txBox="1"/>
      </xdr:nvSpPr>
      <xdr:spPr>
        <a:xfrm>
          <a:off x="13436111" y="649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146717</xdr:rowOff>
    </xdr:from>
    <xdr:to>
      <xdr:col>67</xdr:col>
      <xdr:colOff>101600</xdr:colOff>
      <xdr:row>37</xdr:row>
      <xdr:rowOff>76867</xdr:rowOff>
    </xdr:to>
    <xdr:sp macro="" textlink="">
      <xdr:nvSpPr>
        <xdr:cNvPr id="531" name="フローチャート: 判断 530"/>
        <xdr:cNvSpPr/>
      </xdr:nvSpPr>
      <xdr:spPr>
        <a:xfrm>
          <a:off x="12763500" y="6318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67994</xdr:rowOff>
    </xdr:from>
    <xdr:ext cx="534377" cy="259045"/>
    <xdr:sp macro="" textlink="">
      <xdr:nvSpPr>
        <xdr:cNvPr id="532" name="テキスト ボックス 531"/>
        <xdr:cNvSpPr txBox="1"/>
      </xdr:nvSpPr>
      <xdr:spPr>
        <a:xfrm>
          <a:off x="12547111" y="6411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3" name="テキスト ボックス 532"/>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4" name="テキスト ボックス 533"/>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5" name="テキスト ボックス 534"/>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6" name="テキスト ボックス 535"/>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7" name="テキスト ボックス 536"/>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96825</xdr:rowOff>
    </xdr:from>
    <xdr:to>
      <xdr:col>85</xdr:col>
      <xdr:colOff>177800</xdr:colOff>
      <xdr:row>36</xdr:row>
      <xdr:rowOff>26975</xdr:rowOff>
    </xdr:to>
    <xdr:sp macro="" textlink="">
      <xdr:nvSpPr>
        <xdr:cNvPr id="538" name="楕円 537"/>
        <xdr:cNvSpPr/>
      </xdr:nvSpPr>
      <xdr:spPr>
        <a:xfrm>
          <a:off x="16268700" y="609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119702</xdr:rowOff>
    </xdr:from>
    <xdr:ext cx="534377" cy="259045"/>
    <xdr:sp macro="" textlink="">
      <xdr:nvSpPr>
        <xdr:cNvPr id="539" name="消防費該当値テキスト"/>
        <xdr:cNvSpPr txBox="1"/>
      </xdr:nvSpPr>
      <xdr:spPr>
        <a:xfrm>
          <a:off x="16370300" y="5949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134925</xdr:rowOff>
    </xdr:from>
    <xdr:to>
      <xdr:col>81</xdr:col>
      <xdr:colOff>101600</xdr:colOff>
      <xdr:row>36</xdr:row>
      <xdr:rowOff>65075</xdr:rowOff>
    </xdr:to>
    <xdr:sp macro="" textlink="">
      <xdr:nvSpPr>
        <xdr:cNvPr id="540" name="楕円 539"/>
        <xdr:cNvSpPr/>
      </xdr:nvSpPr>
      <xdr:spPr>
        <a:xfrm>
          <a:off x="15430500" y="61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81602</xdr:rowOff>
    </xdr:from>
    <xdr:ext cx="534377" cy="259045"/>
    <xdr:sp macro="" textlink="">
      <xdr:nvSpPr>
        <xdr:cNvPr id="541" name="テキスト ボックス 540"/>
        <xdr:cNvSpPr txBox="1"/>
      </xdr:nvSpPr>
      <xdr:spPr>
        <a:xfrm>
          <a:off x="15214111" y="59109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77889</xdr:rowOff>
    </xdr:from>
    <xdr:to>
      <xdr:col>76</xdr:col>
      <xdr:colOff>165100</xdr:colOff>
      <xdr:row>37</xdr:row>
      <xdr:rowOff>8039</xdr:rowOff>
    </xdr:to>
    <xdr:sp macro="" textlink="">
      <xdr:nvSpPr>
        <xdr:cNvPr id="542" name="楕円 541"/>
        <xdr:cNvSpPr/>
      </xdr:nvSpPr>
      <xdr:spPr>
        <a:xfrm>
          <a:off x="14541500" y="6250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24566</xdr:rowOff>
    </xdr:from>
    <xdr:ext cx="534377" cy="259045"/>
    <xdr:sp macro="" textlink="">
      <xdr:nvSpPr>
        <xdr:cNvPr id="543" name="テキスト ボックス 542"/>
        <xdr:cNvSpPr txBox="1"/>
      </xdr:nvSpPr>
      <xdr:spPr>
        <a:xfrm>
          <a:off x="14325111" y="6025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108769</xdr:rowOff>
    </xdr:from>
    <xdr:to>
      <xdr:col>72</xdr:col>
      <xdr:colOff>38100</xdr:colOff>
      <xdr:row>36</xdr:row>
      <xdr:rowOff>38919</xdr:rowOff>
    </xdr:to>
    <xdr:sp macro="" textlink="">
      <xdr:nvSpPr>
        <xdr:cNvPr id="544" name="楕円 543"/>
        <xdr:cNvSpPr/>
      </xdr:nvSpPr>
      <xdr:spPr>
        <a:xfrm>
          <a:off x="13652500" y="6109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55446</xdr:rowOff>
    </xdr:from>
    <xdr:ext cx="534377" cy="259045"/>
    <xdr:sp macro="" textlink="">
      <xdr:nvSpPr>
        <xdr:cNvPr id="545" name="テキスト ボックス 544"/>
        <xdr:cNvSpPr txBox="1"/>
      </xdr:nvSpPr>
      <xdr:spPr>
        <a:xfrm>
          <a:off x="13436111" y="5884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73965</xdr:rowOff>
    </xdr:from>
    <xdr:to>
      <xdr:col>67</xdr:col>
      <xdr:colOff>101600</xdr:colOff>
      <xdr:row>31</xdr:row>
      <xdr:rowOff>4115</xdr:rowOff>
    </xdr:to>
    <xdr:sp macro="" textlink="">
      <xdr:nvSpPr>
        <xdr:cNvPr id="546" name="楕円 545"/>
        <xdr:cNvSpPr/>
      </xdr:nvSpPr>
      <xdr:spPr>
        <a:xfrm>
          <a:off x="12763500" y="521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20642</xdr:rowOff>
    </xdr:from>
    <xdr:ext cx="534377" cy="259045"/>
    <xdr:sp macro="" textlink="">
      <xdr:nvSpPr>
        <xdr:cNvPr id="547" name="テキスト ボックス 546"/>
        <xdr:cNvSpPr txBox="1"/>
      </xdr:nvSpPr>
      <xdr:spPr>
        <a:xfrm>
          <a:off x="12547111" y="499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8" name="正方形/長方形 547"/>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9" name="正方形/長方形 548"/>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0" name="正方形/長方形 549"/>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1" name="正方形/長方形 550"/>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2" name="正方形/長方形 551"/>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3" name="正方形/長方形 552"/>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4" name="正方形/長方形 553"/>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5" name="正方形/長方形 554"/>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6" name="テキスト ボックス 555"/>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7" name="直線コネクタ 556"/>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8" name="直線コネクタ 557"/>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9" name="テキスト ボックス 558"/>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0" name="直線コネクタ 559"/>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61" name="テキスト ボックス 560"/>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63" name="テキスト ボックス 562"/>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4" name="直線コネクタ 563"/>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5" name="テキスト ボックス 564"/>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6" name="直線コネクタ 565"/>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7" name="テキスト ボックス 566"/>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49</xdr:row>
      <xdr:rowOff>134549</xdr:rowOff>
    </xdr:from>
    <xdr:to>
      <xdr:col>85</xdr:col>
      <xdr:colOff>126364</xdr:colOff>
      <xdr:row>58</xdr:row>
      <xdr:rowOff>87199</xdr:rowOff>
    </xdr:to>
    <xdr:cxnSp macro="">
      <xdr:nvCxnSpPr>
        <xdr:cNvPr id="571" name="直線コネクタ 570"/>
        <xdr:cNvCxnSpPr/>
      </xdr:nvCxnSpPr>
      <xdr:spPr>
        <a:xfrm flipV="1">
          <a:off x="16317595" y="8535599"/>
          <a:ext cx="1269" cy="1495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91026</xdr:rowOff>
    </xdr:from>
    <xdr:ext cx="534377" cy="259045"/>
    <xdr:sp macro="" textlink="">
      <xdr:nvSpPr>
        <xdr:cNvPr id="572" name="教育費最小値テキスト"/>
        <xdr:cNvSpPr txBox="1"/>
      </xdr:nvSpPr>
      <xdr:spPr>
        <a:xfrm>
          <a:off x="16370300" y="10035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33,780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87199</xdr:rowOff>
    </xdr:from>
    <xdr:to>
      <xdr:col>86</xdr:col>
      <xdr:colOff>25400</xdr:colOff>
      <xdr:row>58</xdr:row>
      <xdr:rowOff>87199</xdr:rowOff>
    </xdr:to>
    <xdr:cxnSp macro="">
      <xdr:nvCxnSpPr>
        <xdr:cNvPr id="573" name="直線コネクタ 572"/>
        <xdr:cNvCxnSpPr/>
      </xdr:nvCxnSpPr>
      <xdr:spPr>
        <a:xfrm>
          <a:off x="16230600" y="10031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81226</xdr:rowOff>
    </xdr:from>
    <xdr:ext cx="599010" cy="259045"/>
    <xdr:sp macro="" textlink="">
      <xdr:nvSpPr>
        <xdr:cNvPr id="574" name="教育費最大値テキスト"/>
        <xdr:cNvSpPr txBox="1"/>
      </xdr:nvSpPr>
      <xdr:spPr>
        <a:xfrm>
          <a:off x="16370300" y="8310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426,352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49</xdr:row>
      <xdr:rowOff>134549</xdr:rowOff>
    </xdr:from>
    <xdr:to>
      <xdr:col>86</xdr:col>
      <xdr:colOff>25400</xdr:colOff>
      <xdr:row>49</xdr:row>
      <xdr:rowOff>134549</xdr:rowOff>
    </xdr:to>
    <xdr:cxnSp macro="">
      <xdr:nvCxnSpPr>
        <xdr:cNvPr id="575" name="直線コネクタ 574"/>
        <xdr:cNvCxnSpPr/>
      </xdr:nvCxnSpPr>
      <xdr:spPr>
        <a:xfrm>
          <a:off x="16230600" y="85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1001</xdr:rowOff>
    </xdr:from>
    <xdr:to>
      <xdr:col>85</xdr:col>
      <xdr:colOff>127000</xdr:colOff>
      <xdr:row>57</xdr:row>
      <xdr:rowOff>95725</xdr:rowOff>
    </xdr:to>
    <xdr:cxnSp macro="">
      <xdr:nvCxnSpPr>
        <xdr:cNvPr id="576" name="直線コネクタ 575"/>
        <xdr:cNvCxnSpPr/>
      </xdr:nvCxnSpPr>
      <xdr:spPr>
        <a:xfrm flipV="1">
          <a:off x="15481300" y="9773651"/>
          <a:ext cx="838200" cy="94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165971</xdr:rowOff>
    </xdr:from>
    <xdr:ext cx="534377" cy="259045"/>
    <xdr:sp macro="" textlink="">
      <xdr:nvSpPr>
        <xdr:cNvPr id="577" name="教育費平均値テキスト"/>
        <xdr:cNvSpPr txBox="1"/>
      </xdr:nvSpPr>
      <xdr:spPr>
        <a:xfrm>
          <a:off x="16370300" y="9767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16094</xdr:rowOff>
    </xdr:from>
    <xdr:to>
      <xdr:col>85</xdr:col>
      <xdr:colOff>177800</xdr:colOff>
      <xdr:row>57</xdr:row>
      <xdr:rowOff>117694</xdr:rowOff>
    </xdr:to>
    <xdr:sp macro="" textlink="">
      <xdr:nvSpPr>
        <xdr:cNvPr id="578" name="フローチャート: 判断 577"/>
        <xdr:cNvSpPr/>
      </xdr:nvSpPr>
      <xdr:spPr>
        <a:xfrm>
          <a:off x="16268700" y="9788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82569</xdr:rowOff>
    </xdr:from>
    <xdr:to>
      <xdr:col>81</xdr:col>
      <xdr:colOff>50800</xdr:colOff>
      <xdr:row>57</xdr:row>
      <xdr:rowOff>95725</xdr:rowOff>
    </xdr:to>
    <xdr:cxnSp macro="">
      <xdr:nvCxnSpPr>
        <xdr:cNvPr id="579" name="直線コネクタ 578"/>
        <xdr:cNvCxnSpPr/>
      </xdr:nvCxnSpPr>
      <xdr:spPr>
        <a:xfrm>
          <a:off x="14592300" y="9683769"/>
          <a:ext cx="889000" cy="184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66722</xdr:rowOff>
    </xdr:from>
    <xdr:to>
      <xdr:col>81</xdr:col>
      <xdr:colOff>101600</xdr:colOff>
      <xdr:row>57</xdr:row>
      <xdr:rowOff>168322</xdr:rowOff>
    </xdr:to>
    <xdr:sp macro="" textlink="">
      <xdr:nvSpPr>
        <xdr:cNvPr id="580" name="フローチャート: 判断 579"/>
        <xdr:cNvSpPr/>
      </xdr:nvSpPr>
      <xdr:spPr>
        <a:xfrm>
          <a:off x="15430500" y="983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159449</xdr:rowOff>
    </xdr:from>
    <xdr:ext cx="534377" cy="259045"/>
    <xdr:sp macro="" textlink="">
      <xdr:nvSpPr>
        <xdr:cNvPr id="581" name="テキスト ボックス 580"/>
        <xdr:cNvSpPr txBox="1"/>
      </xdr:nvSpPr>
      <xdr:spPr>
        <a:xfrm>
          <a:off x="15214111" y="99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56</xdr:row>
      <xdr:rowOff>82569</xdr:rowOff>
    </xdr:from>
    <xdr:to>
      <xdr:col>76</xdr:col>
      <xdr:colOff>114300</xdr:colOff>
      <xdr:row>57</xdr:row>
      <xdr:rowOff>6952</xdr:rowOff>
    </xdr:to>
    <xdr:cxnSp macro="">
      <xdr:nvCxnSpPr>
        <xdr:cNvPr id="582" name="直線コネクタ 581"/>
        <xdr:cNvCxnSpPr/>
      </xdr:nvCxnSpPr>
      <xdr:spPr>
        <a:xfrm flipV="1">
          <a:off x="13703300" y="9683769"/>
          <a:ext cx="889000" cy="9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71035</xdr:rowOff>
    </xdr:from>
    <xdr:to>
      <xdr:col>76</xdr:col>
      <xdr:colOff>165100</xdr:colOff>
      <xdr:row>58</xdr:row>
      <xdr:rowOff>1185</xdr:rowOff>
    </xdr:to>
    <xdr:sp macro="" textlink="">
      <xdr:nvSpPr>
        <xdr:cNvPr id="583" name="フローチャート: 判断 582"/>
        <xdr:cNvSpPr/>
      </xdr:nvSpPr>
      <xdr:spPr>
        <a:xfrm>
          <a:off x="14541500" y="984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163762</xdr:rowOff>
    </xdr:from>
    <xdr:ext cx="534377" cy="259045"/>
    <xdr:sp macro="" textlink="">
      <xdr:nvSpPr>
        <xdr:cNvPr id="584" name="テキスト ボックス 583"/>
        <xdr:cNvSpPr txBox="1"/>
      </xdr:nvSpPr>
      <xdr:spPr>
        <a:xfrm>
          <a:off x="14325111" y="9936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6952</xdr:rowOff>
    </xdr:from>
    <xdr:to>
      <xdr:col>71</xdr:col>
      <xdr:colOff>177800</xdr:colOff>
      <xdr:row>57</xdr:row>
      <xdr:rowOff>124197</xdr:rowOff>
    </xdr:to>
    <xdr:cxnSp macro="">
      <xdr:nvCxnSpPr>
        <xdr:cNvPr id="585" name="直線コネクタ 584"/>
        <xdr:cNvCxnSpPr/>
      </xdr:nvCxnSpPr>
      <xdr:spPr>
        <a:xfrm flipV="1">
          <a:off x="12814300" y="9779602"/>
          <a:ext cx="889000" cy="117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80777</xdr:rowOff>
    </xdr:from>
    <xdr:to>
      <xdr:col>72</xdr:col>
      <xdr:colOff>38100</xdr:colOff>
      <xdr:row>58</xdr:row>
      <xdr:rowOff>10927</xdr:rowOff>
    </xdr:to>
    <xdr:sp macro="" textlink="">
      <xdr:nvSpPr>
        <xdr:cNvPr id="586" name="フローチャート: 判断 585"/>
        <xdr:cNvSpPr/>
      </xdr:nvSpPr>
      <xdr:spPr>
        <a:xfrm>
          <a:off x="13652500" y="985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2054</xdr:rowOff>
    </xdr:from>
    <xdr:ext cx="534377" cy="259045"/>
    <xdr:sp macro="" textlink="">
      <xdr:nvSpPr>
        <xdr:cNvPr id="587" name="テキスト ボックス 586"/>
        <xdr:cNvSpPr txBox="1"/>
      </xdr:nvSpPr>
      <xdr:spPr>
        <a:xfrm>
          <a:off x="13436111" y="9946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70966</xdr:rowOff>
    </xdr:from>
    <xdr:to>
      <xdr:col>67</xdr:col>
      <xdr:colOff>101600</xdr:colOff>
      <xdr:row>58</xdr:row>
      <xdr:rowOff>1116</xdr:rowOff>
    </xdr:to>
    <xdr:sp macro="" textlink="">
      <xdr:nvSpPr>
        <xdr:cNvPr id="588" name="フローチャート: 判断 587"/>
        <xdr:cNvSpPr/>
      </xdr:nvSpPr>
      <xdr:spPr>
        <a:xfrm>
          <a:off x="12763500" y="9843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17643</xdr:rowOff>
    </xdr:from>
    <xdr:ext cx="534377" cy="259045"/>
    <xdr:sp macro="" textlink="">
      <xdr:nvSpPr>
        <xdr:cNvPr id="589" name="テキスト ボックス 588"/>
        <xdr:cNvSpPr txBox="1"/>
      </xdr:nvSpPr>
      <xdr:spPr>
        <a:xfrm>
          <a:off x="12547111" y="9618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121651</xdr:rowOff>
    </xdr:from>
    <xdr:to>
      <xdr:col>85</xdr:col>
      <xdr:colOff>177800</xdr:colOff>
      <xdr:row>57</xdr:row>
      <xdr:rowOff>51801</xdr:rowOff>
    </xdr:to>
    <xdr:sp macro="" textlink="">
      <xdr:nvSpPr>
        <xdr:cNvPr id="595" name="楕円 594"/>
        <xdr:cNvSpPr/>
      </xdr:nvSpPr>
      <xdr:spPr>
        <a:xfrm>
          <a:off x="16268700" y="9722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144528</xdr:rowOff>
    </xdr:from>
    <xdr:ext cx="599010" cy="259045"/>
    <xdr:sp macro="" textlink="">
      <xdr:nvSpPr>
        <xdr:cNvPr id="596" name="教育費該当値テキスト"/>
        <xdr:cNvSpPr txBox="1"/>
      </xdr:nvSpPr>
      <xdr:spPr>
        <a:xfrm>
          <a:off x="16370300" y="9574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44925</xdr:rowOff>
    </xdr:from>
    <xdr:to>
      <xdr:col>81</xdr:col>
      <xdr:colOff>101600</xdr:colOff>
      <xdr:row>57</xdr:row>
      <xdr:rowOff>146525</xdr:rowOff>
    </xdr:to>
    <xdr:sp macro="" textlink="">
      <xdr:nvSpPr>
        <xdr:cNvPr id="597" name="楕円 596"/>
        <xdr:cNvSpPr/>
      </xdr:nvSpPr>
      <xdr:spPr>
        <a:xfrm>
          <a:off x="15430500" y="9817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163052</xdr:rowOff>
    </xdr:from>
    <xdr:ext cx="534377" cy="259045"/>
    <xdr:sp macro="" textlink="">
      <xdr:nvSpPr>
        <xdr:cNvPr id="598" name="テキスト ボックス 597"/>
        <xdr:cNvSpPr txBox="1"/>
      </xdr:nvSpPr>
      <xdr:spPr>
        <a:xfrm>
          <a:off x="15214111" y="95928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31769</xdr:rowOff>
    </xdr:from>
    <xdr:to>
      <xdr:col>76</xdr:col>
      <xdr:colOff>165100</xdr:colOff>
      <xdr:row>56</xdr:row>
      <xdr:rowOff>133369</xdr:rowOff>
    </xdr:to>
    <xdr:sp macro="" textlink="">
      <xdr:nvSpPr>
        <xdr:cNvPr id="599" name="楕円 598"/>
        <xdr:cNvSpPr/>
      </xdr:nvSpPr>
      <xdr:spPr>
        <a:xfrm>
          <a:off x="14541500" y="9632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54</xdr:row>
      <xdr:rowOff>149896</xdr:rowOff>
    </xdr:from>
    <xdr:ext cx="599010" cy="259045"/>
    <xdr:sp macro="" textlink="">
      <xdr:nvSpPr>
        <xdr:cNvPr id="600" name="テキスト ボックス 599"/>
        <xdr:cNvSpPr txBox="1"/>
      </xdr:nvSpPr>
      <xdr:spPr>
        <a:xfrm>
          <a:off x="14292795" y="9408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127602</xdr:rowOff>
    </xdr:from>
    <xdr:to>
      <xdr:col>72</xdr:col>
      <xdr:colOff>38100</xdr:colOff>
      <xdr:row>57</xdr:row>
      <xdr:rowOff>57752</xdr:rowOff>
    </xdr:to>
    <xdr:sp macro="" textlink="">
      <xdr:nvSpPr>
        <xdr:cNvPr id="601" name="楕円 600"/>
        <xdr:cNvSpPr/>
      </xdr:nvSpPr>
      <xdr:spPr>
        <a:xfrm>
          <a:off x="13652500" y="972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74279</xdr:rowOff>
    </xdr:from>
    <xdr:ext cx="534377" cy="259045"/>
    <xdr:sp macro="" textlink="">
      <xdr:nvSpPr>
        <xdr:cNvPr id="602" name="テキスト ボックス 601"/>
        <xdr:cNvSpPr txBox="1"/>
      </xdr:nvSpPr>
      <xdr:spPr>
        <a:xfrm>
          <a:off x="13436111" y="950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73397</xdr:rowOff>
    </xdr:from>
    <xdr:to>
      <xdr:col>67</xdr:col>
      <xdr:colOff>101600</xdr:colOff>
      <xdr:row>58</xdr:row>
      <xdr:rowOff>3547</xdr:rowOff>
    </xdr:to>
    <xdr:sp macro="" textlink="">
      <xdr:nvSpPr>
        <xdr:cNvPr id="603" name="楕円 602"/>
        <xdr:cNvSpPr/>
      </xdr:nvSpPr>
      <xdr:spPr>
        <a:xfrm>
          <a:off x="12763500" y="9846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166124</xdr:rowOff>
    </xdr:from>
    <xdr:ext cx="534377" cy="259045"/>
    <xdr:sp macro="" textlink="">
      <xdr:nvSpPr>
        <xdr:cNvPr id="604" name="テキスト ボックス 603"/>
        <xdr:cNvSpPr txBox="1"/>
      </xdr:nvSpPr>
      <xdr:spPr>
        <a:xfrm>
          <a:off x="12547111" y="9938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8" name="テキスト ボックス 617"/>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0" name="テキスト ボックス 619"/>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2" name="テキスト ボックス 621"/>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4" name="テキスト ボックス 623"/>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6" name="テキスト ボックス 625"/>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54775</xdr:rowOff>
    </xdr:from>
    <xdr:to>
      <xdr:col>85</xdr:col>
      <xdr:colOff>126364</xdr:colOff>
      <xdr:row>79</xdr:row>
      <xdr:rowOff>44450</xdr:rowOff>
    </xdr:to>
    <xdr:cxnSp macro="">
      <xdr:nvCxnSpPr>
        <xdr:cNvPr id="628" name="直線コネクタ 627"/>
        <xdr:cNvCxnSpPr/>
      </xdr:nvCxnSpPr>
      <xdr:spPr>
        <a:xfrm flipV="1">
          <a:off x="16317595" y="12227725"/>
          <a:ext cx="1269" cy="13612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1452</xdr:rowOff>
    </xdr:from>
    <xdr:ext cx="534377" cy="259045"/>
    <xdr:sp macro="" textlink="">
      <xdr:nvSpPr>
        <xdr:cNvPr id="631" name="災害復旧費最大値テキスト"/>
        <xdr:cNvSpPr txBox="1"/>
      </xdr:nvSpPr>
      <xdr:spPr>
        <a:xfrm>
          <a:off x="16370300" y="12002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71,458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54775</xdr:rowOff>
    </xdr:from>
    <xdr:to>
      <xdr:col>86</xdr:col>
      <xdr:colOff>25400</xdr:colOff>
      <xdr:row>71</xdr:row>
      <xdr:rowOff>54775</xdr:rowOff>
    </xdr:to>
    <xdr:cxnSp macro="">
      <xdr:nvCxnSpPr>
        <xdr:cNvPr id="632" name="直線コネクタ 631"/>
        <xdr:cNvCxnSpPr/>
      </xdr:nvCxnSpPr>
      <xdr:spPr>
        <a:xfrm>
          <a:off x="16230600" y="12227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119983</xdr:rowOff>
    </xdr:from>
    <xdr:to>
      <xdr:col>85</xdr:col>
      <xdr:colOff>127000</xdr:colOff>
      <xdr:row>79</xdr:row>
      <xdr:rowOff>41135</xdr:rowOff>
    </xdr:to>
    <xdr:cxnSp macro="">
      <xdr:nvCxnSpPr>
        <xdr:cNvPr id="633" name="直線コネクタ 632"/>
        <xdr:cNvCxnSpPr/>
      </xdr:nvCxnSpPr>
      <xdr:spPr>
        <a:xfrm flipV="1">
          <a:off x="15481300" y="13493083"/>
          <a:ext cx="838200" cy="926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118236</xdr:rowOff>
    </xdr:from>
    <xdr:ext cx="534377" cy="259045"/>
    <xdr:sp macro="" textlink="">
      <xdr:nvSpPr>
        <xdr:cNvPr id="634" name="災害復旧費平均値テキスト"/>
        <xdr:cNvSpPr txBox="1"/>
      </xdr:nvSpPr>
      <xdr:spPr>
        <a:xfrm>
          <a:off x="16370300" y="131484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95359</xdr:rowOff>
    </xdr:from>
    <xdr:to>
      <xdr:col>85</xdr:col>
      <xdr:colOff>177800</xdr:colOff>
      <xdr:row>78</xdr:row>
      <xdr:rowOff>25509</xdr:rowOff>
    </xdr:to>
    <xdr:sp macro="" textlink="">
      <xdr:nvSpPr>
        <xdr:cNvPr id="635" name="フローチャート: 判断 634"/>
        <xdr:cNvSpPr/>
      </xdr:nvSpPr>
      <xdr:spPr>
        <a:xfrm>
          <a:off x="16268700" y="13297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117317</xdr:rowOff>
    </xdr:from>
    <xdr:to>
      <xdr:col>81</xdr:col>
      <xdr:colOff>50800</xdr:colOff>
      <xdr:row>79</xdr:row>
      <xdr:rowOff>41135</xdr:rowOff>
    </xdr:to>
    <xdr:cxnSp macro="">
      <xdr:nvCxnSpPr>
        <xdr:cNvPr id="636" name="直線コネクタ 635"/>
        <xdr:cNvCxnSpPr/>
      </xdr:nvCxnSpPr>
      <xdr:spPr>
        <a:xfrm>
          <a:off x="14592300" y="13490417"/>
          <a:ext cx="889000" cy="952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95929</xdr:rowOff>
    </xdr:from>
    <xdr:to>
      <xdr:col>81</xdr:col>
      <xdr:colOff>101600</xdr:colOff>
      <xdr:row>78</xdr:row>
      <xdr:rowOff>26079</xdr:rowOff>
    </xdr:to>
    <xdr:sp macro="" textlink="">
      <xdr:nvSpPr>
        <xdr:cNvPr id="637" name="フローチャート: 判断 636"/>
        <xdr:cNvSpPr/>
      </xdr:nvSpPr>
      <xdr:spPr>
        <a:xfrm>
          <a:off x="15430500" y="132975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42606</xdr:rowOff>
    </xdr:from>
    <xdr:ext cx="534377" cy="259045"/>
    <xdr:sp macro="" textlink="">
      <xdr:nvSpPr>
        <xdr:cNvPr id="638" name="テキスト ボックス 637"/>
        <xdr:cNvSpPr txBox="1"/>
      </xdr:nvSpPr>
      <xdr:spPr>
        <a:xfrm>
          <a:off x="15214111" y="13072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117317</xdr:rowOff>
    </xdr:from>
    <xdr:to>
      <xdr:col>76</xdr:col>
      <xdr:colOff>114300</xdr:colOff>
      <xdr:row>78</xdr:row>
      <xdr:rowOff>163818</xdr:rowOff>
    </xdr:to>
    <xdr:cxnSp macro="">
      <xdr:nvCxnSpPr>
        <xdr:cNvPr id="639" name="直線コネクタ 638"/>
        <xdr:cNvCxnSpPr/>
      </xdr:nvCxnSpPr>
      <xdr:spPr>
        <a:xfrm flipV="1">
          <a:off x="13703300" y="13490417"/>
          <a:ext cx="889000" cy="4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129457</xdr:rowOff>
    </xdr:from>
    <xdr:to>
      <xdr:col>76</xdr:col>
      <xdr:colOff>165100</xdr:colOff>
      <xdr:row>78</xdr:row>
      <xdr:rowOff>59607</xdr:rowOff>
    </xdr:to>
    <xdr:sp macro="" textlink="">
      <xdr:nvSpPr>
        <xdr:cNvPr id="640" name="フローチャート: 判断 639"/>
        <xdr:cNvSpPr/>
      </xdr:nvSpPr>
      <xdr:spPr>
        <a:xfrm>
          <a:off x="14541500" y="1333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76134</xdr:rowOff>
    </xdr:from>
    <xdr:ext cx="534377" cy="259045"/>
    <xdr:sp macro="" textlink="">
      <xdr:nvSpPr>
        <xdr:cNvPr id="641" name="テキスト ボックス 640"/>
        <xdr:cNvSpPr txBox="1"/>
      </xdr:nvSpPr>
      <xdr:spPr>
        <a:xfrm>
          <a:off x="14325111" y="131063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159226</xdr:rowOff>
    </xdr:from>
    <xdr:to>
      <xdr:col>71</xdr:col>
      <xdr:colOff>177800</xdr:colOff>
      <xdr:row>78</xdr:row>
      <xdr:rowOff>163818</xdr:rowOff>
    </xdr:to>
    <xdr:cxnSp macro="">
      <xdr:nvCxnSpPr>
        <xdr:cNvPr id="642" name="直線コネクタ 641"/>
        <xdr:cNvCxnSpPr/>
      </xdr:nvCxnSpPr>
      <xdr:spPr>
        <a:xfrm>
          <a:off x="12814300" y="13532326"/>
          <a:ext cx="889000" cy="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91053</xdr:rowOff>
    </xdr:from>
    <xdr:to>
      <xdr:col>72</xdr:col>
      <xdr:colOff>38100</xdr:colOff>
      <xdr:row>78</xdr:row>
      <xdr:rowOff>21203</xdr:rowOff>
    </xdr:to>
    <xdr:sp macro="" textlink="">
      <xdr:nvSpPr>
        <xdr:cNvPr id="643" name="フローチャート: 判断 642"/>
        <xdr:cNvSpPr/>
      </xdr:nvSpPr>
      <xdr:spPr>
        <a:xfrm>
          <a:off x="13652500" y="132927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37730</xdr:rowOff>
    </xdr:from>
    <xdr:ext cx="534377" cy="259045"/>
    <xdr:sp macro="" textlink="">
      <xdr:nvSpPr>
        <xdr:cNvPr id="644" name="テキスト ボックス 643"/>
        <xdr:cNvSpPr txBox="1"/>
      </xdr:nvSpPr>
      <xdr:spPr>
        <a:xfrm>
          <a:off x="13436111" y="13067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152679</xdr:rowOff>
    </xdr:from>
    <xdr:to>
      <xdr:col>67</xdr:col>
      <xdr:colOff>101600</xdr:colOff>
      <xdr:row>78</xdr:row>
      <xdr:rowOff>82829</xdr:rowOff>
    </xdr:to>
    <xdr:sp macro="" textlink="">
      <xdr:nvSpPr>
        <xdr:cNvPr id="645" name="フローチャート: 判断 644"/>
        <xdr:cNvSpPr/>
      </xdr:nvSpPr>
      <xdr:spPr>
        <a:xfrm>
          <a:off x="12763500" y="1335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99356</xdr:rowOff>
    </xdr:from>
    <xdr:ext cx="469744" cy="259045"/>
    <xdr:sp macro="" textlink="">
      <xdr:nvSpPr>
        <xdr:cNvPr id="646" name="テキスト ボックス 645"/>
        <xdr:cNvSpPr txBox="1"/>
      </xdr:nvSpPr>
      <xdr:spPr>
        <a:xfrm>
          <a:off x="12579428" y="13129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69183</xdr:rowOff>
    </xdr:from>
    <xdr:to>
      <xdr:col>85</xdr:col>
      <xdr:colOff>177800</xdr:colOff>
      <xdr:row>78</xdr:row>
      <xdr:rowOff>170783</xdr:rowOff>
    </xdr:to>
    <xdr:sp macro="" textlink="">
      <xdr:nvSpPr>
        <xdr:cNvPr id="652" name="楕円 651"/>
        <xdr:cNvSpPr/>
      </xdr:nvSpPr>
      <xdr:spPr>
        <a:xfrm>
          <a:off x="16268700" y="13442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155560</xdr:rowOff>
    </xdr:from>
    <xdr:ext cx="469744" cy="259045"/>
    <xdr:sp macro="" textlink="">
      <xdr:nvSpPr>
        <xdr:cNvPr id="653" name="災害復旧費該当値テキスト"/>
        <xdr:cNvSpPr txBox="1"/>
      </xdr:nvSpPr>
      <xdr:spPr>
        <a:xfrm>
          <a:off x="16370300" y="13357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161785</xdr:rowOff>
    </xdr:from>
    <xdr:to>
      <xdr:col>81</xdr:col>
      <xdr:colOff>101600</xdr:colOff>
      <xdr:row>79</xdr:row>
      <xdr:rowOff>91935</xdr:rowOff>
    </xdr:to>
    <xdr:sp macro="" textlink="">
      <xdr:nvSpPr>
        <xdr:cNvPr id="654" name="楕円 653"/>
        <xdr:cNvSpPr/>
      </xdr:nvSpPr>
      <xdr:spPr>
        <a:xfrm>
          <a:off x="15430500" y="13534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83062</xdr:rowOff>
    </xdr:from>
    <xdr:ext cx="378565" cy="259045"/>
    <xdr:sp macro="" textlink="">
      <xdr:nvSpPr>
        <xdr:cNvPr id="655" name="テキスト ボックス 654"/>
        <xdr:cNvSpPr txBox="1"/>
      </xdr:nvSpPr>
      <xdr:spPr>
        <a:xfrm>
          <a:off x="15292017" y="13627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66517</xdr:rowOff>
    </xdr:from>
    <xdr:to>
      <xdr:col>76</xdr:col>
      <xdr:colOff>165100</xdr:colOff>
      <xdr:row>78</xdr:row>
      <xdr:rowOff>168117</xdr:rowOff>
    </xdr:to>
    <xdr:sp macro="" textlink="">
      <xdr:nvSpPr>
        <xdr:cNvPr id="656" name="楕円 655"/>
        <xdr:cNvSpPr/>
      </xdr:nvSpPr>
      <xdr:spPr>
        <a:xfrm>
          <a:off x="14541500" y="1343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159244</xdr:rowOff>
    </xdr:from>
    <xdr:ext cx="469744" cy="259045"/>
    <xdr:sp macro="" textlink="">
      <xdr:nvSpPr>
        <xdr:cNvPr id="657" name="テキスト ボックス 656"/>
        <xdr:cNvSpPr txBox="1"/>
      </xdr:nvSpPr>
      <xdr:spPr>
        <a:xfrm>
          <a:off x="14357428" y="13532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113018</xdr:rowOff>
    </xdr:from>
    <xdr:to>
      <xdr:col>72</xdr:col>
      <xdr:colOff>38100</xdr:colOff>
      <xdr:row>79</xdr:row>
      <xdr:rowOff>43168</xdr:rowOff>
    </xdr:to>
    <xdr:sp macro="" textlink="">
      <xdr:nvSpPr>
        <xdr:cNvPr id="658" name="楕円 657"/>
        <xdr:cNvSpPr/>
      </xdr:nvSpPr>
      <xdr:spPr>
        <a:xfrm>
          <a:off x="13652500" y="13486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34295</xdr:rowOff>
    </xdr:from>
    <xdr:ext cx="469744" cy="259045"/>
    <xdr:sp macro="" textlink="">
      <xdr:nvSpPr>
        <xdr:cNvPr id="659" name="テキスト ボックス 658"/>
        <xdr:cNvSpPr txBox="1"/>
      </xdr:nvSpPr>
      <xdr:spPr>
        <a:xfrm>
          <a:off x="13468428" y="13578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108426</xdr:rowOff>
    </xdr:from>
    <xdr:to>
      <xdr:col>67</xdr:col>
      <xdr:colOff>101600</xdr:colOff>
      <xdr:row>79</xdr:row>
      <xdr:rowOff>38576</xdr:rowOff>
    </xdr:to>
    <xdr:sp macro="" textlink="">
      <xdr:nvSpPr>
        <xdr:cNvPr id="660" name="楕円 659"/>
        <xdr:cNvSpPr/>
      </xdr:nvSpPr>
      <xdr:spPr>
        <a:xfrm>
          <a:off x="12763500" y="134815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29703</xdr:rowOff>
    </xdr:from>
    <xdr:ext cx="469744" cy="259045"/>
    <xdr:sp macro="" textlink="">
      <xdr:nvSpPr>
        <xdr:cNvPr id="661" name="テキスト ボックス 660"/>
        <xdr:cNvSpPr txBox="1"/>
      </xdr:nvSpPr>
      <xdr:spPr>
        <a:xfrm>
          <a:off x="12579428" y="1357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2" name="直線コネクタ 671"/>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3" name="テキスト ボックス 672"/>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4" name="直線コネクタ 673"/>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5" name="テキスト ボックス 674"/>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6" name="直線コネクタ 675"/>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7" name="テキスト ボックス 676"/>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8" name="直線コネクタ 677"/>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9" name="テキスト ボックス 678"/>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1" name="テキスト ボックス 680"/>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150713</xdr:rowOff>
    </xdr:from>
    <xdr:to>
      <xdr:col>85</xdr:col>
      <xdr:colOff>126364</xdr:colOff>
      <xdr:row>98</xdr:row>
      <xdr:rowOff>98941</xdr:rowOff>
    </xdr:to>
    <xdr:cxnSp macro="">
      <xdr:nvCxnSpPr>
        <xdr:cNvPr id="683" name="直線コネクタ 682"/>
        <xdr:cNvCxnSpPr/>
      </xdr:nvCxnSpPr>
      <xdr:spPr>
        <a:xfrm flipV="1">
          <a:off x="16317595" y="15581213"/>
          <a:ext cx="1269" cy="13198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102768</xdr:rowOff>
    </xdr:from>
    <xdr:ext cx="469744" cy="259045"/>
    <xdr:sp macro="" textlink="">
      <xdr:nvSpPr>
        <xdr:cNvPr id="684" name="公債費最小値テキスト"/>
        <xdr:cNvSpPr txBox="1"/>
      </xdr:nvSpPr>
      <xdr:spPr>
        <a:xfrm>
          <a:off x="16370300" y="169048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98941</xdr:rowOff>
    </xdr:from>
    <xdr:to>
      <xdr:col>86</xdr:col>
      <xdr:colOff>25400</xdr:colOff>
      <xdr:row>98</xdr:row>
      <xdr:rowOff>98941</xdr:rowOff>
    </xdr:to>
    <xdr:cxnSp macro="">
      <xdr:nvCxnSpPr>
        <xdr:cNvPr id="685" name="直線コネクタ 684"/>
        <xdr:cNvCxnSpPr/>
      </xdr:nvCxnSpPr>
      <xdr:spPr>
        <a:xfrm>
          <a:off x="16230600" y="169010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97390</xdr:rowOff>
    </xdr:from>
    <xdr:ext cx="599010" cy="259045"/>
    <xdr:sp macro="" textlink="">
      <xdr:nvSpPr>
        <xdr:cNvPr id="686" name="公債費最大値テキスト"/>
        <xdr:cNvSpPr txBox="1"/>
      </xdr:nvSpPr>
      <xdr:spPr>
        <a:xfrm>
          <a:off x="16370300" y="15356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297,591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150713</xdr:rowOff>
    </xdr:from>
    <xdr:to>
      <xdr:col>86</xdr:col>
      <xdr:colOff>25400</xdr:colOff>
      <xdr:row>90</xdr:row>
      <xdr:rowOff>150713</xdr:rowOff>
    </xdr:to>
    <xdr:cxnSp macro="">
      <xdr:nvCxnSpPr>
        <xdr:cNvPr id="687" name="直線コネクタ 686"/>
        <xdr:cNvCxnSpPr/>
      </xdr:nvCxnSpPr>
      <xdr:spPr>
        <a:xfrm>
          <a:off x="16230600" y="155812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23242</xdr:rowOff>
    </xdr:from>
    <xdr:to>
      <xdr:col>85</xdr:col>
      <xdr:colOff>127000</xdr:colOff>
      <xdr:row>96</xdr:row>
      <xdr:rowOff>44231</xdr:rowOff>
    </xdr:to>
    <xdr:cxnSp macro="">
      <xdr:nvCxnSpPr>
        <xdr:cNvPr id="688" name="直線コネクタ 687"/>
        <xdr:cNvCxnSpPr/>
      </xdr:nvCxnSpPr>
      <xdr:spPr>
        <a:xfrm flipV="1">
          <a:off x="15481300" y="16482442"/>
          <a:ext cx="838200" cy="20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82804</xdr:rowOff>
    </xdr:from>
    <xdr:ext cx="534377" cy="259045"/>
    <xdr:sp macro="" textlink="">
      <xdr:nvSpPr>
        <xdr:cNvPr id="689" name="公債費平均値テキスト"/>
        <xdr:cNvSpPr txBox="1"/>
      </xdr:nvSpPr>
      <xdr:spPr>
        <a:xfrm>
          <a:off x="16370300" y="165420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104377</xdr:rowOff>
    </xdr:from>
    <xdr:to>
      <xdr:col>85</xdr:col>
      <xdr:colOff>177800</xdr:colOff>
      <xdr:row>97</xdr:row>
      <xdr:rowOff>34527</xdr:rowOff>
    </xdr:to>
    <xdr:sp macro="" textlink="">
      <xdr:nvSpPr>
        <xdr:cNvPr id="690" name="フローチャート: 判断 689"/>
        <xdr:cNvSpPr/>
      </xdr:nvSpPr>
      <xdr:spPr>
        <a:xfrm>
          <a:off x="16268700" y="16563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32742</xdr:rowOff>
    </xdr:from>
    <xdr:to>
      <xdr:col>81</xdr:col>
      <xdr:colOff>50800</xdr:colOff>
      <xdr:row>96</xdr:row>
      <xdr:rowOff>44231</xdr:rowOff>
    </xdr:to>
    <xdr:cxnSp macro="">
      <xdr:nvCxnSpPr>
        <xdr:cNvPr id="691" name="直線コネクタ 690"/>
        <xdr:cNvCxnSpPr/>
      </xdr:nvCxnSpPr>
      <xdr:spPr>
        <a:xfrm>
          <a:off x="14592300" y="16491942"/>
          <a:ext cx="889000" cy="11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88872</xdr:rowOff>
    </xdr:from>
    <xdr:to>
      <xdr:col>81</xdr:col>
      <xdr:colOff>101600</xdr:colOff>
      <xdr:row>97</xdr:row>
      <xdr:rowOff>19022</xdr:rowOff>
    </xdr:to>
    <xdr:sp macro="" textlink="">
      <xdr:nvSpPr>
        <xdr:cNvPr id="692" name="フローチャート: 判断 691"/>
        <xdr:cNvSpPr/>
      </xdr:nvSpPr>
      <xdr:spPr>
        <a:xfrm>
          <a:off x="15430500" y="16548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10149</xdr:rowOff>
    </xdr:from>
    <xdr:ext cx="534377" cy="259045"/>
    <xdr:sp macro="" textlink="">
      <xdr:nvSpPr>
        <xdr:cNvPr id="693" name="テキスト ボックス 692"/>
        <xdr:cNvSpPr txBox="1"/>
      </xdr:nvSpPr>
      <xdr:spPr>
        <a:xfrm>
          <a:off x="15214111" y="16640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25958</xdr:rowOff>
    </xdr:from>
    <xdr:to>
      <xdr:col>76</xdr:col>
      <xdr:colOff>114300</xdr:colOff>
      <xdr:row>96</xdr:row>
      <xdr:rowOff>32742</xdr:rowOff>
    </xdr:to>
    <xdr:cxnSp macro="">
      <xdr:nvCxnSpPr>
        <xdr:cNvPr id="694" name="直線コネクタ 693"/>
        <xdr:cNvCxnSpPr/>
      </xdr:nvCxnSpPr>
      <xdr:spPr>
        <a:xfrm>
          <a:off x="13703300" y="16485158"/>
          <a:ext cx="889000" cy="6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88081</xdr:rowOff>
    </xdr:from>
    <xdr:to>
      <xdr:col>76</xdr:col>
      <xdr:colOff>165100</xdr:colOff>
      <xdr:row>97</xdr:row>
      <xdr:rowOff>18231</xdr:rowOff>
    </xdr:to>
    <xdr:sp macro="" textlink="">
      <xdr:nvSpPr>
        <xdr:cNvPr id="695" name="フローチャート: 判断 694"/>
        <xdr:cNvSpPr/>
      </xdr:nvSpPr>
      <xdr:spPr>
        <a:xfrm>
          <a:off x="14541500" y="16547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9358</xdr:rowOff>
    </xdr:from>
    <xdr:ext cx="534377" cy="259045"/>
    <xdr:sp macro="" textlink="">
      <xdr:nvSpPr>
        <xdr:cNvPr id="696" name="テキスト ボックス 695"/>
        <xdr:cNvSpPr txBox="1"/>
      </xdr:nvSpPr>
      <xdr:spPr>
        <a:xfrm>
          <a:off x="14325111" y="16640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25958</xdr:rowOff>
    </xdr:from>
    <xdr:to>
      <xdr:col>71</xdr:col>
      <xdr:colOff>177800</xdr:colOff>
      <xdr:row>96</xdr:row>
      <xdr:rowOff>34069</xdr:rowOff>
    </xdr:to>
    <xdr:cxnSp macro="">
      <xdr:nvCxnSpPr>
        <xdr:cNvPr id="697" name="直線コネクタ 696"/>
        <xdr:cNvCxnSpPr/>
      </xdr:nvCxnSpPr>
      <xdr:spPr>
        <a:xfrm flipV="1">
          <a:off x="12814300" y="16485158"/>
          <a:ext cx="889000" cy="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102904</xdr:rowOff>
    </xdr:from>
    <xdr:to>
      <xdr:col>72</xdr:col>
      <xdr:colOff>38100</xdr:colOff>
      <xdr:row>97</xdr:row>
      <xdr:rowOff>33054</xdr:rowOff>
    </xdr:to>
    <xdr:sp macro="" textlink="">
      <xdr:nvSpPr>
        <xdr:cNvPr id="698" name="フローチャート: 判断 697"/>
        <xdr:cNvSpPr/>
      </xdr:nvSpPr>
      <xdr:spPr>
        <a:xfrm>
          <a:off x="13652500" y="16562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24181</xdr:rowOff>
    </xdr:from>
    <xdr:ext cx="534377" cy="259045"/>
    <xdr:sp macro="" textlink="">
      <xdr:nvSpPr>
        <xdr:cNvPr id="699" name="テキスト ボックス 698"/>
        <xdr:cNvSpPr txBox="1"/>
      </xdr:nvSpPr>
      <xdr:spPr>
        <a:xfrm>
          <a:off x="13436111" y="16654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122816</xdr:rowOff>
    </xdr:from>
    <xdr:to>
      <xdr:col>67</xdr:col>
      <xdr:colOff>101600</xdr:colOff>
      <xdr:row>97</xdr:row>
      <xdr:rowOff>52966</xdr:rowOff>
    </xdr:to>
    <xdr:sp macro="" textlink="">
      <xdr:nvSpPr>
        <xdr:cNvPr id="700" name="フローチャート: 判断 699"/>
        <xdr:cNvSpPr/>
      </xdr:nvSpPr>
      <xdr:spPr>
        <a:xfrm>
          <a:off x="12763500" y="16582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44093</xdr:rowOff>
    </xdr:from>
    <xdr:ext cx="534377" cy="259045"/>
    <xdr:sp macro="" textlink="">
      <xdr:nvSpPr>
        <xdr:cNvPr id="701" name="テキスト ボックス 700"/>
        <xdr:cNvSpPr txBox="1"/>
      </xdr:nvSpPr>
      <xdr:spPr>
        <a:xfrm>
          <a:off x="12547111" y="1667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143892</xdr:rowOff>
    </xdr:from>
    <xdr:to>
      <xdr:col>85</xdr:col>
      <xdr:colOff>177800</xdr:colOff>
      <xdr:row>96</xdr:row>
      <xdr:rowOff>74042</xdr:rowOff>
    </xdr:to>
    <xdr:sp macro="" textlink="">
      <xdr:nvSpPr>
        <xdr:cNvPr id="707" name="楕円 706"/>
        <xdr:cNvSpPr/>
      </xdr:nvSpPr>
      <xdr:spPr>
        <a:xfrm>
          <a:off x="16268700" y="16431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166769</xdr:rowOff>
    </xdr:from>
    <xdr:ext cx="599010" cy="259045"/>
    <xdr:sp macro="" textlink="">
      <xdr:nvSpPr>
        <xdr:cNvPr id="708" name="公債費該当値テキスト"/>
        <xdr:cNvSpPr txBox="1"/>
      </xdr:nvSpPr>
      <xdr:spPr>
        <a:xfrm>
          <a:off x="16370300" y="162830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164881</xdr:rowOff>
    </xdr:from>
    <xdr:to>
      <xdr:col>81</xdr:col>
      <xdr:colOff>101600</xdr:colOff>
      <xdr:row>96</xdr:row>
      <xdr:rowOff>95031</xdr:rowOff>
    </xdr:to>
    <xdr:sp macro="" textlink="">
      <xdr:nvSpPr>
        <xdr:cNvPr id="709" name="楕円 708"/>
        <xdr:cNvSpPr/>
      </xdr:nvSpPr>
      <xdr:spPr>
        <a:xfrm>
          <a:off x="15430500" y="16452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111558</xdr:rowOff>
    </xdr:from>
    <xdr:ext cx="534377" cy="259045"/>
    <xdr:sp macro="" textlink="">
      <xdr:nvSpPr>
        <xdr:cNvPr id="710" name="テキスト ボックス 709"/>
        <xdr:cNvSpPr txBox="1"/>
      </xdr:nvSpPr>
      <xdr:spPr>
        <a:xfrm>
          <a:off x="15214111" y="16227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153392</xdr:rowOff>
    </xdr:from>
    <xdr:to>
      <xdr:col>76</xdr:col>
      <xdr:colOff>165100</xdr:colOff>
      <xdr:row>96</xdr:row>
      <xdr:rowOff>83542</xdr:rowOff>
    </xdr:to>
    <xdr:sp macro="" textlink="">
      <xdr:nvSpPr>
        <xdr:cNvPr id="711" name="楕円 710"/>
        <xdr:cNvSpPr/>
      </xdr:nvSpPr>
      <xdr:spPr>
        <a:xfrm>
          <a:off x="14541500" y="16441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100069</xdr:rowOff>
    </xdr:from>
    <xdr:ext cx="534377" cy="259045"/>
    <xdr:sp macro="" textlink="">
      <xdr:nvSpPr>
        <xdr:cNvPr id="712" name="テキスト ボックス 711"/>
        <xdr:cNvSpPr txBox="1"/>
      </xdr:nvSpPr>
      <xdr:spPr>
        <a:xfrm>
          <a:off x="14325111" y="16216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146608</xdr:rowOff>
    </xdr:from>
    <xdr:to>
      <xdr:col>72</xdr:col>
      <xdr:colOff>38100</xdr:colOff>
      <xdr:row>96</xdr:row>
      <xdr:rowOff>76758</xdr:rowOff>
    </xdr:to>
    <xdr:sp macro="" textlink="">
      <xdr:nvSpPr>
        <xdr:cNvPr id="713" name="楕円 712"/>
        <xdr:cNvSpPr/>
      </xdr:nvSpPr>
      <xdr:spPr>
        <a:xfrm>
          <a:off x="13652500" y="16434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93285</xdr:rowOff>
    </xdr:from>
    <xdr:ext cx="534377" cy="259045"/>
    <xdr:sp macro="" textlink="">
      <xdr:nvSpPr>
        <xdr:cNvPr id="714" name="テキスト ボックス 713"/>
        <xdr:cNvSpPr txBox="1"/>
      </xdr:nvSpPr>
      <xdr:spPr>
        <a:xfrm>
          <a:off x="13436111" y="16209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154719</xdr:rowOff>
    </xdr:from>
    <xdr:to>
      <xdr:col>67</xdr:col>
      <xdr:colOff>101600</xdr:colOff>
      <xdr:row>96</xdr:row>
      <xdr:rowOff>84869</xdr:rowOff>
    </xdr:to>
    <xdr:sp macro="" textlink="">
      <xdr:nvSpPr>
        <xdr:cNvPr id="715" name="楕円 714"/>
        <xdr:cNvSpPr/>
      </xdr:nvSpPr>
      <xdr:spPr>
        <a:xfrm>
          <a:off x="12763500" y="16442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101396</xdr:rowOff>
    </xdr:from>
    <xdr:ext cx="534377" cy="259045"/>
    <xdr:sp macro="" textlink="">
      <xdr:nvSpPr>
        <xdr:cNvPr id="716" name="テキスト ボックス 715"/>
        <xdr:cNvSpPr txBox="1"/>
      </xdr:nvSpPr>
      <xdr:spPr>
        <a:xfrm>
          <a:off x="12547111" y="16217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7" name="直線コネクタ 726"/>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8" name="テキスト ボックス 727"/>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9" name="直線コネクタ 728"/>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0" name="テキスト ボックス 729"/>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1" name="直線コネクタ 730"/>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2" name="テキスト ボックス 731"/>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3" name="直線コネクタ 732"/>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4" name="テキスト ボックス 733"/>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5" name="直線コネクタ 734"/>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6" name="テキスト ボックス 735"/>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115824</xdr:rowOff>
    </xdr:from>
    <xdr:to>
      <xdr:col>116</xdr:col>
      <xdr:colOff>62864</xdr:colOff>
      <xdr:row>39</xdr:row>
      <xdr:rowOff>44450</xdr:rowOff>
    </xdr:to>
    <xdr:cxnSp macro="">
      <xdr:nvCxnSpPr>
        <xdr:cNvPr id="740" name="直線コネクタ 739"/>
        <xdr:cNvCxnSpPr/>
      </xdr:nvCxnSpPr>
      <xdr:spPr>
        <a:xfrm flipV="1">
          <a:off x="22159595" y="5430774"/>
          <a:ext cx="1269" cy="13002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55516</xdr:rowOff>
    </xdr:from>
    <xdr:ext cx="249299" cy="259045"/>
    <xdr:sp macro="" textlink="">
      <xdr:nvSpPr>
        <xdr:cNvPr id="741" name="諸支出金最小値テキスト"/>
        <xdr:cNvSpPr txBox="1"/>
      </xdr:nvSpPr>
      <xdr:spPr>
        <a:xfrm>
          <a:off x="22212300" y="6742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2" name="直線コネクタ 741"/>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62501</xdr:rowOff>
    </xdr:from>
    <xdr:ext cx="534377" cy="259045"/>
    <xdr:sp macro="" textlink="">
      <xdr:nvSpPr>
        <xdr:cNvPr id="743" name="諸支出金最大値テキスト"/>
        <xdr:cNvSpPr txBox="1"/>
      </xdr:nvSpPr>
      <xdr:spPr>
        <a:xfrm>
          <a:off x="22212300" y="5206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10,238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115824</xdr:rowOff>
    </xdr:from>
    <xdr:to>
      <xdr:col>116</xdr:col>
      <xdr:colOff>152400</xdr:colOff>
      <xdr:row>31</xdr:row>
      <xdr:rowOff>115824</xdr:rowOff>
    </xdr:to>
    <xdr:cxnSp macro="">
      <xdr:nvCxnSpPr>
        <xdr:cNvPr id="744" name="直線コネクタ 743"/>
        <xdr:cNvCxnSpPr/>
      </xdr:nvCxnSpPr>
      <xdr:spPr>
        <a:xfrm>
          <a:off x="22072600" y="5430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31</xdr:row>
      <xdr:rowOff>115824</xdr:rowOff>
    </xdr:from>
    <xdr:to>
      <xdr:col>116</xdr:col>
      <xdr:colOff>63500</xdr:colOff>
      <xdr:row>32</xdr:row>
      <xdr:rowOff>138811</xdr:rowOff>
    </xdr:to>
    <xdr:cxnSp macro="">
      <xdr:nvCxnSpPr>
        <xdr:cNvPr id="745" name="直線コネクタ 744"/>
        <xdr:cNvCxnSpPr/>
      </xdr:nvCxnSpPr>
      <xdr:spPr>
        <a:xfrm flipV="1">
          <a:off x="21323300" y="5430774"/>
          <a:ext cx="838200" cy="194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99966</xdr:rowOff>
    </xdr:from>
    <xdr:ext cx="378565" cy="259045"/>
    <xdr:sp macro="" textlink="">
      <xdr:nvSpPr>
        <xdr:cNvPr id="746" name="諸支出金平均値テキスト"/>
        <xdr:cNvSpPr txBox="1"/>
      </xdr:nvSpPr>
      <xdr:spPr>
        <a:xfrm>
          <a:off x="22212300" y="661506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121539</xdr:rowOff>
    </xdr:from>
    <xdr:to>
      <xdr:col>116</xdr:col>
      <xdr:colOff>114300</xdr:colOff>
      <xdr:row>39</xdr:row>
      <xdr:rowOff>51689</xdr:rowOff>
    </xdr:to>
    <xdr:sp macro="" textlink="">
      <xdr:nvSpPr>
        <xdr:cNvPr id="747" name="フローチャート: 判断 746"/>
        <xdr:cNvSpPr/>
      </xdr:nvSpPr>
      <xdr:spPr>
        <a:xfrm>
          <a:off x="22110700" y="6636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32</xdr:row>
      <xdr:rowOff>138811</xdr:rowOff>
    </xdr:from>
    <xdr:to>
      <xdr:col>111</xdr:col>
      <xdr:colOff>177800</xdr:colOff>
      <xdr:row>33</xdr:row>
      <xdr:rowOff>149225</xdr:rowOff>
    </xdr:to>
    <xdr:cxnSp macro="">
      <xdr:nvCxnSpPr>
        <xdr:cNvPr id="748" name="直線コネクタ 747"/>
        <xdr:cNvCxnSpPr/>
      </xdr:nvCxnSpPr>
      <xdr:spPr>
        <a:xfrm flipV="1">
          <a:off x="20434300" y="5625211"/>
          <a:ext cx="889000" cy="181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119888</xdr:rowOff>
    </xdr:from>
    <xdr:to>
      <xdr:col>112</xdr:col>
      <xdr:colOff>38100</xdr:colOff>
      <xdr:row>39</xdr:row>
      <xdr:rowOff>50038</xdr:rowOff>
    </xdr:to>
    <xdr:sp macro="" textlink="">
      <xdr:nvSpPr>
        <xdr:cNvPr id="749" name="フローチャート: 判断 748"/>
        <xdr:cNvSpPr/>
      </xdr:nvSpPr>
      <xdr:spPr>
        <a:xfrm>
          <a:off x="21272500" y="6634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41165</xdr:rowOff>
    </xdr:from>
    <xdr:ext cx="378565" cy="259045"/>
    <xdr:sp macro="" textlink="">
      <xdr:nvSpPr>
        <xdr:cNvPr id="750" name="テキスト ボックス 749"/>
        <xdr:cNvSpPr txBox="1"/>
      </xdr:nvSpPr>
      <xdr:spPr>
        <a:xfrm>
          <a:off x="21134017" y="67277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33</xdr:row>
      <xdr:rowOff>67818</xdr:rowOff>
    </xdr:from>
    <xdr:to>
      <xdr:col>107</xdr:col>
      <xdr:colOff>50800</xdr:colOff>
      <xdr:row>33</xdr:row>
      <xdr:rowOff>149225</xdr:rowOff>
    </xdr:to>
    <xdr:cxnSp macro="">
      <xdr:nvCxnSpPr>
        <xdr:cNvPr id="751" name="直線コネクタ 750"/>
        <xdr:cNvCxnSpPr/>
      </xdr:nvCxnSpPr>
      <xdr:spPr>
        <a:xfrm>
          <a:off x="19545300" y="5725668"/>
          <a:ext cx="889000" cy="81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87630</xdr:rowOff>
    </xdr:from>
    <xdr:to>
      <xdr:col>107</xdr:col>
      <xdr:colOff>101600</xdr:colOff>
      <xdr:row>39</xdr:row>
      <xdr:rowOff>17780</xdr:rowOff>
    </xdr:to>
    <xdr:sp macro="" textlink="">
      <xdr:nvSpPr>
        <xdr:cNvPr id="752" name="フローチャート: 判断 751"/>
        <xdr:cNvSpPr/>
      </xdr:nvSpPr>
      <xdr:spPr>
        <a:xfrm>
          <a:off x="20383500" y="660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8907</xdr:rowOff>
    </xdr:from>
    <xdr:ext cx="378565" cy="259045"/>
    <xdr:sp macro="" textlink="">
      <xdr:nvSpPr>
        <xdr:cNvPr id="753" name="テキスト ボックス 752"/>
        <xdr:cNvSpPr txBox="1"/>
      </xdr:nvSpPr>
      <xdr:spPr>
        <a:xfrm>
          <a:off x="20245017" y="66954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33</xdr:row>
      <xdr:rowOff>67818</xdr:rowOff>
    </xdr:from>
    <xdr:to>
      <xdr:col>102</xdr:col>
      <xdr:colOff>114300</xdr:colOff>
      <xdr:row>33</xdr:row>
      <xdr:rowOff>68072</xdr:rowOff>
    </xdr:to>
    <xdr:cxnSp macro="">
      <xdr:nvCxnSpPr>
        <xdr:cNvPr id="754" name="直線コネクタ 753"/>
        <xdr:cNvCxnSpPr/>
      </xdr:nvCxnSpPr>
      <xdr:spPr>
        <a:xfrm flipV="1">
          <a:off x="18656300" y="5725668"/>
          <a:ext cx="889000" cy="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65532</xdr:rowOff>
    </xdr:from>
    <xdr:to>
      <xdr:col>102</xdr:col>
      <xdr:colOff>165100</xdr:colOff>
      <xdr:row>38</xdr:row>
      <xdr:rowOff>167132</xdr:rowOff>
    </xdr:to>
    <xdr:sp macro="" textlink="">
      <xdr:nvSpPr>
        <xdr:cNvPr id="755" name="フローチャート: 判断 754"/>
        <xdr:cNvSpPr/>
      </xdr:nvSpPr>
      <xdr:spPr>
        <a:xfrm>
          <a:off x="19494500" y="6580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38</xdr:row>
      <xdr:rowOff>158259</xdr:rowOff>
    </xdr:from>
    <xdr:ext cx="378565" cy="259045"/>
    <xdr:sp macro="" textlink="">
      <xdr:nvSpPr>
        <xdr:cNvPr id="756" name="テキスト ボックス 755"/>
        <xdr:cNvSpPr txBox="1"/>
      </xdr:nvSpPr>
      <xdr:spPr>
        <a:xfrm>
          <a:off x="19356017" y="66733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52959</xdr:rowOff>
    </xdr:from>
    <xdr:to>
      <xdr:col>98</xdr:col>
      <xdr:colOff>38100</xdr:colOff>
      <xdr:row>38</xdr:row>
      <xdr:rowOff>154559</xdr:rowOff>
    </xdr:to>
    <xdr:sp macro="" textlink="">
      <xdr:nvSpPr>
        <xdr:cNvPr id="757" name="フローチャート: 判断 756"/>
        <xdr:cNvSpPr/>
      </xdr:nvSpPr>
      <xdr:spPr>
        <a:xfrm>
          <a:off x="18605500" y="6568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38</xdr:row>
      <xdr:rowOff>145686</xdr:rowOff>
    </xdr:from>
    <xdr:ext cx="378565" cy="259045"/>
    <xdr:sp macro="" textlink="">
      <xdr:nvSpPr>
        <xdr:cNvPr id="758" name="テキスト ボックス 757"/>
        <xdr:cNvSpPr txBox="1"/>
      </xdr:nvSpPr>
      <xdr:spPr>
        <a:xfrm>
          <a:off x="18467017" y="66607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31</xdr:row>
      <xdr:rowOff>65024</xdr:rowOff>
    </xdr:from>
    <xdr:to>
      <xdr:col>116</xdr:col>
      <xdr:colOff>114300</xdr:colOff>
      <xdr:row>31</xdr:row>
      <xdr:rowOff>166624</xdr:rowOff>
    </xdr:to>
    <xdr:sp macro="" textlink="">
      <xdr:nvSpPr>
        <xdr:cNvPr id="764" name="楕円 763"/>
        <xdr:cNvSpPr/>
      </xdr:nvSpPr>
      <xdr:spPr>
        <a:xfrm>
          <a:off x="22110700" y="5379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31</xdr:row>
      <xdr:rowOff>18051</xdr:rowOff>
    </xdr:from>
    <xdr:ext cx="534377" cy="259045"/>
    <xdr:sp macro="" textlink="">
      <xdr:nvSpPr>
        <xdr:cNvPr id="765" name="諸支出金該当値テキスト"/>
        <xdr:cNvSpPr txBox="1"/>
      </xdr:nvSpPr>
      <xdr:spPr>
        <a:xfrm>
          <a:off x="22212300" y="5333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32</xdr:row>
      <xdr:rowOff>88011</xdr:rowOff>
    </xdr:from>
    <xdr:to>
      <xdr:col>112</xdr:col>
      <xdr:colOff>38100</xdr:colOff>
      <xdr:row>33</xdr:row>
      <xdr:rowOff>18161</xdr:rowOff>
    </xdr:to>
    <xdr:sp macro="" textlink="">
      <xdr:nvSpPr>
        <xdr:cNvPr id="766" name="楕円 765"/>
        <xdr:cNvSpPr/>
      </xdr:nvSpPr>
      <xdr:spPr>
        <a:xfrm>
          <a:off x="21272500" y="557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31</xdr:row>
      <xdr:rowOff>34688</xdr:rowOff>
    </xdr:from>
    <xdr:ext cx="469744" cy="259045"/>
    <xdr:sp macro="" textlink="">
      <xdr:nvSpPr>
        <xdr:cNvPr id="767" name="テキスト ボックス 766"/>
        <xdr:cNvSpPr txBox="1"/>
      </xdr:nvSpPr>
      <xdr:spPr>
        <a:xfrm>
          <a:off x="21088428" y="53496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33</xdr:row>
      <xdr:rowOff>98425</xdr:rowOff>
    </xdr:from>
    <xdr:to>
      <xdr:col>107</xdr:col>
      <xdr:colOff>101600</xdr:colOff>
      <xdr:row>34</xdr:row>
      <xdr:rowOff>28575</xdr:rowOff>
    </xdr:to>
    <xdr:sp macro="" textlink="">
      <xdr:nvSpPr>
        <xdr:cNvPr id="768" name="楕円 767"/>
        <xdr:cNvSpPr/>
      </xdr:nvSpPr>
      <xdr:spPr>
        <a:xfrm>
          <a:off x="20383500" y="57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32</xdr:row>
      <xdr:rowOff>45102</xdr:rowOff>
    </xdr:from>
    <xdr:ext cx="469744" cy="259045"/>
    <xdr:sp macro="" textlink="">
      <xdr:nvSpPr>
        <xdr:cNvPr id="769" name="テキスト ボックス 768"/>
        <xdr:cNvSpPr txBox="1"/>
      </xdr:nvSpPr>
      <xdr:spPr>
        <a:xfrm>
          <a:off x="20199428" y="5531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33</xdr:row>
      <xdr:rowOff>17018</xdr:rowOff>
    </xdr:from>
    <xdr:to>
      <xdr:col>102</xdr:col>
      <xdr:colOff>165100</xdr:colOff>
      <xdr:row>33</xdr:row>
      <xdr:rowOff>118618</xdr:rowOff>
    </xdr:to>
    <xdr:sp macro="" textlink="">
      <xdr:nvSpPr>
        <xdr:cNvPr id="770" name="楕円 769"/>
        <xdr:cNvSpPr/>
      </xdr:nvSpPr>
      <xdr:spPr>
        <a:xfrm>
          <a:off x="19494500" y="567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31</xdr:row>
      <xdr:rowOff>135145</xdr:rowOff>
    </xdr:from>
    <xdr:ext cx="469744" cy="259045"/>
    <xdr:sp macro="" textlink="">
      <xdr:nvSpPr>
        <xdr:cNvPr id="771" name="テキスト ボックス 770"/>
        <xdr:cNvSpPr txBox="1"/>
      </xdr:nvSpPr>
      <xdr:spPr>
        <a:xfrm>
          <a:off x="19310428" y="545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33</xdr:row>
      <xdr:rowOff>17272</xdr:rowOff>
    </xdr:from>
    <xdr:to>
      <xdr:col>98</xdr:col>
      <xdr:colOff>38100</xdr:colOff>
      <xdr:row>33</xdr:row>
      <xdr:rowOff>118872</xdr:rowOff>
    </xdr:to>
    <xdr:sp macro="" textlink="">
      <xdr:nvSpPr>
        <xdr:cNvPr id="772" name="楕円 771"/>
        <xdr:cNvSpPr/>
      </xdr:nvSpPr>
      <xdr:spPr>
        <a:xfrm>
          <a:off x="18605500" y="567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31</xdr:row>
      <xdr:rowOff>135399</xdr:rowOff>
    </xdr:from>
    <xdr:ext cx="469744" cy="259045"/>
    <xdr:sp macro="" textlink="">
      <xdr:nvSpPr>
        <xdr:cNvPr id="773" name="テキスト ボックス 772"/>
        <xdr:cNvSpPr txBox="1"/>
      </xdr:nvSpPr>
      <xdr:spPr>
        <a:xfrm>
          <a:off x="18421428" y="5450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大きく増となったものは、教育施設の長寿命化計画により教育費が住民一人当たり３２．５％（１０１，４０４円）増、次いで焼却場建設事業の環境影響調査により衛生費が住民一人当たり１２．７％（１７４，９４９円）増となっている。また、労働費はボーリング場やテニスコート等の管理運営を行っているため類似団体を大きく上回っている。諸支出金は一般旅客自動車運送事業会計への繰出金となっており、経営改善に努めているが繰出金は増加傾向となっており、類似団体を大きく上まわる状況は続く。</a:t>
          </a:r>
        </a:p>
        <a:p>
          <a:r>
            <a:rPr kumimoji="1" lang="ja-JP" altLang="en-US" sz="1300">
              <a:latin typeface="ＭＳ Ｐゴシック" panose="020B0600070205080204" pitchFamily="50" charset="-128"/>
              <a:ea typeface="ＭＳ Ｐゴシック" panose="020B0600070205080204" pitchFamily="50" charset="-128"/>
            </a:rPr>
            <a:t>　一方、土木費については、公営住宅建設や道路新設改良事業の減により、住民一人当たり１５．７％（１１２，６１８円）減となった。　</a:t>
          </a:r>
        </a:p>
        <a:p>
          <a:r>
            <a:rPr kumimoji="1" lang="ja-JP" altLang="en-US" sz="1300">
              <a:latin typeface="ＭＳ Ｐゴシック" panose="020B0600070205080204" pitchFamily="50" charset="-128"/>
              <a:ea typeface="ＭＳ Ｐゴシック" panose="020B0600070205080204" pitchFamily="50" charset="-128"/>
            </a:rPr>
            <a:t>　今後も人口減少に伴い住民一人当たりのコストの増加傾向は避けられないが、歳入確保、歳出抑制を図り健全な財政運営を行うよう努める。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財政調整基金残高は取り崩しもなく、前年と同額となり同水準となっている。実質収支額が２，４００万円減ったことにより標準財政規模比は０．７％の減となった。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決算剰余金を公共施設整備基金、ふるさと創生基金へ１億６，１００万円積み立てしたため、実質単年度収支については赤字となった。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東京都八丈町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全事業において赤字はないが、国民健康保険特別会計、公営企業会計（病院、水道、一般旅客自動車運送）は赤字が続いているため、一般会計からの操出により赤字にならないようにしている現状。経営改善に取り組んでいるが、いずれも一般会計からの操出金に依存性が高く、今後、一般会計の財政をも圧迫していくことが懸念されるため、料金改定も含めた自主財源の確保、経費節減に努めることとしてい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

</Relationships>

</file>

<file path=xl/worksheets/_rels/sheet10.xml.rels><?xml version="1.0" encoding="UTF-8" standalone="yes"?>

<Relationships xmlns="http://schemas.openxmlformats.org/package/2006/relationships">
<Relationship Id="rId2"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2"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2"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2" Type="http://schemas.openxmlformats.org/officeDocument/2006/relationships/drawing" Target="../drawings/drawing12.xml"/>

</Relationships>

</file>

<file path=xl/worksheets/_rels/sheet14.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17.xml.rels><?xml version="1.0" encoding="UTF-8" standalone="yes"?>

<Relationships xmlns="http://schemas.openxmlformats.org/package/2006/relationships">

</Relationships>

</file>

<file path=xl/worksheets/_rels/sheet2.xml.rels><?xml version="1.0" encoding="UTF-8" standalone="yes"?>

<Relationships xmlns="http://schemas.openxmlformats.org/package/2006/relationships">
<Relationship Id="rId2" Type="http://schemas.openxmlformats.org/officeDocument/2006/relationships/drawing" Target="../drawings/drawing1.xml"/>

</Relationships>

</file>

<file path=xl/worksheets/_rels/sheet3.xml.rels><?xml version="1.0" encoding="UTF-8" standalone="yes"?>

<Relationships xmlns="http://schemas.openxmlformats.org/package/2006/relationships">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2"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2"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2"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workbookViewId="0"/>
  </sheetViews>
  <sheetFormatPr defaultColWidth="0" defaultRowHeight="10.8" zeroHeight="1" x14ac:dyDescent="0.2"/>
  <cols>
    <col min="1" max="11" width="2.109375" style="188" customWidth="1"/>
    <col min="12" max="12" width="2.21875" style="188" customWidth="1"/>
    <col min="13" max="17" width="2.33203125" style="188" customWidth="1"/>
    <col min="18" max="119" width="2.109375" style="188" customWidth="1"/>
    <col min="120" max="16384" width="0" style="188" hidden="1"/>
  </cols>
  <sheetData>
    <row r="1" spans="1:119" ht="33" customHeight="1" x14ac:dyDescent="0.2">
      <c r="A1" s="186"/>
      <c r="B1" s="439" t="s">
        <v>
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
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
82</v>
      </c>
      <c r="C3" s="441"/>
      <c r="D3" s="441"/>
      <c r="E3" s="442"/>
      <c r="F3" s="442"/>
      <c r="G3" s="442"/>
      <c r="H3" s="442"/>
      <c r="I3" s="442"/>
      <c r="J3" s="442"/>
      <c r="K3" s="442"/>
      <c r="L3" s="442" t="s">
        <v>
83</v>
      </c>
      <c r="M3" s="442"/>
      <c r="N3" s="442"/>
      <c r="O3" s="442"/>
      <c r="P3" s="442"/>
      <c r="Q3" s="442"/>
      <c r="R3" s="449"/>
      <c r="S3" s="449"/>
      <c r="T3" s="449"/>
      <c r="U3" s="449"/>
      <c r="V3" s="450"/>
      <c r="W3" s="424" t="s">
        <v>
84</v>
      </c>
      <c r="X3" s="425"/>
      <c r="Y3" s="425"/>
      <c r="Z3" s="425"/>
      <c r="AA3" s="425"/>
      <c r="AB3" s="441"/>
      <c r="AC3" s="449" t="s">
        <v>
85</v>
      </c>
      <c r="AD3" s="425"/>
      <c r="AE3" s="425"/>
      <c r="AF3" s="425"/>
      <c r="AG3" s="425"/>
      <c r="AH3" s="425"/>
      <c r="AI3" s="425"/>
      <c r="AJ3" s="425"/>
      <c r="AK3" s="425"/>
      <c r="AL3" s="426"/>
      <c r="AM3" s="424" t="s">
        <v>
86</v>
      </c>
      <c r="AN3" s="425"/>
      <c r="AO3" s="425"/>
      <c r="AP3" s="425"/>
      <c r="AQ3" s="425"/>
      <c r="AR3" s="425"/>
      <c r="AS3" s="425"/>
      <c r="AT3" s="425"/>
      <c r="AU3" s="425"/>
      <c r="AV3" s="425"/>
      <c r="AW3" s="425"/>
      <c r="AX3" s="426"/>
      <c r="AY3" s="461" t="s">
        <v>
1</v>
      </c>
      <c r="AZ3" s="462"/>
      <c r="BA3" s="462"/>
      <c r="BB3" s="462"/>
      <c r="BC3" s="462"/>
      <c r="BD3" s="462"/>
      <c r="BE3" s="462"/>
      <c r="BF3" s="462"/>
      <c r="BG3" s="462"/>
      <c r="BH3" s="462"/>
      <c r="BI3" s="462"/>
      <c r="BJ3" s="462"/>
      <c r="BK3" s="462"/>
      <c r="BL3" s="462"/>
      <c r="BM3" s="463"/>
      <c r="BN3" s="424" t="s">
        <v>
87</v>
      </c>
      <c r="BO3" s="425"/>
      <c r="BP3" s="425"/>
      <c r="BQ3" s="425"/>
      <c r="BR3" s="425"/>
      <c r="BS3" s="425"/>
      <c r="BT3" s="425"/>
      <c r="BU3" s="426"/>
      <c r="BV3" s="424" t="s">
        <v>
88</v>
      </c>
      <c r="BW3" s="425"/>
      <c r="BX3" s="425"/>
      <c r="BY3" s="425"/>
      <c r="BZ3" s="425"/>
      <c r="CA3" s="425"/>
      <c r="CB3" s="425"/>
      <c r="CC3" s="426"/>
      <c r="CD3" s="461" t="s">
        <v>
1</v>
      </c>
      <c r="CE3" s="462"/>
      <c r="CF3" s="462"/>
      <c r="CG3" s="462"/>
      <c r="CH3" s="462"/>
      <c r="CI3" s="462"/>
      <c r="CJ3" s="462"/>
      <c r="CK3" s="462"/>
      <c r="CL3" s="462"/>
      <c r="CM3" s="462"/>
      <c r="CN3" s="462"/>
      <c r="CO3" s="462"/>
      <c r="CP3" s="462"/>
      <c r="CQ3" s="462"/>
      <c r="CR3" s="462"/>
      <c r="CS3" s="463"/>
      <c r="CT3" s="424" t="s">
        <v>
89</v>
      </c>
      <c r="CU3" s="425"/>
      <c r="CV3" s="425"/>
      <c r="CW3" s="425"/>
      <c r="CX3" s="425"/>
      <c r="CY3" s="425"/>
      <c r="CZ3" s="425"/>
      <c r="DA3" s="426"/>
      <c r="DB3" s="424" t="s">
        <v>
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
91</v>
      </c>
      <c r="AZ4" s="428"/>
      <c r="BA4" s="428"/>
      <c r="BB4" s="428"/>
      <c r="BC4" s="428"/>
      <c r="BD4" s="428"/>
      <c r="BE4" s="428"/>
      <c r="BF4" s="428"/>
      <c r="BG4" s="428"/>
      <c r="BH4" s="428"/>
      <c r="BI4" s="428"/>
      <c r="BJ4" s="428"/>
      <c r="BK4" s="428"/>
      <c r="BL4" s="428"/>
      <c r="BM4" s="429"/>
      <c r="BN4" s="430">
        <v>
7553626</v>
      </c>
      <c r="BO4" s="431"/>
      <c r="BP4" s="431"/>
      <c r="BQ4" s="431"/>
      <c r="BR4" s="431"/>
      <c r="BS4" s="431"/>
      <c r="BT4" s="431"/>
      <c r="BU4" s="432"/>
      <c r="BV4" s="430">
        <v>
7473946</v>
      </c>
      <c r="BW4" s="431"/>
      <c r="BX4" s="431"/>
      <c r="BY4" s="431"/>
      <c r="BZ4" s="431"/>
      <c r="CA4" s="431"/>
      <c r="CB4" s="431"/>
      <c r="CC4" s="432"/>
      <c r="CD4" s="433" t="s">
        <v>
92</v>
      </c>
      <c r="CE4" s="434"/>
      <c r="CF4" s="434"/>
      <c r="CG4" s="434"/>
      <c r="CH4" s="434"/>
      <c r="CI4" s="434"/>
      <c r="CJ4" s="434"/>
      <c r="CK4" s="434"/>
      <c r="CL4" s="434"/>
      <c r="CM4" s="434"/>
      <c r="CN4" s="434"/>
      <c r="CO4" s="434"/>
      <c r="CP4" s="434"/>
      <c r="CQ4" s="434"/>
      <c r="CR4" s="434"/>
      <c r="CS4" s="435"/>
      <c r="CT4" s="436">
        <v>
2.2999999999999998</v>
      </c>
      <c r="CU4" s="437"/>
      <c r="CV4" s="437"/>
      <c r="CW4" s="437"/>
      <c r="CX4" s="437"/>
      <c r="CY4" s="437"/>
      <c r="CZ4" s="437"/>
      <c r="DA4" s="438"/>
      <c r="DB4" s="436">
        <v>
3</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
93</v>
      </c>
      <c r="AN5" s="497"/>
      <c r="AO5" s="497"/>
      <c r="AP5" s="497"/>
      <c r="AQ5" s="497"/>
      <c r="AR5" s="497"/>
      <c r="AS5" s="497"/>
      <c r="AT5" s="498"/>
      <c r="AU5" s="499" t="s">
        <v>
94</v>
      </c>
      <c r="AV5" s="500"/>
      <c r="AW5" s="500"/>
      <c r="AX5" s="500"/>
      <c r="AY5" s="501" t="s">
        <v>
95</v>
      </c>
      <c r="AZ5" s="502"/>
      <c r="BA5" s="502"/>
      <c r="BB5" s="502"/>
      <c r="BC5" s="502"/>
      <c r="BD5" s="502"/>
      <c r="BE5" s="502"/>
      <c r="BF5" s="502"/>
      <c r="BG5" s="502"/>
      <c r="BH5" s="502"/>
      <c r="BI5" s="502"/>
      <c r="BJ5" s="502"/>
      <c r="BK5" s="502"/>
      <c r="BL5" s="502"/>
      <c r="BM5" s="503"/>
      <c r="BN5" s="467">
        <v>
7377841</v>
      </c>
      <c r="BO5" s="468"/>
      <c r="BP5" s="468"/>
      <c r="BQ5" s="468"/>
      <c r="BR5" s="468"/>
      <c r="BS5" s="468"/>
      <c r="BT5" s="468"/>
      <c r="BU5" s="469"/>
      <c r="BV5" s="467">
        <v>
7343434</v>
      </c>
      <c r="BW5" s="468"/>
      <c r="BX5" s="468"/>
      <c r="BY5" s="468"/>
      <c r="BZ5" s="468"/>
      <c r="CA5" s="468"/>
      <c r="CB5" s="468"/>
      <c r="CC5" s="469"/>
      <c r="CD5" s="470" t="s">
        <v>
96</v>
      </c>
      <c r="CE5" s="471"/>
      <c r="CF5" s="471"/>
      <c r="CG5" s="471"/>
      <c r="CH5" s="471"/>
      <c r="CI5" s="471"/>
      <c r="CJ5" s="471"/>
      <c r="CK5" s="471"/>
      <c r="CL5" s="471"/>
      <c r="CM5" s="471"/>
      <c r="CN5" s="471"/>
      <c r="CO5" s="471"/>
      <c r="CP5" s="471"/>
      <c r="CQ5" s="471"/>
      <c r="CR5" s="471"/>
      <c r="CS5" s="472"/>
      <c r="CT5" s="464">
        <v>
90.7</v>
      </c>
      <c r="CU5" s="465"/>
      <c r="CV5" s="465"/>
      <c r="CW5" s="465"/>
      <c r="CX5" s="465"/>
      <c r="CY5" s="465"/>
      <c r="CZ5" s="465"/>
      <c r="DA5" s="466"/>
      <c r="DB5" s="464">
        <v>
87.2</v>
      </c>
      <c r="DC5" s="465"/>
      <c r="DD5" s="465"/>
      <c r="DE5" s="465"/>
      <c r="DF5" s="465"/>
      <c r="DG5" s="465"/>
      <c r="DH5" s="465"/>
      <c r="DI5" s="466"/>
      <c r="DJ5" s="186"/>
      <c r="DK5" s="186"/>
      <c r="DL5" s="186"/>
      <c r="DM5" s="186"/>
      <c r="DN5" s="186"/>
      <c r="DO5" s="186"/>
    </row>
    <row r="6" spans="1:119" ht="18.75" customHeight="1" x14ac:dyDescent="0.2">
      <c r="A6" s="187"/>
      <c r="B6" s="473" t="s">
        <v>
97</v>
      </c>
      <c r="C6" s="474"/>
      <c r="D6" s="474"/>
      <c r="E6" s="475"/>
      <c r="F6" s="475"/>
      <c r="G6" s="475"/>
      <c r="H6" s="475"/>
      <c r="I6" s="475"/>
      <c r="J6" s="475"/>
      <c r="K6" s="475"/>
      <c r="L6" s="475" t="s">
        <v>
98</v>
      </c>
      <c r="M6" s="475"/>
      <c r="N6" s="475"/>
      <c r="O6" s="475"/>
      <c r="P6" s="475"/>
      <c r="Q6" s="475"/>
      <c r="R6" s="479"/>
      <c r="S6" s="479"/>
      <c r="T6" s="479"/>
      <c r="U6" s="479"/>
      <c r="V6" s="480"/>
      <c r="W6" s="483" t="s">
        <v>
99</v>
      </c>
      <c r="X6" s="484"/>
      <c r="Y6" s="484"/>
      <c r="Z6" s="484"/>
      <c r="AA6" s="484"/>
      <c r="AB6" s="474"/>
      <c r="AC6" s="487" t="s">
        <v>
100</v>
      </c>
      <c r="AD6" s="488"/>
      <c r="AE6" s="488"/>
      <c r="AF6" s="488"/>
      <c r="AG6" s="488"/>
      <c r="AH6" s="488"/>
      <c r="AI6" s="488"/>
      <c r="AJ6" s="488"/>
      <c r="AK6" s="488"/>
      <c r="AL6" s="489"/>
      <c r="AM6" s="496" t="s">
        <v>
101</v>
      </c>
      <c r="AN6" s="497"/>
      <c r="AO6" s="497"/>
      <c r="AP6" s="497"/>
      <c r="AQ6" s="497"/>
      <c r="AR6" s="497"/>
      <c r="AS6" s="497"/>
      <c r="AT6" s="498"/>
      <c r="AU6" s="499" t="s">
        <v>
94</v>
      </c>
      <c r="AV6" s="500"/>
      <c r="AW6" s="500"/>
      <c r="AX6" s="500"/>
      <c r="AY6" s="501" t="s">
        <v>
102</v>
      </c>
      <c r="AZ6" s="502"/>
      <c r="BA6" s="502"/>
      <c r="BB6" s="502"/>
      <c r="BC6" s="502"/>
      <c r="BD6" s="502"/>
      <c r="BE6" s="502"/>
      <c r="BF6" s="502"/>
      <c r="BG6" s="502"/>
      <c r="BH6" s="502"/>
      <c r="BI6" s="502"/>
      <c r="BJ6" s="502"/>
      <c r="BK6" s="502"/>
      <c r="BL6" s="502"/>
      <c r="BM6" s="503"/>
      <c r="BN6" s="467">
        <v>
175785</v>
      </c>
      <c r="BO6" s="468"/>
      <c r="BP6" s="468"/>
      <c r="BQ6" s="468"/>
      <c r="BR6" s="468"/>
      <c r="BS6" s="468"/>
      <c r="BT6" s="468"/>
      <c r="BU6" s="469"/>
      <c r="BV6" s="467">
        <v>
130512</v>
      </c>
      <c r="BW6" s="468"/>
      <c r="BX6" s="468"/>
      <c r="BY6" s="468"/>
      <c r="BZ6" s="468"/>
      <c r="CA6" s="468"/>
      <c r="CB6" s="468"/>
      <c r="CC6" s="469"/>
      <c r="CD6" s="470" t="s">
        <v>
103</v>
      </c>
      <c r="CE6" s="471"/>
      <c r="CF6" s="471"/>
      <c r="CG6" s="471"/>
      <c r="CH6" s="471"/>
      <c r="CI6" s="471"/>
      <c r="CJ6" s="471"/>
      <c r="CK6" s="471"/>
      <c r="CL6" s="471"/>
      <c r="CM6" s="471"/>
      <c r="CN6" s="471"/>
      <c r="CO6" s="471"/>
      <c r="CP6" s="471"/>
      <c r="CQ6" s="471"/>
      <c r="CR6" s="471"/>
      <c r="CS6" s="472"/>
      <c r="CT6" s="504">
        <v>
93.9</v>
      </c>
      <c r="CU6" s="505"/>
      <c r="CV6" s="505"/>
      <c r="CW6" s="505"/>
      <c r="CX6" s="505"/>
      <c r="CY6" s="505"/>
      <c r="CZ6" s="505"/>
      <c r="DA6" s="506"/>
      <c r="DB6" s="504">
        <v>
91.4</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
104</v>
      </c>
      <c r="AN7" s="497"/>
      <c r="AO7" s="497"/>
      <c r="AP7" s="497"/>
      <c r="AQ7" s="497"/>
      <c r="AR7" s="497"/>
      <c r="AS7" s="497"/>
      <c r="AT7" s="498"/>
      <c r="AU7" s="499" t="s">
        <v>
105</v>
      </c>
      <c r="AV7" s="500"/>
      <c r="AW7" s="500"/>
      <c r="AX7" s="500"/>
      <c r="AY7" s="501" t="s">
        <v>
106</v>
      </c>
      <c r="AZ7" s="502"/>
      <c r="BA7" s="502"/>
      <c r="BB7" s="502"/>
      <c r="BC7" s="502"/>
      <c r="BD7" s="502"/>
      <c r="BE7" s="502"/>
      <c r="BF7" s="502"/>
      <c r="BG7" s="502"/>
      <c r="BH7" s="502"/>
      <c r="BI7" s="502"/>
      <c r="BJ7" s="502"/>
      <c r="BK7" s="502"/>
      <c r="BL7" s="502"/>
      <c r="BM7" s="503"/>
      <c r="BN7" s="467">
        <v>
94935</v>
      </c>
      <c r="BO7" s="468"/>
      <c r="BP7" s="468"/>
      <c r="BQ7" s="468"/>
      <c r="BR7" s="468"/>
      <c r="BS7" s="468"/>
      <c r="BT7" s="468"/>
      <c r="BU7" s="469"/>
      <c r="BV7" s="467">
        <v>
25238</v>
      </c>
      <c r="BW7" s="468"/>
      <c r="BX7" s="468"/>
      <c r="BY7" s="468"/>
      <c r="BZ7" s="468"/>
      <c r="CA7" s="468"/>
      <c r="CB7" s="468"/>
      <c r="CC7" s="469"/>
      <c r="CD7" s="470" t="s">
        <v>
107</v>
      </c>
      <c r="CE7" s="471"/>
      <c r="CF7" s="471"/>
      <c r="CG7" s="471"/>
      <c r="CH7" s="471"/>
      <c r="CI7" s="471"/>
      <c r="CJ7" s="471"/>
      <c r="CK7" s="471"/>
      <c r="CL7" s="471"/>
      <c r="CM7" s="471"/>
      <c r="CN7" s="471"/>
      <c r="CO7" s="471"/>
      <c r="CP7" s="471"/>
      <c r="CQ7" s="471"/>
      <c r="CR7" s="471"/>
      <c r="CS7" s="472"/>
      <c r="CT7" s="467">
        <v>
3548440</v>
      </c>
      <c r="CU7" s="468"/>
      <c r="CV7" s="468"/>
      <c r="CW7" s="468"/>
      <c r="CX7" s="468"/>
      <c r="CY7" s="468"/>
      <c r="CZ7" s="468"/>
      <c r="DA7" s="469"/>
      <c r="DB7" s="467">
        <v>
3556166</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
108</v>
      </c>
      <c r="AN8" s="497"/>
      <c r="AO8" s="497"/>
      <c r="AP8" s="497"/>
      <c r="AQ8" s="497"/>
      <c r="AR8" s="497"/>
      <c r="AS8" s="497"/>
      <c r="AT8" s="498"/>
      <c r="AU8" s="499" t="s">
        <v>
94</v>
      </c>
      <c r="AV8" s="500"/>
      <c r="AW8" s="500"/>
      <c r="AX8" s="500"/>
      <c r="AY8" s="501" t="s">
        <v>
109</v>
      </c>
      <c r="AZ8" s="502"/>
      <c r="BA8" s="502"/>
      <c r="BB8" s="502"/>
      <c r="BC8" s="502"/>
      <c r="BD8" s="502"/>
      <c r="BE8" s="502"/>
      <c r="BF8" s="502"/>
      <c r="BG8" s="502"/>
      <c r="BH8" s="502"/>
      <c r="BI8" s="502"/>
      <c r="BJ8" s="502"/>
      <c r="BK8" s="502"/>
      <c r="BL8" s="502"/>
      <c r="BM8" s="503"/>
      <c r="BN8" s="467">
        <v>
80850</v>
      </c>
      <c r="BO8" s="468"/>
      <c r="BP8" s="468"/>
      <c r="BQ8" s="468"/>
      <c r="BR8" s="468"/>
      <c r="BS8" s="468"/>
      <c r="BT8" s="468"/>
      <c r="BU8" s="469"/>
      <c r="BV8" s="467">
        <v>
105274</v>
      </c>
      <c r="BW8" s="468"/>
      <c r="BX8" s="468"/>
      <c r="BY8" s="468"/>
      <c r="BZ8" s="468"/>
      <c r="CA8" s="468"/>
      <c r="CB8" s="468"/>
      <c r="CC8" s="469"/>
      <c r="CD8" s="470" t="s">
        <v>
110</v>
      </c>
      <c r="CE8" s="471"/>
      <c r="CF8" s="471"/>
      <c r="CG8" s="471"/>
      <c r="CH8" s="471"/>
      <c r="CI8" s="471"/>
      <c r="CJ8" s="471"/>
      <c r="CK8" s="471"/>
      <c r="CL8" s="471"/>
      <c r="CM8" s="471"/>
      <c r="CN8" s="471"/>
      <c r="CO8" s="471"/>
      <c r="CP8" s="471"/>
      <c r="CQ8" s="471"/>
      <c r="CR8" s="471"/>
      <c r="CS8" s="472"/>
      <c r="CT8" s="507">
        <v>
0.3</v>
      </c>
      <c r="CU8" s="508"/>
      <c r="CV8" s="508"/>
      <c r="CW8" s="508"/>
      <c r="CX8" s="508"/>
      <c r="CY8" s="508"/>
      <c r="CZ8" s="508"/>
      <c r="DA8" s="509"/>
      <c r="DB8" s="507">
        <v>
0.3</v>
      </c>
      <c r="DC8" s="508"/>
      <c r="DD8" s="508"/>
      <c r="DE8" s="508"/>
      <c r="DF8" s="508"/>
      <c r="DG8" s="508"/>
      <c r="DH8" s="508"/>
      <c r="DI8" s="509"/>
      <c r="DJ8" s="186"/>
      <c r="DK8" s="186"/>
      <c r="DL8" s="186"/>
      <c r="DM8" s="186"/>
      <c r="DN8" s="186"/>
      <c r="DO8" s="186"/>
    </row>
    <row r="9" spans="1:119" ht="18.75" customHeight="1" thickBot="1" x14ac:dyDescent="0.25">
      <c r="A9" s="187"/>
      <c r="B9" s="461" t="s">
        <v>
111</v>
      </c>
      <c r="C9" s="462"/>
      <c r="D9" s="462"/>
      <c r="E9" s="462"/>
      <c r="F9" s="462"/>
      <c r="G9" s="462"/>
      <c r="H9" s="462"/>
      <c r="I9" s="462"/>
      <c r="J9" s="462"/>
      <c r="K9" s="510"/>
      <c r="L9" s="511" t="s">
        <v>
112</v>
      </c>
      <c r="M9" s="512"/>
      <c r="N9" s="512"/>
      <c r="O9" s="512"/>
      <c r="P9" s="512"/>
      <c r="Q9" s="513"/>
      <c r="R9" s="514">
        <v>
7613</v>
      </c>
      <c r="S9" s="515"/>
      <c r="T9" s="515"/>
      <c r="U9" s="515"/>
      <c r="V9" s="516"/>
      <c r="W9" s="424" t="s">
        <v>
113</v>
      </c>
      <c r="X9" s="425"/>
      <c r="Y9" s="425"/>
      <c r="Z9" s="425"/>
      <c r="AA9" s="425"/>
      <c r="AB9" s="425"/>
      <c r="AC9" s="425"/>
      <c r="AD9" s="425"/>
      <c r="AE9" s="425"/>
      <c r="AF9" s="425"/>
      <c r="AG9" s="425"/>
      <c r="AH9" s="425"/>
      <c r="AI9" s="425"/>
      <c r="AJ9" s="425"/>
      <c r="AK9" s="425"/>
      <c r="AL9" s="426"/>
      <c r="AM9" s="496" t="s">
        <v>
114</v>
      </c>
      <c r="AN9" s="497"/>
      <c r="AO9" s="497"/>
      <c r="AP9" s="497"/>
      <c r="AQ9" s="497"/>
      <c r="AR9" s="497"/>
      <c r="AS9" s="497"/>
      <c r="AT9" s="498"/>
      <c r="AU9" s="499" t="s">
        <v>
94</v>
      </c>
      <c r="AV9" s="500"/>
      <c r="AW9" s="500"/>
      <c r="AX9" s="500"/>
      <c r="AY9" s="501" t="s">
        <v>
115</v>
      </c>
      <c r="AZ9" s="502"/>
      <c r="BA9" s="502"/>
      <c r="BB9" s="502"/>
      <c r="BC9" s="502"/>
      <c r="BD9" s="502"/>
      <c r="BE9" s="502"/>
      <c r="BF9" s="502"/>
      <c r="BG9" s="502"/>
      <c r="BH9" s="502"/>
      <c r="BI9" s="502"/>
      <c r="BJ9" s="502"/>
      <c r="BK9" s="502"/>
      <c r="BL9" s="502"/>
      <c r="BM9" s="503"/>
      <c r="BN9" s="467">
        <v>
-26023</v>
      </c>
      <c r="BO9" s="468"/>
      <c r="BP9" s="468"/>
      <c r="BQ9" s="468"/>
      <c r="BR9" s="468"/>
      <c r="BS9" s="468"/>
      <c r="BT9" s="468"/>
      <c r="BU9" s="469"/>
      <c r="BV9" s="467">
        <v>
-2843</v>
      </c>
      <c r="BW9" s="468"/>
      <c r="BX9" s="468"/>
      <c r="BY9" s="468"/>
      <c r="BZ9" s="468"/>
      <c r="CA9" s="468"/>
      <c r="CB9" s="468"/>
      <c r="CC9" s="469"/>
      <c r="CD9" s="470" t="s">
        <v>
116</v>
      </c>
      <c r="CE9" s="471"/>
      <c r="CF9" s="471"/>
      <c r="CG9" s="471"/>
      <c r="CH9" s="471"/>
      <c r="CI9" s="471"/>
      <c r="CJ9" s="471"/>
      <c r="CK9" s="471"/>
      <c r="CL9" s="471"/>
      <c r="CM9" s="471"/>
      <c r="CN9" s="471"/>
      <c r="CO9" s="471"/>
      <c r="CP9" s="471"/>
      <c r="CQ9" s="471"/>
      <c r="CR9" s="471"/>
      <c r="CS9" s="472"/>
      <c r="CT9" s="464">
        <v>
15.7</v>
      </c>
      <c r="CU9" s="465"/>
      <c r="CV9" s="465"/>
      <c r="CW9" s="465"/>
      <c r="CX9" s="465"/>
      <c r="CY9" s="465"/>
      <c r="CZ9" s="465"/>
      <c r="DA9" s="466"/>
      <c r="DB9" s="464">
        <v>
15.8</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
117</v>
      </c>
      <c r="M10" s="497"/>
      <c r="N10" s="497"/>
      <c r="O10" s="497"/>
      <c r="P10" s="497"/>
      <c r="Q10" s="498"/>
      <c r="R10" s="518">
        <v>
8231</v>
      </c>
      <c r="S10" s="519"/>
      <c r="T10" s="519"/>
      <c r="U10" s="519"/>
      <c r="V10" s="520"/>
      <c r="W10" s="455"/>
      <c r="X10" s="456"/>
      <c r="Y10" s="456"/>
      <c r="Z10" s="456"/>
      <c r="AA10" s="456"/>
      <c r="AB10" s="456"/>
      <c r="AC10" s="456"/>
      <c r="AD10" s="456"/>
      <c r="AE10" s="456"/>
      <c r="AF10" s="456"/>
      <c r="AG10" s="456"/>
      <c r="AH10" s="456"/>
      <c r="AI10" s="456"/>
      <c r="AJ10" s="456"/>
      <c r="AK10" s="456"/>
      <c r="AL10" s="459"/>
      <c r="AM10" s="496" t="s">
        <v>
118</v>
      </c>
      <c r="AN10" s="497"/>
      <c r="AO10" s="497"/>
      <c r="AP10" s="497"/>
      <c r="AQ10" s="497"/>
      <c r="AR10" s="497"/>
      <c r="AS10" s="497"/>
      <c r="AT10" s="498"/>
      <c r="AU10" s="499" t="s">
        <v>
119</v>
      </c>
      <c r="AV10" s="500"/>
      <c r="AW10" s="500"/>
      <c r="AX10" s="500"/>
      <c r="AY10" s="501" t="s">
        <v>
120</v>
      </c>
      <c r="AZ10" s="502"/>
      <c r="BA10" s="502"/>
      <c r="BB10" s="502"/>
      <c r="BC10" s="502"/>
      <c r="BD10" s="502"/>
      <c r="BE10" s="502"/>
      <c r="BF10" s="502"/>
      <c r="BG10" s="502"/>
      <c r="BH10" s="502"/>
      <c r="BI10" s="502"/>
      <c r="BJ10" s="502"/>
      <c r="BK10" s="502"/>
      <c r="BL10" s="502"/>
      <c r="BM10" s="503"/>
      <c r="BN10" s="467">
        <v>
0</v>
      </c>
      <c r="BO10" s="468"/>
      <c r="BP10" s="468"/>
      <c r="BQ10" s="468"/>
      <c r="BR10" s="468"/>
      <c r="BS10" s="468"/>
      <c r="BT10" s="468"/>
      <c r="BU10" s="469"/>
      <c r="BV10" s="467">
        <v>
104000</v>
      </c>
      <c r="BW10" s="468"/>
      <c r="BX10" s="468"/>
      <c r="BY10" s="468"/>
      <c r="BZ10" s="468"/>
      <c r="CA10" s="468"/>
      <c r="CB10" s="468"/>
      <c r="CC10" s="469"/>
      <c r="CD10" s="191" t="s">
        <v>
121</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
122</v>
      </c>
      <c r="M11" s="522"/>
      <c r="N11" s="522"/>
      <c r="O11" s="522"/>
      <c r="P11" s="522"/>
      <c r="Q11" s="523"/>
      <c r="R11" s="524" t="s">
        <v>
123</v>
      </c>
      <c r="S11" s="525"/>
      <c r="T11" s="525"/>
      <c r="U11" s="525"/>
      <c r="V11" s="526"/>
      <c r="W11" s="455"/>
      <c r="X11" s="456"/>
      <c r="Y11" s="456"/>
      <c r="Z11" s="456"/>
      <c r="AA11" s="456"/>
      <c r="AB11" s="456"/>
      <c r="AC11" s="456"/>
      <c r="AD11" s="456"/>
      <c r="AE11" s="456"/>
      <c r="AF11" s="456"/>
      <c r="AG11" s="456"/>
      <c r="AH11" s="456"/>
      <c r="AI11" s="456"/>
      <c r="AJ11" s="456"/>
      <c r="AK11" s="456"/>
      <c r="AL11" s="459"/>
      <c r="AM11" s="496" t="s">
        <v>
124</v>
      </c>
      <c r="AN11" s="497"/>
      <c r="AO11" s="497"/>
      <c r="AP11" s="497"/>
      <c r="AQ11" s="497"/>
      <c r="AR11" s="497"/>
      <c r="AS11" s="497"/>
      <c r="AT11" s="498"/>
      <c r="AU11" s="499" t="s">
        <v>
125</v>
      </c>
      <c r="AV11" s="500"/>
      <c r="AW11" s="500"/>
      <c r="AX11" s="500"/>
      <c r="AY11" s="501" t="s">
        <v>
126</v>
      </c>
      <c r="AZ11" s="502"/>
      <c r="BA11" s="502"/>
      <c r="BB11" s="502"/>
      <c r="BC11" s="502"/>
      <c r="BD11" s="502"/>
      <c r="BE11" s="502"/>
      <c r="BF11" s="502"/>
      <c r="BG11" s="502"/>
      <c r="BH11" s="502"/>
      <c r="BI11" s="502"/>
      <c r="BJ11" s="502"/>
      <c r="BK11" s="502"/>
      <c r="BL11" s="502"/>
      <c r="BM11" s="503"/>
      <c r="BN11" s="467">
        <v>
0</v>
      </c>
      <c r="BO11" s="468"/>
      <c r="BP11" s="468"/>
      <c r="BQ11" s="468"/>
      <c r="BR11" s="468"/>
      <c r="BS11" s="468"/>
      <c r="BT11" s="468"/>
      <c r="BU11" s="469"/>
      <c r="BV11" s="467">
        <v>
0</v>
      </c>
      <c r="BW11" s="468"/>
      <c r="BX11" s="468"/>
      <c r="BY11" s="468"/>
      <c r="BZ11" s="468"/>
      <c r="CA11" s="468"/>
      <c r="CB11" s="468"/>
      <c r="CC11" s="469"/>
      <c r="CD11" s="470" t="s">
        <v>
127</v>
      </c>
      <c r="CE11" s="471"/>
      <c r="CF11" s="471"/>
      <c r="CG11" s="471"/>
      <c r="CH11" s="471"/>
      <c r="CI11" s="471"/>
      <c r="CJ11" s="471"/>
      <c r="CK11" s="471"/>
      <c r="CL11" s="471"/>
      <c r="CM11" s="471"/>
      <c r="CN11" s="471"/>
      <c r="CO11" s="471"/>
      <c r="CP11" s="471"/>
      <c r="CQ11" s="471"/>
      <c r="CR11" s="471"/>
      <c r="CS11" s="472"/>
      <c r="CT11" s="507" t="s">
        <v>
128</v>
      </c>
      <c r="CU11" s="508"/>
      <c r="CV11" s="508"/>
      <c r="CW11" s="508"/>
      <c r="CX11" s="508"/>
      <c r="CY11" s="508"/>
      <c r="CZ11" s="508"/>
      <c r="DA11" s="509"/>
      <c r="DB11" s="507" t="s">
        <v>
129</v>
      </c>
      <c r="DC11" s="508"/>
      <c r="DD11" s="508"/>
      <c r="DE11" s="508"/>
      <c r="DF11" s="508"/>
      <c r="DG11" s="508"/>
      <c r="DH11" s="508"/>
      <c r="DI11" s="509"/>
      <c r="DJ11" s="186"/>
      <c r="DK11" s="186"/>
      <c r="DL11" s="186"/>
      <c r="DM11" s="186"/>
      <c r="DN11" s="186"/>
      <c r="DO11" s="186"/>
    </row>
    <row r="12" spans="1:119" ht="18.75" customHeight="1" x14ac:dyDescent="0.2">
      <c r="A12" s="187"/>
      <c r="B12" s="527" t="s">
        <v>
130</v>
      </c>
      <c r="C12" s="528"/>
      <c r="D12" s="528"/>
      <c r="E12" s="528"/>
      <c r="F12" s="528"/>
      <c r="G12" s="528"/>
      <c r="H12" s="528"/>
      <c r="I12" s="528"/>
      <c r="J12" s="528"/>
      <c r="K12" s="529"/>
      <c r="L12" s="536" t="s">
        <v>
131</v>
      </c>
      <c r="M12" s="537"/>
      <c r="N12" s="537"/>
      <c r="O12" s="537"/>
      <c r="P12" s="537"/>
      <c r="Q12" s="538"/>
      <c r="R12" s="539">
        <v>
7326</v>
      </c>
      <c r="S12" s="540"/>
      <c r="T12" s="540"/>
      <c r="U12" s="540"/>
      <c r="V12" s="541"/>
      <c r="W12" s="542" t="s">
        <v>
1</v>
      </c>
      <c r="X12" s="500"/>
      <c r="Y12" s="500"/>
      <c r="Z12" s="500"/>
      <c r="AA12" s="500"/>
      <c r="AB12" s="543"/>
      <c r="AC12" s="544" t="s">
        <v>
132</v>
      </c>
      <c r="AD12" s="545"/>
      <c r="AE12" s="545"/>
      <c r="AF12" s="545"/>
      <c r="AG12" s="546"/>
      <c r="AH12" s="544" t="s">
        <v>
133</v>
      </c>
      <c r="AI12" s="545"/>
      <c r="AJ12" s="545"/>
      <c r="AK12" s="545"/>
      <c r="AL12" s="547"/>
      <c r="AM12" s="496" t="s">
        <v>
134</v>
      </c>
      <c r="AN12" s="497"/>
      <c r="AO12" s="497"/>
      <c r="AP12" s="497"/>
      <c r="AQ12" s="497"/>
      <c r="AR12" s="497"/>
      <c r="AS12" s="497"/>
      <c r="AT12" s="498"/>
      <c r="AU12" s="499" t="s">
        <v>
94</v>
      </c>
      <c r="AV12" s="500"/>
      <c r="AW12" s="500"/>
      <c r="AX12" s="500"/>
      <c r="AY12" s="501" t="s">
        <v>
135</v>
      </c>
      <c r="AZ12" s="502"/>
      <c r="BA12" s="502"/>
      <c r="BB12" s="502"/>
      <c r="BC12" s="502"/>
      <c r="BD12" s="502"/>
      <c r="BE12" s="502"/>
      <c r="BF12" s="502"/>
      <c r="BG12" s="502"/>
      <c r="BH12" s="502"/>
      <c r="BI12" s="502"/>
      <c r="BJ12" s="502"/>
      <c r="BK12" s="502"/>
      <c r="BL12" s="502"/>
      <c r="BM12" s="503"/>
      <c r="BN12" s="467">
        <v>
0</v>
      </c>
      <c r="BO12" s="468"/>
      <c r="BP12" s="468"/>
      <c r="BQ12" s="468"/>
      <c r="BR12" s="468"/>
      <c r="BS12" s="468"/>
      <c r="BT12" s="468"/>
      <c r="BU12" s="469"/>
      <c r="BV12" s="467">
        <v>
0</v>
      </c>
      <c r="BW12" s="468"/>
      <c r="BX12" s="468"/>
      <c r="BY12" s="468"/>
      <c r="BZ12" s="468"/>
      <c r="CA12" s="468"/>
      <c r="CB12" s="468"/>
      <c r="CC12" s="469"/>
      <c r="CD12" s="470" t="s">
        <v>
136</v>
      </c>
      <c r="CE12" s="471"/>
      <c r="CF12" s="471"/>
      <c r="CG12" s="471"/>
      <c r="CH12" s="471"/>
      <c r="CI12" s="471"/>
      <c r="CJ12" s="471"/>
      <c r="CK12" s="471"/>
      <c r="CL12" s="471"/>
      <c r="CM12" s="471"/>
      <c r="CN12" s="471"/>
      <c r="CO12" s="471"/>
      <c r="CP12" s="471"/>
      <c r="CQ12" s="471"/>
      <c r="CR12" s="471"/>
      <c r="CS12" s="472"/>
      <c r="CT12" s="507" t="s">
        <v>
137</v>
      </c>
      <c r="CU12" s="508"/>
      <c r="CV12" s="508"/>
      <c r="CW12" s="508"/>
      <c r="CX12" s="508"/>
      <c r="CY12" s="508"/>
      <c r="CZ12" s="508"/>
      <c r="DA12" s="509"/>
      <c r="DB12" s="507" t="s">
        <v>
138</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
139</v>
      </c>
      <c r="N13" s="559"/>
      <c r="O13" s="559"/>
      <c r="P13" s="559"/>
      <c r="Q13" s="560"/>
      <c r="R13" s="551">
        <v>
7218</v>
      </c>
      <c r="S13" s="552"/>
      <c r="T13" s="552"/>
      <c r="U13" s="552"/>
      <c r="V13" s="553"/>
      <c r="W13" s="483" t="s">
        <v>
140</v>
      </c>
      <c r="X13" s="484"/>
      <c r="Y13" s="484"/>
      <c r="Z13" s="484"/>
      <c r="AA13" s="484"/>
      <c r="AB13" s="474"/>
      <c r="AC13" s="518">
        <v>
639</v>
      </c>
      <c r="AD13" s="519"/>
      <c r="AE13" s="519"/>
      <c r="AF13" s="519"/>
      <c r="AG13" s="561"/>
      <c r="AH13" s="518">
        <v>
720</v>
      </c>
      <c r="AI13" s="519"/>
      <c r="AJ13" s="519"/>
      <c r="AK13" s="519"/>
      <c r="AL13" s="520"/>
      <c r="AM13" s="496" t="s">
        <v>
141</v>
      </c>
      <c r="AN13" s="497"/>
      <c r="AO13" s="497"/>
      <c r="AP13" s="497"/>
      <c r="AQ13" s="497"/>
      <c r="AR13" s="497"/>
      <c r="AS13" s="497"/>
      <c r="AT13" s="498"/>
      <c r="AU13" s="499" t="s">
        <v>
142</v>
      </c>
      <c r="AV13" s="500"/>
      <c r="AW13" s="500"/>
      <c r="AX13" s="500"/>
      <c r="AY13" s="501" t="s">
        <v>
143</v>
      </c>
      <c r="AZ13" s="502"/>
      <c r="BA13" s="502"/>
      <c r="BB13" s="502"/>
      <c r="BC13" s="502"/>
      <c r="BD13" s="502"/>
      <c r="BE13" s="502"/>
      <c r="BF13" s="502"/>
      <c r="BG13" s="502"/>
      <c r="BH13" s="502"/>
      <c r="BI13" s="502"/>
      <c r="BJ13" s="502"/>
      <c r="BK13" s="502"/>
      <c r="BL13" s="502"/>
      <c r="BM13" s="503"/>
      <c r="BN13" s="467">
        <v>
-26023</v>
      </c>
      <c r="BO13" s="468"/>
      <c r="BP13" s="468"/>
      <c r="BQ13" s="468"/>
      <c r="BR13" s="468"/>
      <c r="BS13" s="468"/>
      <c r="BT13" s="468"/>
      <c r="BU13" s="469"/>
      <c r="BV13" s="467">
        <v>
101157</v>
      </c>
      <c r="BW13" s="468"/>
      <c r="BX13" s="468"/>
      <c r="BY13" s="468"/>
      <c r="BZ13" s="468"/>
      <c r="CA13" s="468"/>
      <c r="CB13" s="468"/>
      <c r="CC13" s="469"/>
      <c r="CD13" s="470" t="s">
        <v>
144</v>
      </c>
      <c r="CE13" s="471"/>
      <c r="CF13" s="471"/>
      <c r="CG13" s="471"/>
      <c r="CH13" s="471"/>
      <c r="CI13" s="471"/>
      <c r="CJ13" s="471"/>
      <c r="CK13" s="471"/>
      <c r="CL13" s="471"/>
      <c r="CM13" s="471"/>
      <c r="CN13" s="471"/>
      <c r="CO13" s="471"/>
      <c r="CP13" s="471"/>
      <c r="CQ13" s="471"/>
      <c r="CR13" s="471"/>
      <c r="CS13" s="472"/>
      <c r="CT13" s="464">
        <v>
12.3</v>
      </c>
      <c r="CU13" s="465"/>
      <c r="CV13" s="465"/>
      <c r="CW13" s="465"/>
      <c r="CX13" s="465"/>
      <c r="CY13" s="465"/>
      <c r="CZ13" s="465"/>
      <c r="DA13" s="466"/>
      <c r="DB13" s="464">
        <v>
12.5</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
145</v>
      </c>
      <c r="M14" s="549"/>
      <c r="N14" s="549"/>
      <c r="O14" s="549"/>
      <c r="P14" s="549"/>
      <c r="Q14" s="550"/>
      <c r="R14" s="551">
        <v>
7465</v>
      </c>
      <c r="S14" s="552"/>
      <c r="T14" s="552"/>
      <c r="U14" s="552"/>
      <c r="V14" s="553"/>
      <c r="W14" s="457"/>
      <c r="X14" s="458"/>
      <c r="Y14" s="458"/>
      <c r="Z14" s="458"/>
      <c r="AA14" s="458"/>
      <c r="AB14" s="447"/>
      <c r="AC14" s="554">
        <v>
15.8</v>
      </c>
      <c r="AD14" s="555"/>
      <c r="AE14" s="555"/>
      <c r="AF14" s="555"/>
      <c r="AG14" s="556"/>
      <c r="AH14" s="554">
        <v>
17</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
146</v>
      </c>
      <c r="CE14" s="563"/>
      <c r="CF14" s="563"/>
      <c r="CG14" s="563"/>
      <c r="CH14" s="563"/>
      <c r="CI14" s="563"/>
      <c r="CJ14" s="563"/>
      <c r="CK14" s="563"/>
      <c r="CL14" s="563"/>
      <c r="CM14" s="563"/>
      <c r="CN14" s="563"/>
      <c r="CO14" s="563"/>
      <c r="CP14" s="563"/>
      <c r="CQ14" s="563"/>
      <c r="CR14" s="563"/>
      <c r="CS14" s="564"/>
      <c r="CT14" s="565">
        <v>
6.6</v>
      </c>
      <c r="CU14" s="566"/>
      <c r="CV14" s="566"/>
      <c r="CW14" s="566"/>
      <c r="CX14" s="566"/>
      <c r="CY14" s="566"/>
      <c r="CZ14" s="566"/>
      <c r="DA14" s="567"/>
      <c r="DB14" s="565">
        <v>
17.5</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
147</v>
      </c>
      <c r="N15" s="559"/>
      <c r="O15" s="559"/>
      <c r="P15" s="559"/>
      <c r="Q15" s="560"/>
      <c r="R15" s="551">
        <v>
7353</v>
      </c>
      <c r="S15" s="552"/>
      <c r="T15" s="552"/>
      <c r="U15" s="552"/>
      <c r="V15" s="553"/>
      <c r="W15" s="483" t="s">
        <v>
148</v>
      </c>
      <c r="X15" s="484"/>
      <c r="Y15" s="484"/>
      <c r="Z15" s="484"/>
      <c r="AA15" s="484"/>
      <c r="AB15" s="474"/>
      <c r="AC15" s="518">
        <v>
629</v>
      </c>
      <c r="AD15" s="519"/>
      <c r="AE15" s="519"/>
      <c r="AF15" s="519"/>
      <c r="AG15" s="561"/>
      <c r="AH15" s="518">
        <v>
767</v>
      </c>
      <c r="AI15" s="519"/>
      <c r="AJ15" s="519"/>
      <c r="AK15" s="519"/>
      <c r="AL15" s="520"/>
      <c r="AM15" s="496"/>
      <c r="AN15" s="497"/>
      <c r="AO15" s="497"/>
      <c r="AP15" s="497"/>
      <c r="AQ15" s="497"/>
      <c r="AR15" s="497"/>
      <c r="AS15" s="497"/>
      <c r="AT15" s="498"/>
      <c r="AU15" s="499"/>
      <c r="AV15" s="500"/>
      <c r="AW15" s="500"/>
      <c r="AX15" s="500"/>
      <c r="AY15" s="427" t="s">
        <v>
149</v>
      </c>
      <c r="AZ15" s="428"/>
      <c r="BA15" s="428"/>
      <c r="BB15" s="428"/>
      <c r="BC15" s="428"/>
      <c r="BD15" s="428"/>
      <c r="BE15" s="428"/>
      <c r="BF15" s="428"/>
      <c r="BG15" s="428"/>
      <c r="BH15" s="428"/>
      <c r="BI15" s="428"/>
      <c r="BJ15" s="428"/>
      <c r="BK15" s="428"/>
      <c r="BL15" s="428"/>
      <c r="BM15" s="429"/>
      <c r="BN15" s="430">
        <v>
949040</v>
      </c>
      <c r="BO15" s="431"/>
      <c r="BP15" s="431"/>
      <c r="BQ15" s="431"/>
      <c r="BR15" s="431"/>
      <c r="BS15" s="431"/>
      <c r="BT15" s="431"/>
      <c r="BU15" s="432"/>
      <c r="BV15" s="430">
        <v>
943380</v>
      </c>
      <c r="BW15" s="431"/>
      <c r="BX15" s="431"/>
      <c r="BY15" s="431"/>
      <c r="BZ15" s="431"/>
      <c r="CA15" s="431"/>
      <c r="CB15" s="431"/>
      <c r="CC15" s="432"/>
      <c r="CD15" s="568" t="s">
        <v>
150</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
151</v>
      </c>
      <c r="M16" s="579"/>
      <c r="N16" s="579"/>
      <c r="O16" s="579"/>
      <c r="P16" s="579"/>
      <c r="Q16" s="580"/>
      <c r="R16" s="571" t="s">
        <v>
152</v>
      </c>
      <c r="S16" s="572"/>
      <c r="T16" s="572"/>
      <c r="U16" s="572"/>
      <c r="V16" s="573"/>
      <c r="W16" s="457"/>
      <c r="X16" s="458"/>
      <c r="Y16" s="458"/>
      <c r="Z16" s="458"/>
      <c r="AA16" s="458"/>
      <c r="AB16" s="447"/>
      <c r="AC16" s="554">
        <v>
15.6</v>
      </c>
      <c r="AD16" s="555"/>
      <c r="AE16" s="555"/>
      <c r="AF16" s="555"/>
      <c r="AG16" s="556"/>
      <c r="AH16" s="554">
        <v>
18.100000000000001</v>
      </c>
      <c r="AI16" s="555"/>
      <c r="AJ16" s="555"/>
      <c r="AK16" s="555"/>
      <c r="AL16" s="557"/>
      <c r="AM16" s="496"/>
      <c r="AN16" s="497"/>
      <c r="AO16" s="497"/>
      <c r="AP16" s="497"/>
      <c r="AQ16" s="497"/>
      <c r="AR16" s="497"/>
      <c r="AS16" s="497"/>
      <c r="AT16" s="498"/>
      <c r="AU16" s="499"/>
      <c r="AV16" s="500"/>
      <c r="AW16" s="500"/>
      <c r="AX16" s="500"/>
      <c r="AY16" s="501" t="s">
        <v>
153</v>
      </c>
      <c r="AZ16" s="502"/>
      <c r="BA16" s="502"/>
      <c r="BB16" s="502"/>
      <c r="BC16" s="502"/>
      <c r="BD16" s="502"/>
      <c r="BE16" s="502"/>
      <c r="BF16" s="502"/>
      <c r="BG16" s="502"/>
      <c r="BH16" s="502"/>
      <c r="BI16" s="502"/>
      <c r="BJ16" s="502"/>
      <c r="BK16" s="502"/>
      <c r="BL16" s="502"/>
      <c r="BM16" s="503"/>
      <c r="BN16" s="467">
        <v>
3178807</v>
      </c>
      <c r="BO16" s="468"/>
      <c r="BP16" s="468"/>
      <c r="BQ16" s="468"/>
      <c r="BR16" s="468"/>
      <c r="BS16" s="468"/>
      <c r="BT16" s="468"/>
      <c r="BU16" s="469"/>
      <c r="BV16" s="467">
        <v>
3145066</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
154</v>
      </c>
      <c r="N17" s="575"/>
      <c r="O17" s="575"/>
      <c r="P17" s="575"/>
      <c r="Q17" s="576"/>
      <c r="R17" s="571" t="s">
        <v>
155</v>
      </c>
      <c r="S17" s="572"/>
      <c r="T17" s="572"/>
      <c r="U17" s="572"/>
      <c r="V17" s="573"/>
      <c r="W17" s="483" t="s">
        <v>
156</v>
      </c>
      <c r="X17" s="484"/>
      <c r="Y17" s="484"/>
      <c r="Z17" s="484"/>
      <c r="AA17" s="484"/>
      <c r="AB17" s="474"/>
      <c r="AC17" s="518">
        <v>
2771</v>
      </c>
      <c r="AD17" s="519"/>
      <c r="AE17" s="519"/>
      <c r="AF17" s="519"/>
      <c r="AG17" s="561"/>
      <c r="AH17" s="518">
        <v>
2740</v>
      </c>
      <c r="AI17" s="519"/>
      <c r="AJ17" s="519"/>
      <c r="AK17" s="519"/>
      <c r="AL17" s="520"/>
      <c r="AM17" s="496"/>
      <c r="AN17" s="497"/>
      <c r="AO17" s="497"/>
      <c r="AP17" s="497"/>
      <c r="AQ17" s="497"/>
      <c r="AR17" s="497"/>
      <c r="AS17" s="497"/>
      <c r="AT17" s="498"/>
      <c r="AU17" s="499"/>
      <c r="AV17" s="500"/>
      <c r="AW17" s="500"/>
      <c r="AX17" s="500"/>
      <c r="AY17" s="501" t="s">
        <v>
157</v>
      </c>
      <c r="AZ17" s="502"/>
      <c r="BA17" s="502"/>
      <c r="BB17" s="502"/>
      <c r="BC17" s="502"/>
      <c r="BD17" s="502"/>
      <c r="BE17" s="502"/>
      <c r="BF17" s="502"/>
      <c r="BG17" s="502"/>
      <c r="BH17" s="502"/>
      <c r="BI17" s="502"/>
      <c r="BJ17" s="502"/>
      <c r="BK17" s="502"/>
      <c r="BL17" s="502"/>
      <c r="BM17" s="503"/>
      <c r="BN17" s="467">
        <v>
1198478</v>
      </c>
      <c r="BO17" s="468"/>
      <c r="BP17" s="468"/>
      <c r="BQ17" s="468"/>
      <c r="BR17" s="468"/>
      <c r="BS17" s="468"/>
      <c r="BT17" s="468"/>
      <c r="BU17" s="469"/>
      <c r="BV17" s="467">
        <v>
1190306</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
158</v>
      </c>
      <c r="C18" s="510"/>
      <c r="D18" s="510"/>
      <c r="E18" s="582"/>
      <c r="F18" s="582"/>
      <c r="G18" s="582"/>
      <c r="H18" s="582"/>
      <c r="I18" s="582"/>
      <c r="J18" s="582"/>
      <c r="K18" s="582"/>
      <c r="L18" s="583">
        <v>
72.23</v>
      </c>
      <c r="M18" s="583"/>
      <c r="N18" s="583"/>
      <c r="O18" s="583"/>
      <c r="P18" s="583"/>
      <c r="Q18" s="583"/>
      <c r="R18" s="584"/>
      <c r="S18" s="584"/>
      <c r="T18" s="584"/>
      <c r="U18" s="584"/>
      <c r="V18" s="585"/>
      <c r="W18" s="485"/>
      <c r="X18" s="486"/>
      <c r="Y18" s="486"/>
      <c r="Z18" s="486"/>
      <c r="AA18" s="486"/>
      <c r="AB18" s="477"/>
      <c r="AC18" s="586">
        <v>
68.599999999999994</v>
      </c>
      <c r="AD18" s="587"/>
      <c r="AE18" s="587"/>
      <c r="AF18" s="587"/>
      <c r="AG18" s="588"/>
      <c r="AH18" s="586">
        <v>
64.8</v>
      </c>
      <c r="AI18" s="587"/>
      <c r="AJ18" s="587"/>
      <c r="AK18" s="587"/>
      <c r="AL18" s="589"/>
      <c r="AM18" s="496"/>
      <c r="AN18" s="497"/>
      <c r="AO18" s="497"/>
      <c r="AP18" s="497"/>
      <c r="AQ18" s="497"/>
      <c r="AR18" s="497"/>
      <c r="AS18" s="497"/>
      <c r="AT18" s="498"/>
      <c r="AU18" s="499"/>
      <c r="AV18" s="500"/>
      <c r="AW18" s="500"/>
      <c r="AX18" s="500"/>
      <c r="AY18" s="501" t="s">
        <v>
159</v>
      </c>
      <c r="AZ18" s="502"/>
      <c r="BA18" s="502"/>
      <c r="BB18" s="502"/>
      <c r="BC18" s="502"/>
      <c r="BD18" s="502"/>
      <c r="BE18" s="502"/>
      <c r="BF18" s="502"/>
      <c r="BG18" s="502"/>
      <c r="BH18" s="502"/>
      <c r="BI18" s="502"/>
      <c r="BJ18" s="502"/>
      <c r="BK18" s="502"/>
      <c r="BL18" s="502"/>
      <c r="BM18" s="503"/>
      <c r="BN18" s="467">
        <v>
3258959</v>
      </c>
      <c r="BO18" s="468"/>
      <c r="BP18" s="468"/>
      <c r="BQ18" s="468"/>
      <c r="BR18" s="468"/>
      <c r="BS18" s="468"/>
      <c r="BT18" s="468"/>
      <c r="BU18" s="469"/>
      <c r="BV18" s="467">
        <v>
3106602</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
160</v>
      </c>
      <c r="C19" s="510"/>
      <c r="D19" s="510"/>
      <c r="E19" s="582"/>
      <c r="F19" s="582"/>
      <c r="G19" s="582"/>
      <c r="H19" s="582"/>
      <c r="I19" s="582"/>
      <c r="J19" s="582"/>
      <c r="K19" s="582"/>
      <c r="L19" s="590">
        <v>
105</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
161</v>
      </c>
      <c r="AZ19" s="502"/>
      <c r="BA19" s="502"/>
      <c r="BB19" s="502"/>
      <c r="BC19" s="502"/>
      <c r="BD19" s="502"/>
      <c r="BE19" s="502"/>
      <c r="BF19" s="502"/>
      <c r="BG19" s="502"/>
      <c r="BH19" s="502"/>
      <c r="BI19" s="502"/>
      <c r="BJ19" s="502"/>
      <c r="BK19" s="502"/>
      <c r="BL19" s="502"/>
      <c r="BM19" s="503"/>
      <c r="BN19" s="467">
        <v>
4181671</v>
      </c>
      <c r="BO19" s="468"/>
      <c r="BP19" s="468"/>
      <c r="BQ19" s="468"/>
      <c r="BR19" s="468"/>
      <c r="BS19" s="468"/>
      <c r="BT19" s="468"/>
      <c r="BU19" s="469"/>
      <c r="BV19" s="467">
        <v>
4100383</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
162</v>
      </c>
      <c r="C20" s="510"/>
      <c r="D20" s="510"/>
      <c r="E20" s="582"/>
      <c r="F20" s="582"/>
      <c r="G20" s="582"/>
      <c r="H20" s="582"/>
      <c r="I20" s="582"/>
      <c r="J20" s="582"/>
      <c r="K20" s="582"/>
      <c r="L20" s="590">
        <v>
3913</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
163</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
164</v>
      </c>
      <c r="C22" s="605"/>
      <c r="D22" s="606"/>
      <c r="E22" s="479" t="s">
        <v>
1</v>
      </c>
      <c r="F22" s="484"/>
      <c r="G22" s="484"/>
      <c r="H22" s="484"/>
      <c r="I22" s="484"/>
      <c r="J22" s="484"/>
      <c r="K22" s="474"/>
      <c r="L22" s="479" t="s">
        <v>
165</v>
      </c>
      <c r="M22" s="484"/>
      <c r="N22" s="484"/>
      <c r="O22" s="484"/>
      <c r="P22" s="474"/>
      <c r="Q22" s="613" t="s">
        <v>
166</v>
      </c>
      <c r="R22" s="614"/>
      <c r="S22" s="614"/>
      <c r="T22" s="614"/>
      <c r="U22" s="614"/>
      <c r="V22" s="615"/>
      <c r="W22" s="619" t="s">
        <v>
167</v>
      </c>
      <c r="X22" s="605"/>
      <c r="Y22" s="606"/>
      <c r="Z22" s="479" t="s">
        <v>
1</v>
      </c>
      <c r="AA22" s="484"/>
      <c r="AB22" s="484"/>
      <c r="AC22" s="484"/>
      <c r="AD22" s="484"/>
      <c r="AE22" s="484"/>
      <c r="AF22" s="484"/>
      <c r="AG22" s="474"/>
      <c r="AH22" s="632" t="s">
        <v>
168</v>
      </c>
      <c r="AI22" s="484"/>
      <c r="AJ22" s="484"/>
      <c r="AK22" s="484"/>
      <c r="AL22" s="474"/>
      <c r="AM22" s="632" t="s">
        <v>
169</v>
      </c>
      <c r="AN22" s="633"/>
      <c r="AO22" s="633"/>
      <c r="AP22" s="633"/>
      <c r="AQ22" s="633"/>
      <c r="AR22" s="634"/>
      <c r="AS22" s="613" t="s">
        <v>
166</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
170</v>
      </c>
      <c r="AZ23" s="428"/>
      <c r="BA23" s="428"/>
      <c r="BB23" s="428"/>
      <c r="BC23" s="428"/>
      <c r="BD23" s="428"/>
      <c r="BE23" s="428"/>
      <c r="BF23" s="428"/>
      <c r="BG23" s="428"/>
      <c r="BH23" s="428"/>
      <c r="BI23" s="428"/>
      <c r="BJ23" s="428"/>
      <c r="BK23" s="428"/>
      <c r="BL23" s="428"/>
      <c r="BM23" s="429"/>
      <c r="BN23" s="467">
        <v>
6453534</v>
      </c>
      <c r="BO23" s="468"/>
      <c r="BP23" s="468"/>
      <c r="BQ23" s="468"/>
      <c r="BR23" s="468"/>
      <c r="BS23" s="468"/>
      <c r="BT23" s="468"/>
      <c r="BU23" s="469"/>
      <c r="BV23" s="467">
        <v>
6822030</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
171</v>
      </c>
      <c r="F24" s="497"/>
      <c r="G24" s="497"/>
      <c r="H24" s="497"/>
      <c r="I24" s="497"/>
      <c r="J24" s="497"/>
      <c r="K24" s="498"/>
      <c r="L24" s="518">
        <v>
1</v>
      </c>
      <c r="M24" s="519"/>
      <c r="N24" s="519"/>
      <c r="O24" s="519"/>
      <c r="P24" s="561"/>
      <c r="Q24" s="518">
        <v>
7760</v>
      </c>
      <c r="R24" s="519"/>
      <c r="S24" s="519"/>
      <c r="T24" s="519"/>
      <c r="U24" s="519"/>
      <c r="V24" s="561"/>
      <c r="W24" s="620"/>
      <c r="X24" s="608"/>
      <c r="Y24" s="609"/>
      <c r="Z24" s="517" t="s">
        <v>
172</v>
      </c>
      <c r="AA24" s="497"/>
      <c r="AB24" s="497"/>
      <c r="AC24" s="497"/>
      <c r="AD24" s="497"/>
      <c r="AE24" s="497"/>
      <c r="AF24" s="497"/>
      <c r="AG24" s="498"/>
      <c r="AH24" s="518">
        <v>
175</v>
      </c>
      <c r="AI24" s="519"/>
      <c r="AJ24" s="519"/>
      <c r="AK24" s="519"/>
      <c r="AL24" s="561"/>
      <c r="AM24" s="518">
        <v>
472500</v>
      </c>
      <c r="AN24" s="519"/>
      <c r="AO24" s="519"/>
      <c r="AP24" s="519"/>
      <c r="AQ24" s="519"/>
      <c r="AR24" s="561"/>
      <c r="AS24" s="518">
        <v>
2700</v>
      </c>
      <c r="AT24" s="519"/>
      <c r="AU24" s="519"/>
      <c r="AV24" s="519"/>
      <c r="AW24" s="519"/>
      <c r="AX24" s="520"/>
      <c r="AY24" s="640" t="s">
        <v>
173</v>
      </c>
      <c r="AZ24" s="641"/>
      <c r="BA24" s="641"/>
      <c r="BB24" s="641"/>
      <c r="BC24" s="641"/>
      <c r="BD24" s="641"/>
      <c r="BE24" s="641"/>
      <c r="BF24" s="641"/>
      <c r="BG24" s="641"/>
      <c r="BH24" s="641"/>
      <c r="BI24" s="641"/>
      <c r="BJ24" s="641"/>
      <c r="BK24" s="641"/>
      <c r="BL24" s="641"/>
      <c r="BM24" s="642"/>
      <c r="BN24" s="467">
        <v>
4725377</v>
      </c>
      <c r="BO24" s="468"/>
      <c r="BP24" s="468"/>
      <c r="BQ24" s="468"/>
      <c r="BR24" s="468"/>
      <c r="BS24" s="468"/>
      <c r="BT24" s="468"/>
      <c r="BU24" s="469"/>
      <c r="BV24" s="467">
        <v>
4915054</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
174</v>
      </c>
      <c r="F25" s="497"/>
      <c r="G25" s="497"/>
      <c r="H25" s="497"/>
      <c r="I25" s="497"/>
      <c r="J25" s="497"/>
      <c r="K25" s="498"/>
      <c r="L25" s="518">
        <v>
1</v>
      </c>
      <c r="M25" s="519"/>
      <c r="N25" s="519"/>
      <c r="O25" s="519"/>
      <c r="P25" s="561"/>
      <c r="Q25" s="518">
        <v>
6590</v>
      </c>
      <c r="R25" s="519"/>
      <c r="S25" s="519"/>
      <c r="T25" s="519"/>
      <c r="U25" s="519"/>
      <c r="V25" s="561"/>
      <c r="W25" s="620"/>
      <c r="X25" s="608"/>
      <c r="Y25" s="609"/>
      <c r="Z25" s="517" t="s">
        <v>
175</v>
      </c>
      <c r="AA25" s="497"/>
      <c r="AB25" s="497"/>
      <c r="AC25" s="497"/>
      <c r="AD25" s="497"/>
      <c r="AE25" s="497"/>
      <c r="AF25" s="497"/>
      <c r="AG25" s="498"/>
      <c r="AH25" s="518">
        <v>
25</v>
      </c>
      <c r="AI25" s="519"/>
      <c r="AJ25" s="519"/>
      <c r="AK25" s="519"/>
      <c r="AL25" s="561"/>
      <c r="AM25" s="518">
        <v>
70875</v>
      </c>
      <c r="AN25" s="519"/>
      <c r="AO25" s="519"/>
      <c r="AP25" s="519"/>
      <c r="AQ25" s="519"/>
      <c r="AR25" s="561"/>
      <c r="AS25" s="518">
        <v>
2835</v>
      </c>
      <c r="AT25" s="519"/>
      <c r="AU25" s="519"/>
      <c r="AV25" s="519"/>
      <c r="AW25" s="519"/>
      <c r="AX25" s="520"/>
      <c r="AY25" s="427" t="s">
        <v>
176</v>
      </c>
      <c r="AZ25" s="428"/>
      <c r="BA25" s="428"/>
      <c r="BB25" s="428"/>
      <c r="BC25" s="428"/>
      <c r="BD25" s="428"/>
      <c r="BE25" s="428"/>
      <c r="BF25" s="428"/>
      <c r="BG25" s="428"/>
      <c r="BH25" s="428"/>
      <c r="BI25" s="428"/>
      <c r="BJ25" s="428"/>
      <c r="BK25" s="428"/>
      <c r="BL25" s="428"/>
      <c r="BM25" s="429"/>
      <c r="BN25" s="430">
        <v>
38564</v>
      </c>
      <c r="BO25" s="431"/>
      <c r="BP25" s="431"/>
      <c r="BQ25" s="431"/>
      <c r="BR25" s="431"/>
      <c r="BS25" s="431"/>
      <c r="BT25" s="431"/>
      <c r="BU25" s="432"/>
      <c r="BV25" s="430">
        <v>
58820</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
177</v>
      </c>
      <c r="F26" s="497"/>
      <c r="G26" s="497"/>
      <c r="H26" s="497"/>
      <c r="I26" s="497"/>
      <c r="J26" s="497"/>
      <c r="K26" s="498"/>
      <c r="L26" s="518">
        <v>
1</v>
      </c>
      <c r="M26" s="519"/>
      <c r="N26" s="519"/>
      <c r="O26" s="519"/>
      <c r="P26" s="561"/>
      <c r="Q26" s="518">
        <v>
6590</v>
      </c>
      <c r="R26" s="519"/>
      <c r="S26" s="519"/>
      <c r="T26" s="519"/>
      <c r="U26" s="519"/>
      <c r="V26" s="561"/>
      <c r="W26" s="620"/>
      <c r="X26" s="608"/>
      <c r="Y26" s="609"/>
      <c r="Z26" s="517" t="s">
        <v>
178</v>
      </c>
      <c r="AA26" s="630"/>
      <c r="AB26" s="630"/>
      <c r="AC26" s="630"/>
      <c r="AD26" s="630"/>
      <c r="AE26" s="630"/>
      <c r="AF26" s="630"/>
      <c r="AG26" s="631"/>
      <c r="AH26" s="518">
        <v>
9</v>
      </c>
      <c r="AI26" s="519"/>
      <c r="AJ26" s="519"/>
      <c r="AK26" s="519"/>
      <c r="AL26" s="561"/>
      <c r="AM26" s="518">
        <v>
21987</v>
      </c>
      <c r="AN26" s="519"/>
      <c r="AO26" s="519"/>
      <c r="AP26" s="519"/>
      <c r="AQ26" s="519"/>
      <c r="AR26" s="561"/>
      <c r="AS26" s="518">
        <v>
2443</v>
      </c>
      <c r="AT26" s="519"/>
      <c r="AU26" s="519"/>
      <c r="AV26" s="519"/>
      <c r="AW26" s="519"/>
      <c r="AX26" s="520"/>
      <c r="AY26" s="470" t="s">
        <v>
179</v>
      </c>
      <c r="AZ26" s="471"/>
      <c r="BA26" s="471"/>
      <c r="BB26" s="471"/>
      <c r="BC26" s="471"/>
      <c r="BD26" s="471"/>
      <c r="BE26" s="471"/>
      <c r="BF26" s="471"/>
      <c r="BG26" s="471"/>
      <c r="BH26" s="471"/>
      <c r="BI26" s="471"/>
      <c r="BJ26" s="471"/>
      <c r="BK26" s="471"/>
      <c r="BL26" s="471"/>
      <c r="BM26" s="472"/>
      <c r="BN26" s="467" t="s">
        <v>
138</v>
      </c>
      <c r="BO26" s="468"/>
      <c r="BP26" s="468"/>
      <c r="BQ26" s="468"/>
      <c r="BR26" s="468"/>
      <c r="BS26" s="468"/>
      <c r="BT26" s="468"/>
      <c r="BU26" s="469"/>
      <c r="BV26" s="467" t="s">
        <v>
138</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
180</v>
      </c>
      <c r="F27" s="497"/>
      <c r="G27" s="497"/>
      <c r="H27" s="497"/>
      <c r="I27" s="497"/>
      <c r="J27" s="497"/>
      <c r="K27" s="498"/>
      <c r="L27" s="518">
        <v>
1</v>
      </c>
      <c r="M27" s="519"/>
      <c r="N27" s="519"/>
      <c r="O27" s="519"/>
      <c r="P27" s="561"/>
      <c r="Q27" s="518">
        <v>
3000</v>
      </c>
      <c r="R27" s="519"/>
      <c r="S27" s="519"/>
      <c r="T27" s="519"/>
      <c r="U27" s="519"/>
      <c r="V27" s="561"/>
      <c r="W27" s="620"/>
      <c r="X27" s="608"/>
      <c r="Y27" s="609"/>
      <c r="Z27" s="517" t="s">
        <v>
181</v>
      </c>
      <c r="AA27" s="497"/>
      <c r="AB27" s="497"/>
      <c r="AC27" s="497"/>
      <c r="AD27" s="497"/>
      <c r="AE27" s="497"/>
      <c r="AF27" s="497"/>
      <c r="AG27" s="498"/>
      <c r="AH27" s="518" t="s">
        <v>
138</v>
      </c>
      <c r="AI27" s="519"/>
      <c r="AJ27" s="519"/>
      <c r="AK27" s="519"/>
      <c r="AL27" s="561"/>
      <c r="AM27" s="518" t="s">
        <v>
138</v>
      </c>
      <c r="AN27" s="519"/>
      <c r="AO27" s="519"/>
      <c r="AP27" s="519"/>
      <c r="AQ27" s="519"/>
      <c r="AR27" s="561"/>
      <c r="AS27" s="518" t="s">
        <v>
138</v>
      </c>
      <c r="AT27" s="519"/>
      <c r="AU27" s="519"/>
      <c r="AV27" s="519"/>
      <c r="AW27" s="519"/>
      <c r="AX27" s="520"/>
      <c r="AY27" s="562" t="s">
        <v>
182</v>
      </c>
      <c r="AZ27" s="563"/>
      <c r="BA27" s="563"/>
      <c r="BB27" s="563"/>
      <c r="BC27" s="563"/>
      <c r="BD27" s="563"/>
      <c r="BE27" s="563"/>
      <c r="BF27" s="563"/>
      <c r="BG27" s="563"/>
      <c r="BH27" s="563"/>
      <c r="BI27" s="563"/>
      <c r="BJ27" s="563"/>
      <c r="BK27" s="563"/>
      <c r="BL27" s="563"/>
      <c r="BM27" s="564"/>
      <c r="BN27" s="643">
        <v>
402307</v>
      </c>
      <c r="BO27" s="644"/>
      <c r="BP27" s="644"/>
      <c r="BQ27" s="644"/>
      <c r="BR27" s="644"/>
      <c r="BS27" s="644"/>
      <c r="BT27" s="644"/>
      <c r="BU27" s="645"/>
      <c r="BV27" s="643">
        <v>
402307</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
183</v>
      </c>
      <c r="F28" s="497"/>
      <c r="G28" s="497"/>
      <c r="H28" s="497"/>
      <c r="I28" s="497"/>
      <c r="J28" s="497"/>
      <c r="K28" s="498"/>
      <c r="L28" s="518">
        <v>
1</v>
      </c>
      <c r="M28" s="519"/>
      <c r="N28" s="519"/>
      <c r="O28" s="519"/>
      <c r="P28" s="561"/>
      <c r="Q28" s="518">
        <v>
2200</v>
      </c>
      <c r="R28" s="519"/>
      <c r="S28" s="519"/>
      <c r="T28" s="519"/>
      <c r="U28" s="519"/>
      <c r="V28" s="561"/>
      <c r="W28" s="620"/>
      <c r="X28" s="608"/>
      <c r="Y28" s="609"/>
      <c r="Z28" s="517" t="s">
        <v>
184</v>
      </c>
      <c r="AA28" s="497"/>
      <c r="AB28" s="497"/>
      <c r="AC28" s="497"/>
      <c r="AD28" s="497"/>
      <c r="AE28" s="497"/>
      <c r="AF28" s="497"/>
      <c r="AG28" s="498"/>
      <c r="AH28" s="518" t="s">
        <v>
138</v>
      </c>
      <c r="AI28" s="519"/>
      <c r="AJ28" s="519"/>
      <c r="AK28" s="519"/>
      <c r="AL28" s="561"/>
      <c r="AM28" s="518" t="s">
        <v>
185</v>
      </c>
      <c r="AN28" s="519"/>
      <c r="AO28" s="519"/>
      <c r="AP28" s="519"/>
      <c r="AQ28" s="519"/>
      <c r="AR28" s="561"/>
      <c r="AS28" s="518" t="s">
        <v>
138</v>
      </c>
      <c r="AT28" s="519"/>
      <c r="AU28" s="519"/>
      <c r="AV28" s="519"/>
      <c r="AW28" s="519"/>
      <c r="AX28" s="520"/>
      <c r="AY28" s="646" t="s">
        <v>
186</v>
      </c>
      <c r="AZ28" s="647"/>
      <c r="BA28" s="647"/>
      <c r="BB28" s="648"/>
      <c r="BC28" s="427" t="s">
        <v>
48</v>
      </c>
      <c r="BD28" s="428"/>
      <c r="BE28" s="428"/>
      <c r="BF28" s="428"/>
      <c r="BG28" s="428"/>
      <c r="BH28" s="428"/>
      <c r="BI28" s="428"/>
      <c r="BJ28" s="428"/>
      <c r="BK28" s="428"/>
      <c r="BL28" s="428"/>
      <c r="BM28" s="429"/>
      <c r="BN28" s="430">
        <v>
1304000</v>
      </c>
      <c r="BO28" s="431"/>
      <c r="BP28" s="431"/>
      <c r="BQ28" s="431"/>
      <c r="BR28" s="431"/>
      <c r="BS28" s="431"/>
      <c r="BT28" s="431"/>
      <c r="BU28" s="432"/>
      <c r="BV28" s="430">
        <v>
1304000</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
187</v>
      </c>
      <c r="F29" s="497"/>
      <c r="G29" s="497"/>
      <c r="H29" s="497"/>
      <c r="I29" s="497"/>
      <c r="J29" s="497"/>
      <c r="K29" s="498"/>
      <c r="L29" s="518">
        <v>
12</v>
      </c>
      <c r="M29" s="519"/>
      <c r="N29" s="519"/>
      <c r="O29" s="519"/>
      <c r="P29" s="561"/>
      <c r="Q29" s="518">
        <v>
2000</v>
      </c>
      <c r="R29" s="519"/>
      <c r="S29" s="519"/>
      <c r="T29" s="519"/>
      <c r="U29" s="519"/>
      <c r="V29" s="561"/>
      <c r="W29" s="621"/>
      <c r="X29" s="622"/>
      <c r="Y29" s="623"/>
      <c r="Z29" s="517" t="s">
        <v>
188</v>
      </c>
      <c r="AA29" s="497"/>
      <c r="AB29" s="497"/>
      <c r="AC29" s="497"/>
      <c r="AD29" s="497"/>
      <c r="AE29" s="497"/>
      <c r="AF29" s="497"/>
      <c r="AG29" s="498"/>
      <c r="AH29" s="518">
        <v>
175</v>
      </c>
      <c r="AI29" s="519"/>
      <c r="AJ29" s="519"/>
      <c r="AK29" s="519"/>
      <c r="AL29" s="561"/>
      <c r="AM29" s="518">
        <v>
472500</v>
      </c>
      <c r="AN29" s="519"/>
      <c r="AO29" s="519"/>
      <c r="AP29" s="519"/>
      <c r="AQ29" s="519"/>
      <c r="AR29" s="561"/>
      <c r="AS29" s="518">
        <v>
2700</v>
      </c>
      <c r="AT29" s="519"/>
      <c r="AU29" s="519"/>
      <c r="AV29" s="519"/>
      <c r="AW29" s="519"/>
      <c r="AX29" s="520"/>
      <c r="AY29" s="649"/>
      <c r="AZ29" s="650"/>
      <c r="BA29" s="650"/>
      <c r="BB29" s="651"/>
      <c r="BC29" s="501" t="s">
        <v>
189</v>
      </c>
      <c r="BD29" s="502"/>
      <c r="BE29" s="502"/>
      <c r="BF29" s="502"/>
      <c r="BG29" s="502"/>
      <c r="BH29" s="502"/>
      <c r="BI29" s="502"/>
      <c r="BJ29" s="502"/>
      <c r="BK29" s="502"/>
      <c r="BL29" s="502"/>
      <c r="BM29" s="503"/>
      <c r="BN29" s="467">
        <v>
211500</v>
      </c>
      <c r="BO29" s="468"/>
      <c r="BP29" s="468"/>
      <c r="BQ29" s="468"/>
      <c r="BR29" s="468"/>
      <c r="BS29" s="468"/>
      <c r="BT29" s="468"/>
      <c r="BU29" s="469"/>
      <c r="BV29" s="467">
        <v>
211500</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
190</v>
      </c>
      <c r="X30" s="628"/>
      <c r="Y30" s="628"/>
      <c r="Z30" s="628"/>
      <c r="AA30" s="628"/>
      <c r="AB30" s="628"/>
      <c r="AC30" s="628"/>
      <c r="AD30" s="628"/>
      <c r="AE30" s="628"/>
      <c r="AF30" s="628"/>
      <c r="AG30" s="629"/>
      <c r="AH30" s="586">
        <v>
88.7</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
50</v>
      </c>
      <c r="BD30" s="641"/>
      <c r="BE30" s="641"/>
      <c r="BF30" s="641"/>
      <c r="BG30" s="641"/>
      <c r="BH30" s="641"/>
      <c r="BI30" s="641"/>
      <c r="BJ30" s="641"/>
      <c r="BK30" s="641"/>
      <c r="BL30" s="641"/>
      <c r="BM30" s="642"/>
      <c r="BN30" s="643">
        <v>
1967550</v>
      </c>
      <c r="BO30" s="644"/>
      <c r="BP30" s="644"/>
      <c r="BQ30" s="644"/>
      <c r="BR30" s="644"/>
      <c r="BS30" s="644"/>
      <c r="BT30" s="644"/>
      <c r="BU30" s="645"/>
      <c r="BV30" s="643">
        <v>
1856550</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
191</v>
      </c>
      <c r="D32" s="214"/>
      <c r="E32" s="214"/>
      <c r="F32" s="211"/>
      <c r="G32" s="211"/>
      <c r="H32" s="211"/>
      <c r="I32" s="211"/>
      <c r="J32" s="211"/>
      <c r="K32" s="211"/>
      <c r="L32" s="211"/>
      <c r="M32" s="211"/>
      <c r="N32" s="211"/>
      <c r="O32" s="211"/>
      <c r="P32" s="211"/>
      <c r="Q32" s="211"/>
      <c r="R32" s="211"/>
      <c r="S32" s="211"/>
      <c r="T32" s="211"/>
      <c r="U32" s="211" t="s">
        <v>
192</v>
      </c>
      <c r="V32" s="211"/>
      <c r="W32" s="211"/>
      <c r="X32" s="211"/>
      <c r="Y32" s="211"/>
      <c r="Z32" s="211"/>
      <c r="AA32" s="211"/>
      <c r="AB32" s="211"/>
      <c r="AC32" s="211"/>
      <c r="AD32" s="211"/>
      <c r="AE32" s="211"/>
      <c r="AF32" s="211"/>
      <c r="AG32" s="211"/>
      <c r="AH32" s="211"/>
      <c r="AI32" s="211"/>
      <c r="AJ32" s="211"/>
      <c r="AK32" s="211"/>
      <c r="AL32" s="211"/>
      <c r="AM32" s="215" t="s">
        <v>
193</v>
      </c>
      <c r="AN32" s="211"/>
      <c r="AO32" s="211"/>
      <c r="AP32" s="211"/>
      <c r="AQ32" s="211"/>
      <c r="AR32" s="211"/>
      <c r="AS32" s="215"/>
      <c r="AT32" s="215"/>
      <c r="AU32" s="215"/>
      <c r="AV32" s="215"/>
      <c r="AW32" s="215"/>
      <c r="AX32" s="215"/>
      <c r="AY32" s="215"/>
      <c r="AZ32" s="215"/>
      <c r="BA32" s="215"/>
      <c r="BB32" s="211"/>
      <c r="BC32" s="215"/>
      <c r="BD32" s="211"/>
      <c r="BE32" s="215" t="s">
        <v>
194</v>
      </c>
      <c r="BF32" s="211"/>
      <c r="BG32" s="211"/>
      <c r="BH32" s="211"/>
      <c r="BI32" s="211"/>
      <c r="BJ32" s="215"/>
      <c r="BK32" s="215"/>
      <c r="BL32" s="215"/>
      <c r="BM32" s="215"/>
      <c r="BN32" s="215"/>
      <c r="BO32" s="215"/>
      <c r="BP32" s="215"/>
      <c r="BQ32" s="215"/>
      <c r="BR32" s="211"/>
      <c r="BS32" s="211"/>
      <c r="BT32" s="211"/>
      <c r="BU32" s="211"/>
      <c r="BV32" s="211"/>
      <c r="BW32" s="211" t="s">
        <v>
195</v>
      </c>
      <c r="BX32" s="211"/>
      <c r="BY32" s="211"/>
      <c r="BZ32" s="211"/>
      <c r="CA32" s="211"/>
      <c r="CB32" s="215"/>
      <c r="CC32" s="215"/>
      <c r="CD32" s="215"/>
      <c r="CE32" s="215"/>
      <c r="CF32" s="215"/>
      <c r="CG32" s="215"/>
      <c r="CH32" s="215"/>
      <c r="CI32" s="215"/>
      <c r="CJ32" s="215"/>
      <c r="CK32" s="215"/>
      <c r="CL32" s="215"/>
      <c r="CM32" s="215"/>
      <c r="CN32" s="215"/>
      <c r="CO32" s="215" t="s">
        <v>
196</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
197</v>
      </c>
      <c r="D33" s="491"/>
      <c r="E33" s="456" t="s">
        <v>
198</v>
      </c>
      <c r="F33" s="456"/>
      <c r="G33" s="456"/>
      <c r="H33" s="456"/>
      <c r="I33" s="456"/>
      <c r="J33" s="456"/>
      <c r="K33" s="456"/>
      <c r="L33" s="456"/>
      <c r="M33" s="456"/>
      <c r="N33" s="456"/>
      <c r="O33" s="456"/>
      <c r="P33" s="456"/>
      <c r="Q33" s="456"/>
      <c r="R33" s="456"/>
      <c r="S33" s="456"/>
      <c r="T33" s="216"/>
      <c r="U33" s="491" t="s">
        <v>
197</v>
      </c>
      <c r="V33" s="491"/>
      <c r="W33" s="456" t="s">
        <v>
198</v>
      </c>
      <c r="X33" s="456"/>
      <c r="Y33" s="456"/>
      <c r="Z33" s="456"/>
      <c r="AA33" s="456"/>
      <c r="AB33" s="456"/>
      <c r="AC33" s="456"/>
      <c r="AD33" s="456"/>
      <c r="AE33" s="456"/>
      <c r="AF33" s="456"/>
      <c r="AG33" s="456"/>
      <c r="AH33" s="456"/>
      <c r="AI33" s="456"/>
      <c r="AJ33" s="456"/>
      <c r="AK33" s="456"/>
      <c r="AL33" s="216"/>
      <c r="AM33" s="491" t="s">
        <v>
197</v>
      </c>
      <c r="AN33" s="491"/>
      <c r="AO33" s="456" t="s">
        <v>
199</v>
      </c>
      <c r="AP33" s="456"/>
      <c r="AQ33" s="456"/>
      <c r="AR33" s="456"/>
      <c r="AS33" s="456"/>
      <c r="AT33" s="456"/>
      <c r="AU33" s="456"/>
      <c r="AV33" s="456"/>
      <c r="AW33" s="456"/>
      <c r="AX33" s="456"/>
      <c r="AY33" s="456"/>
      <c r="AZ33" s="456"/>
      <c r="BA33" s="456"/>
      <c r="BB33" s="456"/>
      <c r="BC33" s="456"/>
      <c r="BD33" s="217"/>
      <c r="BE33" s="456" t="s">
        <v>
200</v>
      </c>
      <c r="BF33" s="456"/>
      <c r="BG33" s="456" t="s">
        <v>
201</v>
      </c>
      <c r="BH33" s="456"/>
      <c r="BI33" s="456"/>
      <c r="BJ33" s="456"/>
      <c r="BK33" s="456"/>
      <c r="BL33" s="456"/>
      <c r="BM33" s="456"/>
      <c r="BN33" s="456"/>
      <c r="BO33" s="456"/>
      <c r="BP33" s="456"/>
      <c r="BQ33" s="456"/>
      <c r="BR33" s="456"/>
      <c r="BS33" s="456"/>
      <c r="BT33" s="456"/>
      <c r="BU33" s="456"/>
      <c r="BV33" s="217"/>
      <c r="BW33" s="491" t="s">
        <v>
200</v>
      </c>
      <c r="BX33" s="491"/>
      <c r="BY33" s="456" t="s">
        <v>
202</v>
      </c>
      <c r="BZ33" s="456"/>
      <c r="CA33" s="456"/>
      <c r="CB33" s="456"/>
      <c r="CC33" s="456"/>
      <c r="CD33" s="456"/>
      <c r="CE33" s="456"/>
      <c r="CF33" s="456"/>
      <c r="CG33" s="456"/>
      <c r="CH33" s="456"/>
      <c r="CI33" s="456"/>
      <c r="CJ33" s="456"/>
      <c r="CK33" s="456"/>
      <c r="CL33" s="456"/>
      <c r="CM33" s="456"/>
      <c r="CN33" s="216"/>
      <c r="CO33" s="491" t="s">
        <v>
197</v>
      </c>
      <c r="CP33" s="491"/>
      <c r="CQ33" s="456" t="s">
        <v>
203</v>
      </c>
      <c r="CR33" s="456"/>
      <c r="CS33" s="456"/>
      <c r="CT33" s="456"/>
      <c r="CU33" s="456"/>
      <c r="CV33" s="456"/>
      <c r="CW33" s="456"/>
      <c r="CX33" s="456"/>
      <c r="CY33" s="456"/>
      <c r="CZ33" s="456"/>
      <c r="DA33" s="456"/>
      <c r="DB33" s="456"/>
      <c r="DC33" s="456"/>
      <c r="DD33" s="456"/>
      <c r="DE33" s="456"/>
      <c r="DF33" s="216"/>
      <c r="DG33" s="655" t="s">
        <v>
204</v>
      </c>
      <c r="DH33" s="655"/>
      <c r="DI33" s="218"/>
      <c r="DJ33" s="186"/>
      <c r="DK33" s="186"/>
      <c r="DL33" s="186"/>
      <c r="DM33" s="186"/>
      <c r="DN33" s="186"/>
      <c r="DO33" s="186"/>
    </row>
    <row r="34" spans="1:119" ht="32.25" customHeight="1" x14ac:dyDescent="0.2">
      <c r="A34" s="187"/>
      <c r="B34" s="213"/>
      <c r="C34" s="656">
        <f>
IF(E34="","",1)</f>
        <v>
1</v>
      </c>
      <c r="D34" s="656"/>
      <c r="E34" s="657" t="str">
        <f>
IF('各会計、関係団体の財政状況及び健全化判断比率'!B7="","",'各会計、関係団体の財政状況及び健全化判断比率'!B7)</f>
        <v>
一般会計</v>
      </c>
      <c r="F34" s="657"/>
      <c r="G34" s="657"/>
      <c r="H34" s="657"/>
      <c r="I34" s="657"/>
      <c r="J34" s="657"/>
      <c r="K34" s="657"/>
      <c r="L34" s="657"/>
      <c r="M34" s="657"/>
      <c r="N34" s="657"/>
      <c r="O34" s="657"/>
      <c r="P34" s="657"/>
      <c r="Q34" s="657"/>
      <c r="R34" s="657"/>
      <c r="S34" s="657"/>
      <c r="T34" s="214"/>
      <c r="U34" s="656">
        <f>
IF(W34="","",MAX(C34:D43)+1)</f>
        <v>
2</v>
      </c>
      <c r="V34" s="656"/>
      <c r="W34" s="657" t="str">
        <f>
IF('各会計、関係団体の財政状況及び健全化判断比率'!B28="","",'各会計、関係団体の財政状況及び健全化判断比率'!B28)</f>
        <v>
国民健康保険特別会計</v>
      </c>
      <c r="X34" s="657"/>
      <c r="Y34" s="657"/>
      <c r="Z34" s="657"/>
      <c r="AA34" s="657"/>
      <c r="AB34" s="657"/>
      <c r="AC34" s="657"/>
      <c r="AD34" s="657"/>
      <c r="AE34" s="657"/>
      <c r="AF34" s="657"/>
      <c r="AG34" s="657"/>
      <c r="AH34" s="657"/>
      <c r="AI34" s="657"/>
      <c r="AJ34" s="657"/>
      <c r="AK34" s="657"/>
      <c r="AL34" s="214"/>
      <c r="AM34" s="656">
        <f>
IF(AO34="","",MAX(C34:D43,U34:V43)+1)</f>
        <v>
5</v>
      </c>
      <c r="AN34" s="656"/>
      <c r="AO34" s="657" t="str">
        <f>
IF('各会計、関係団体の財政状況及び健全化判断比率'!B31="","",'各会計、関係団体の財政状況及び健全化判断比率'!B31)</f>
        <v>
水道事業会計</v>
      </c>
      <c r="AP34" s="657"/>
      <c r="AQ34" s="657"/>
      <c r="AR34" s="657"/>
      <c r="AS34" s="657"/>
      <c r="AT34" s="657"/>
      <c r="AU34" s="657"/>
      <c r="AV34" s="657"/>
      <c r="AW34" s="657"/>
      <c r="AX34" s="657"/>
      <c r="AY34" s="657"/>
      <c r="AZ34" s="657"/>
      <c r="BA34" s="657"/>
      <c r="BB34" s="657"/>
      <c r="BC34" s="657"/>
      <c r="BD34" s="214"/>
      <c r="BE34" s="656">
        <f>
IF(BG34="","",MAX(C34:D43,U34:V43,AM34:AN43)+1)</f>
        <v>
8</v>
      </c>
      <c r="BF34" s="656"/>
      <c r="BG34" s="657" t="str">
        <f>
IF('各会計、関係団体の財政状況及び健全化判断比率'!B34="","",'各会計、関係団体の財政状況及び健全化判断比率'!B34)</f>
        <v>
浄化槽設置管理事業特別会計</v>
      </c>
      <c r="BH34" s="657"/>
      <c r="BI34" s="657"/>
      <c r="BJ34" s="657"/>
      <c r="BK34" s="657"/>
      <c r="BL34" s="657"/>
      <c r="BM34" s="657"/>
      <c r="BN34" s="657"/>
      <c r="BO34" s="657"/>
      <c r="BP34" s="657"/>
      <c r="BQ34" s="657"/>
      <c r="BR34" s="657"/>
      <c r="BS34" s="657"/>
      <c r="BT34" s="657"/>
      <c r="BU34" s="657"/>
      <c r="BV34" s="214"/>
      <c r="BW34" s="656">
        <f>
IF(BY34="","",MAX(C34:D43,U34:V43,AM34:AN43,BE34:BF43)+1)</f>
        <v>
9</v>
      </c>
      <c r="BX34" s="656"/>
      <c r="BY34" s="657" t="str">
        <f>
IF('各会計、関係団体の財政状況及び健全化判断比率'!B68="","",'各会計、関係団体の財政状況及び健全化判断比率'!B68)</f>
        <v>
東京都議会議員公務災害補償等組合</v>
      </c>
      <c r="BZ34" s="657"/>
      <c r="CA34" s="657"/>
      <c r="CB34" s="657"/>
      <c r="CC34" s="657"/>
      <c r="CD34" s="657"/>
      <c r="CE34" s="657"/>
      <c r="CF34" s="657"/>
      <c r="CG34" s="657"/>
      <c r="CH34" s="657"/>
      <c r="CI34" s="657"/>
      <c r="CJ34" s="657"/>
      <c r="CK34" s="657"/>
      <c r="CL34" s="657"/>
      <c r="CM34" s="657"/>
      <c r="CN34" s="214"/>
      <c r="CO34" s="656" t="str">
        <f>
IF(CQ34="","",MAX(C34:D43,U34:V43,AM34:AN43,BE34:BF43,BW34:BX43)+1)</f>
        <v/>
      </c>
      <c r="CP34" s="656"/>
      <c r="CQ34" s="657" t="str">
        <f>
IF('各会計、関係団体の財政状況及び健全化判断比率'!BS7="","",'各会計、関係団体の財政状況及び健全化判断比率'!BS7)</f>
        <v/>
      </c>
      <c r="CR34" s="657"/>
      <c r="CS34" s="657"/>
      <c r="CT34" s="657"/>
      <c r="CU34" s="657"/>
      <c r="CV34" s="657"/>
      <c r="CW34" s="657"/>
      <c r="CX34" s="657"/>
      <c r="CY34" s="657"/>
      <c r="CZ34" s="657"/>
      <c r="DA34" s="657"/>
      <c r="DB34" s="657"/>
      <c r="DC34" s="657"/>
      <c r="DD34" s="657"/>
      <c r="DE34" s="657"/>
      <c r="DF34" s="211"/>
      <c r="DG34" s="658" t="str">
        <f>
IF('各会計、関係団体の財政状況及び健全化判断比率'!BR7="","",'各会計、関係団体の財政状況及び健全化判断比率'!BR7)</f>
        <v/>
      </c>
      <c r="DH34" s="658"/>
      <c r="DI34" s="218"/>
      <c r="DJ34" s="186"/>
      <c r="DK34" s="186"/>
      <c r="DL34" s="186"/>
      <c r="DM34" s="186"/>
      <c r="DN34" s="186"/>
      <c r="DO34" s="186"/>
    </row>
    <row r="35" spans="1:119" ht="32.25" customHeight="1" x14ac:dyDescent="0.2">
      <c r="A35" s="187"/>
      <c r="B35" s="213"/>
      <c r="C35" s="656" t="str">
        <f>
IF(E35="","",C34+1)</f>
        <v/>
      </c>
      <c r="D35" s="656"/>
      <c r="E35" s="657" t="str">
        <f>
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
IF(W35="","",U34+1)</f>
        <v>
3</v>
      </c>
      <c r="V35" s="656"/>
      <c r="W35" s="657" t="str">
        <f>
IF('各会計、関係団体の財政状況及び健全化判断比率'!B29="","",'各会計、関係団体の財政状況及び健全化判断比率'!B29)</f>
        <v>
介護保険特別会計</v>
      </c>
      <c r="X35" s="657"/>
      <c r="Y35" s="657"/>
      <c r="Z35" s="657"/>
      <c r="AA35" s="657"/>
      <c r="AB35" s="657"/>
      <c r="AC35" s="657"/>
      <c r="AD35" s="657"/>
      <c r="AE35" s="657"/>
      <c r="AF35" s="657"/>
      <c r="AG35" s="657"/>
      <c r="AH35" s="657"/>
      <c r="AI35" s="657"/>
      <c r="AJ35" s="657"/>
      <c r="AK35" s="657"/>
      <c r="AL35" s="214"/>
      <c r="AM35" s="656">
        <f t="shared" ref="AM35:AM43" si="0">
IF(AO35="","",AM34+1)</f>
        <v>
6</v>
      </c>
      <c r="AN35" s="656"/>
      <c r="AO35" s="657" t="str">
        <f>
IF('各会計、関係団体の財政状況及び健全化判断比率'!B32="","",'各会計、関係団体の財政状況及び健全化判断比率'!B32)</f>
        <v>
一般旅客自動車運送事業会計</v>
      </c>
      <c r="AP35" s="657"/>
      <c r="AQ35" s="657"/>
      <c r="AR35" s="657"/>
      <c r="AS35" s="657"/>
      <c r="AT35" s="657"/>
      <c r="AU35" s="657"/>
      <c r="AV35" s="657"/>
      <c r="AW35" s="657"/>
      <c r="AX35" s="657"/>
      <c r="AY35" s="657"/>
      <c r="AZ35" s="657"/>
      <c r="BA35" s="657"/>
      <c r="BB35" s="657"/>
      <c r="BC35" s="657"/>
      <c r="BD35" s="214"/>
      <c r="BE35" s="656" t="str">
        <f t="shared" ref="BE35:BE43" si="1">
IF(BG35="","",BE34+1)</f>
        <v/>
      </c>
      <c r="BF35" s="656"/>
      <c r="BG35" s="657"/>
      <c r="BH35" s="657"/>
      <c r="BI35" s="657"/>
      <c r="BJ35" s="657"/>
      <c r="BK35" s="657"/>
      <c r="BL35" s="657"/>
      <c r="BM35" s="657"/>
      <c r="BN35" s="657"/>
      <c r="BO35" s="657"/>
      <c r="BP35" s="657"/>
      <c r="BQ35" s="657"/>
      <c r="BR35" s="657"/>
      <c r="BS35" s="657"/>
      <c r="BT35" s="657"/>
      <c r="BU35" s="657"/>
      <c r="BV35" s="214"/>
      <c r="BW35" s="656">
        <f t="shared" ref="BW35:BW43" si="2">
IF(BY35="","",BW34+1)</f>
        <v>
10</v>
      </c>
      <c r="BX35" s="656"/>
      <c r="BY35" s="657" t="str">
        <f>
IF('各会計、関係団体の財政状況及び健全化判断比率'!B69="","",'各会計、関係団体の財政状況及び健全化判断比率'!B69)</f>
        <v>
東京都市町村職員退職手当組合</v>
      </c>
      <c r="BZ35" s="657"/>
      <c r="CA35" s="657"/>
      <c r="CB35" s="657"/>
      <c r="CC35" s="657"/>
      <c r="CD35" s="657"/>
      <c r="CE35" s="657"/>
      <c r="CF35" s="657"/>
      <c r="CG35" s="657"/>
      <c r="CH35" s="657"/>
      <c r="CI35" s="657"/>
      <c r="CJ35" s="657"/>
      <c r="CK35" s="657"/>
      <c r="CL35" s="657"/>
      <c r="CM35" s="657"/>
      <c r="CN35" s="214"/>
      <c r="CO35" s="656" t="str">
        <f t="shared" ref="CO35:CO43" si="3">
IF(CQ35="","",CO34+1)</f>
        <v/>
      </c>
      <c r="CP35" s="656"/>
      <c r="CQ35" s="657" t="str">
        <f>
IF('各会計、関係団体の財政状況及び健全化判断比率'!BS8="","",'各会計、関係団体の財政状況及び健全化判断比率'!BS8)</f>
        <v/>
      </c>
      <c r="CR35" s="657"/>
      <c r="CS35" s="657"/>
      <c r="CT35" s="657"/>
      <c r="CU35" s="657"/>
      <c r="CV35" s="657"/>
      <c r="CW35" s="657"/>
      <c r="CX35" s="657"/>
      <c r="CY35" s="657"/>
      <c r="CZ35" s="657"/>
      <c r="DA35" s="657"/>
      <c r="DB35" s="657"/>
      <c r="DC35" s="657"/>
      <c r="DD35" s="657"/>
      <c r="DE35" s="657"/>
      <c r="DF35" s="211"/>
      <c r="DG35" s="658" t="str">
        <f>
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
IF(E36="","",C35+1)</f>
        <v/>
      </c>
      <c r="D36" s="656"/>
      <c r="E36" s="657" t="str">
        <f>
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
IF(W36="","",U35+1)</f>
        <v>
4</v>
      </c>
      <c r="V36" s="656"/>
      <c r="W36" s="657" t="str">
        <f>
IF('各会計、関係団体の財政状況及び健全化判断比率'!B30="","",'各会計、関係団体の財政状況及び健全化判断比率'!B30)</f>
        <v>
後期高齢者医療特別会計</v>
      </c>
      <c r="X36" s="657"/>
      <c r="Y36" s="657"/>
      <c r="Z36" s="657"/>
      <c r="AA36" s="657"/>
      <c r="AB36" s="657"/>
      <c r="AC36" s="657"/>
      <c r="AD36" s="657"/>
      <c r="AE36" s="657"/>
      <c r="AF36" s="657"/>
      <c r="AG36" s="657"/>
      <c r="AH36" s="657"/>
      <c r="AI36" s="657"/>
      <c r="AJ36" s="657"/>
      <c r="AK36" s="657"/>
      <c r="AL36" s="214"/>
      <c r="AM36" s="656">
        <f t="shared" si="0"/>
        <v>
7</v>
      </c>
      <c r="AN36" s="656"/>
      <c r="AO36" s="657" t="str">
        <f>
IF('各会計、関係団体の財政状況及び健全化判断比率'!B33="","",'各会計、関係団体の財政状況及び健全化判断比率'!B33)</f>
        <v>
病院事業会計</v>
      </c>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
11</v>
      </c>
      <c r="BX36" s="656"/>
      <c r="BY36" s="657" t="str">
        <f>
IF('各会計、関係団体の財政状況及び健全化判断比率'!B70="","",'各会計、関係団体の財政状況及び健全化判断比率'!B70)</f>
        <v>
東京都島嶼町村一部事務組合</v>
      </c>
      <c r="BZ36" s="657"/>
      <c r="CA36" s="657"/>
      <c r="CB36" s="657"/>
      <c r="CC36" s="657"/>
      <c r="CD36" s="657"/>
      <c r="CE36" s="657"/>
      <c r="CF36" s="657"/>
      <c r="CG36" s="657"/>
      <c r="CH36" s="657"/>
      <c r="CI36" s="657"/>
      <c r="CJ36" s="657"/>
      <c r="CK36" s="657"/>
      <c r="CL36" s="657"/>
      <c r="CM36" s="657"/>
      <c r="CN36" s="214"/>
      <c r="CO36" s="656" t="str">
        <f t="shared" si="3"/>
        <v/>
      </c>
      <c r="CP36" s="656"/>
      <c r="CQ36" s="657" t="str">
        <f>
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
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
IF(E37="","",C36+1)</f>
        <v/>
      </c>
      <c r="D37" s="656"/>
      <c r="E37" s="657" t="str">
        <f>
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
12</v>
      </c>
      <c r="BX37" s="656"/>
      <c r="BY37" s="657" t="str">
        <f>
IF('各会計、関係団体の財政状況及び健全化判断比率'!B71="","",'各会計、関係団体の財政状況及び健全化判断比率'!B71)</f>
        <v>
東京市町村総合事務組合（一般会計）</v>
      </c>
      <c r="BZ37" s="657"/>
      <c r="CA37" s="657"/>
      <c r="CB37" s="657"/>
      <c r="CC37" s="657"/>
      <c r="CD37" s="657"/>
      <c r="CE37" s="657"/>
      <c r="CF37" s="657"/>
      <c r="CG37" s="657"/>
      <c r="CH37" s="657"/>
      <c r="CI37" s="657"/>
      <c r="CJ37" s="657"/>
      <c r="CK37" s="657"/>
      <c r="CL37" s="657"/>
      <c r="CM37" s="657"/>
      <c r="CN37" s="214"/>
      <c r="CO37" s="656" t="str">
        <f t="shared" si="3"/>
        <v/>
      </c>
      <c r="CP37" s="656"/>
      <c r="CQ37" s="657" t="str">
        <f>
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
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
IF(E38="","",C37+1)</f>
        <v/>
      </c>
      <c r="D38" s="656"/>
      <c r="E38" s="657" t="str">
        <f>
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
13</v>
      </c>
      <c r="BX38" s="656"/>
      <c r="BY38" s="657" t="str">
        <f>
IF('各会計、関係団体の財政状況及び健全化判断比率'!B72="","",'各会計、関係団体の財政状況及び健全化判断比率'!B72)</f>
        <v>
東京市町村総合事務組合（交通災害共済事業特別会計）</v>
      </c>
      <c r="BZ38" s="657"/>
      <c r="CA38" s="657"/>
      <c r="CB38" s="657"/>
      <c r="CC38" s="657"/>
      <c r="CD38" s="657"/>
      <c r="CE38" s="657"/>
      <c r="CF38" s="657"/>
      <c r="CG38" s="657"/>
      <c r="CH38" s="657"/>
      <c r="CI38" s="657"/>
      <c r="CJ38" s="657"/>
      <c r="CK38" s="657"/>
      <c r="CL38" s="657"/>
      <c r="CM38" s="657"/>
      <c r="CN38" s="214"/>
      <c r="CO38" s="656" t="str">
        <f t="shared" si="3"/>
        <v/>
      </c>
      <c r="CP38" s="656"/>
      <c r="CQ38" s="657" t="str">
        <f>
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
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
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
14</v>
      </c>
      <c r="BX39" s="656"/>
      <c r="BY39" s="657" t="str">
        <f>
IF('各会計、関係団体の財政状況及び健全化判断比率'!B73="","",'各会計、関係団体の財政状況及び健全化判断比率'!B73)</f>
        <v>
東京都後期高齢者医療広域連合（一般会計）</v>
      </c>
      <c r="BZ39" s="657"/>
      <c r="CA39" s="657"/>
      <c r="CB39" s="657"/>
      <c r="CC39" s="657"/>
      <c r="CD39" s="657"/>
      <c r="CE39" s="657"/>
      <c r="CF39" s="657"/>
      <c r="CG39" s="657"/>
      <c r="CH39" s="657"/>
      <c r="CI39" s="657"/>
      <c r="CJ39" s="657"/>
      <c r="CK39" s="657"/>
      <c r="CL39" s="657"/>
      <c r="CM39" s="657"/>
      <c r="CN39" s="214"/>
      <c r="CO39" s="656" t="str">
        <f t="shared" si="3"/>
        <v/>
      </c>
      <c r="CP39" s="656"/>
      <c r="CQ39" s="657" t="str">
        <f>
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
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
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
15</v>
      </c>
      <c r="BX40" s="656"/>
      <c r="BY40" s="657" t="str">
        <f>
IF('各会計、関係団体の財政状況及び健全化判断比率'!B74="","",'各会計、関係団体の財政状況及び健全化判断比率'!B74)</f>
        <v>
東京都後期高齢者医療広域連合
（後期高齢者医療特別会計）</v>
      </c>
      <c r="BZ40" s="657"/>
      <c r="CA40" s="657"/>
      <c r="CB40" s="657"/>
      <c r="CC40" s="657"/>
      <c r="CD40" s="657"/>
      <c r="CE40" s="657"/>
      <c r="CF40" s="657"/>
      <c r="CG40" s="657"/>
      <c r="CH40" s="657"/>
      <c r="CI40" s="657"/>
      <c r="CJ40" s="657"/>
      <c r="CK40" s="657"/>
      <c r="CL40" s="657"/>
      <c r="CM40" s="657"/>
      <c r="CN40" s="214"/>
      <c r="CO40" s="656" t="str">
        <f t="shared" si="3"/>
        <v/>
      </c>
      <c r="CP40" s="656"/>
      <c r="CQ40" s="657" t="str">
        <f>
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
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
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t="str">
        <f t="shared" si="2"/>
        <v/>
      </c>
      <c r="BX41" s="656"/>
      <c r="BY41" s="657" t="str">
        <f>
IF('各会計、関係団体の財政状況及び健全化判断比率'!B75="","",'各会計、関係団体の財政状況及び健全化判断比率'!B75)</f>
        <v/>
      </c>
      <c r="BZ41" s="657"/>
      <c r="CA41" s="657"/>
      <c r="CB41" s="657"/>
      <c r="CC41" s="657"/>
      <c r="CD41" s="657"/>
      <c r="CE41" s="657"/>
      <c r="CF41" s="657"/>
      <c r="CG41" s="657"/>
      <c r="CH41" s="657"/>
      <c r="CI41" s="657"/>
      <c r="CJ41" s="657"/>
      <c r="CK41" s="657"/>
      <c r="CL41" s="657"/>
      <c r="CM41" s="657"/>
      <c r="CN41" s="214"/>
      <c r="CO41" s="656" t="str">
        <f t="shared" si="3"/>
        <v/>
      </c>
      <c r="CP41" s="656"/>
      <c r="CQ41" s="657" t="str">
        <f>
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
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
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t="str">
        <f t="shared" si="2"/>
        <v/>
      </c>
      <c r="BX42" s="656"/>
      <c r="BY42" s="657" t="str">
        <f>
IF('各会計、関係団体の財政状況及び健全化判断比率'!B76="","",'各会計、関係団体の財政状況及び健全化判断比率'!B76)</f>
        <v/>
      </c>
      <c r="BZ42" s="657"/>
      <c r="CA42" s="657"/>
      <c r="CB42" s="657"/>
      <c r="CC42" s="657"/>
      <c r="CD42" s="657"/>
      <c r="CE42" s="657"/>
      <c r="CF42" s="657"/>
      <c r="CG42" s="657"/>
      <c r="CH42" s="657"/>
      <c r="CI42" s="657"/>
      <c r="CJ42" s="657"/>
      <c r="CK42" s="657"/>
      <c r="CL42" s="657"/>
      <c r="CM42" s="657"/>
      <c r="CN42" s="214"/>
      <c r="CO42" s="656" t="str">
        <f t="shared" si="3"/>
        <v/>
      </c>
      <c r="CP42" s="656"/>
      <c r="CQ42" s="657" t="str">
        <f>
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
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
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t="str">
        <f t="shared" si="2"/>
        <v/>
      </c>
      <c r="BX43" s="656"/>
      <c r="BY43" s="657" t="str">
        <f>
IF('各会計、関係団体の財政状況及び健全化判断比率'!B77="","",'各会計、関係団体の財政状況及び健全化判断比率'!B77)</f>
        <v/>
      </c>
      <c r="BZ43" s="657"/>
      <c r="CA43" s="657"/>
      <c r="CB43" s="657"/>
      <c r="CC43" s="657"/>
      <c r="CD43" s="657"/>
      <c r="CE43" s="657"/>
      <c r="CF43" s="657"/>
      <c r="CG43" s="657"/>
      <c r="CH43" s="657"/>
      <c r="CI43" s="657"/>
      <c r="CJ43" s="657"/>
      <c r="CK43" s="657"/>
      <c r="CL43" s="657"/>
      <c r="CM43" s="657"/>
      <c r="CN43" s="214"/>
      <c r="CO43" s="656" t="str">
        <f t="shared" si="3"/>
        <v/>
      </c>
      <c r="CP43" s="656"/>
      <c r="CQ43" s="657" t="str">
        <f>
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
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
205</v>
      </c>
      <c r="C46" s="186"/>
      <c r="D46" s="186"/>
      <c r="E46" s="186" t="s">
        <v>
206</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
207</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
208</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
209</v>
      </c>
    </row>
    <row r="50" spans="5:5" x14ac:dyDescent="0.2">
      <c r="E50" s="188" t="s">
        <v>
210</v>
      </c>
    </row>
    <row r="51" spans="5:5" x14ac:dyDescent="0.2">
      <c r="E51" s="188" t="s">
        <v>
211</v>
      </c>
    </row>
    <row r="52" spans="5:5" x14ac:dyDescent="0.2">
      <c r="E52" s="188" t="s">
        <v>
212</v>
      </c>
    </row>
    <row r="53" spans="5:5" x14ac:dyDescent="0.2"/>
    <row r="54" spans="5:5" x14ac:dyDescent="0.2"/>
    <row r="55" spans="5:5" x14ac:dyDescent="0.2"/>
    <row r="56" spans="5:5" x14ac:dyDescent="0.2"/>
  </sheetData>
  <sheetProtection algorithmName="SHA-512" hashValue="C1i+tSjdQqEsoWHIfa+NMqYfMb3acyYf07zbz8P6RywO/lurhUk6q2x0tmfF7kCAH0qvO2UdRD3wt14xfTW4tg==" saltValue="f/29UmR+y6mT16y4nDVSkQ=="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headerFooter>
    <oddFooter>
&amp;C&amp;P/&amp;N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2.9"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
6</v>
      </c>
      <c r="K32" s="22"/>
      <c r="L32" s="22"/>
      <c r="M32" s="22"/>
      <c r="N32" s="22"/>
      <c r="O32" s="22"/>
      <c r="P32" s="22"/>
    </row>
    <row r="33" spans="1:16" ht="39" customHeight="1" thickBot="1" x14ac:dyDescent="0.25">
      <c r="A33" s="22"/>
      <c r="B33" s="25" t="s">
        <v>
7</v>
      </c>
      <c r="C33" s="26"/>
      <c r="D33" s="26"/>
      <c r="E33" s="27" t="s">
        <v>
2</v>
      </c>
      <c r="F33" s="28" t="s">
        <v>
564</v>
      </c>
      <c r="G33" s="29" t="s">
        <v>
565</v>
      </c>
      <c r="H33" s="29" t="s">
        <v>
566</v>
      </c>
      <c r="I33" s="29" t="s">
        <v>
567</v>
      </c>
      <c r="J33" s="30" t="s">
        <v>
568</v>
      </c>
      <c r="K33" s="22"/>
      <c r="L33" s="22"/>
      <c r="M33" s="22"/>
      <c r="N33" s="22"/>
      <c r="O33" s="22"/>
      <c r="P33" s="22"/>
    </row>
    <row r="34" spans="1:16" ht="39" customHeight="1" x14ac:dyDescent="0.2">
      <c r="A34" s="22"/>
      <c r="B34" s="31"/>
      <c r="C34" s="1248" t="s">
        <v>
570</v>
      </c>
      <c r="D34" s="1248"/>
      <c r="E34" s="1249"/>
      <c r="F34" s="32">
        <v>
22.34</v>
      </c>
      <c r="G34" s="33">
        <v>
22.16</v>
      </c>
      <c r="H34" s="33">
        <v>
19.28</v>
      </c>
      <c r="I34" s="33">
        <v>
14.92</v>
      </c>
      <c r="J34" s="34">
        <v>
13.3</v>
      </c>
      <c r="K34" s="22"/>
      <c r="L34" s="22"/>
      <c r="M34" s="22"/>
      <c r="N34" s="22"/>
      <c r="O34" s="22"/>
      <c r="P34" s="22"/>
    </row>
    <row r="35" spans="1:16" ht="39" customHeight="1" x14ac:dyDescent="0.2">
      <c r="A35" s="22"/>
      <c r="B35" s="35"/>
      <c r="C35" s="1242" t="s">
        <v>
571</v>
      </c>
      <c r="D35" s="1243"/>
      <c r="E35" s="1244"/>
      <c r="F35" s="36">
        <v>
3.47</v>
      </c>
      <c r="G35" s="37">
        <v>
3.64</v>
      </c>
      <c r="H35" s="37">
        <v>
3.58</v>
      </c>
      <c r="I35" s="37">
        <v>
3.78</v>
      </c>
      <c r="J35" s="38">
        <v>
3.88</v>
      </c>
      <c r="K35" s="22"/>
      <c r="L35" s="22"/>
      <c r="M35" s="22"/>
      <c r="N35" s="22"/>
      <c r="O35" s="22"/>
      <c r="P35" s="22"/>
    </row>
    <row r="36" spans="1:16" ht="39" customHeight="1" x14ac:dyDescent="0.2">
      <c r="A36" s="22"/>
      <c r="B36" s="35"/>
      <c r="C36" s="1242" t="s">
        <v>
572</v>
      </c>
      <c r="D36" s="1243"/>
      <c r="E36" s="1244"/>
      <c r="F36" s="36">
        <v>
2.2200000000000002</v>
      </c>
      <c r="G36" s="37">
        <v>
2.4700000000000002</v>
      </c>
      <c r="H36" s="37">
        <v>
3</v>
      </c>
      <c r="I36" s="37">
        <v>
2.96</v>
      </c>
      <c r="J36" s="38">
        <v>
2.27</v>
      </c>
      <c r="K36" s="22"/>
      <c r="L36" s="22"/>
      <c r="M36" s="22"/>
      <c r="N36" s="22"/>
      <c r="O36" s="22"/>
      <c r="P36" s="22"/>
    </row>
    <row r="37" spans="1:16" ht="39" customHeight="1" x14ac:dyDescent="0.2">
      <c r="A37" s="22"/>
      <c r="B37" s="35"/>
      <c r="C37" s="1242" t="s">
        <v>
573</v>
      </c>
      <c r="D37" s="1243"/>
      <c r="E37" s="1244"/>
      <c r="F37" s="36">
        <v>
0.01</v>
      </c>
      <c r="G37" s="37">
        <v>
0.04</v>
      </c>
      <c r="H37" s="37">
        <v>
0.06</v>
      </c>
      <c r="I37" s="37">
        <v>
0.46</v>
      </c>
      <c r="J37" s="38">
        <v>
1.73</v>
      </c>
      <c r="K37" s="22"/>
      <c r="L37" s="22"/>
      <c r="M37" s="22"/>
      <c r="N37" s="22"/>
      <c r="O37" s="22"/>
      <c r="P37" s="22"/>
    </row>
    <row r="38" spans="1:16" ht="39" customHeight="1" x14ac:dyDescent="0.2">
      <c r="A38" s="22"/>
      <c r="B38" s="35"/>
      <c r="C38" s="1242" t="s">
        <v>
574</v>
      </c>
      <c r="D38" s="1243"/>
      <c r="E38" s="1244"/>
      <c r="F38" s="36">
        <v>
2.38</v>
      </c>
      <c r="G38" s="37">
        <v>
2.44</v>
      </c>
      <c r="H38" s="37">
        <v>
1.83</v>
      </c>
      <c r="I38" s="37">
        <v>
1.1399999999999999</v>
      </c>
      <c r="J38" s="38">
        <v>
1.22</v>
      </c>
      <c r="K38" s="22"/>
      <c r="L38" s="22"/>
      <c r="M38" s="22"/>
      <c r="N38" s="22"/>
      <c r="O38" s="22"/>
      <c r="P38" s="22"/>
    </row>
    <row r="39" spans="1:16" ht="39" customHeight="1" x14ac:dyDescent="0.2">
      <c r="A39" s="22"/>
      <c r="B39" s="35"/>
      <c r="C39" s="1242" t="s">
        <v>
575</v>
      </c>
      <c r="D39" s="1243"/>
      <c r="E39" s="1244"/>
      <c r="F39" s="36" t="s">
        <v>
576</v>
      </c>
      <c r="G39" s="37" t="s">
        <v>
577</v>
      </c>
      <c r="H39" s="37">
        <v>
0</v>
      </c>
      <c r="I39" s="37">
        <v>
1.45</v>
      </c>
      <c r="J39" s="38">
        <v>
1.06</v>
      </c>
      <c r="K39" s="22"/>
      <c r="L39" s="22"/>
      <c r="M39" s="22"/>
      <c r="N39" s="22"/>
      <c r="O39" s="22"/>
      <c r="P39" s="22"/>
    </row>
    <row r="40" spans="1:16" ht="39" customHeight="1" x14ac:dyDescent="0.2">
      <c r="A40" s="22"/>
      <c r="B40" s="35"/>
      <c r="C40" s="1242" t="s">
        <v>
578</v>
      </c>
      <c r="D40" s="1243"/>
      <c r="E40" s="1244"/>
      <c r="F40" s="36">
        <v>
0.25</v>
      </c>
      <c r="G40" s="37">
        <v>
0.81</v>
      </c>
      <c r="H40" s="37">
        <v>
1.08</v>
      </c>
      <c r="I40" s="37">
        <v>
0.57999999999999996</v>
      </c>
      <c r="J40" s="38">
        <v>
0.97</v>
      </c>
      <c r="K40" s="22"/>
      <c r="L40" s="22"/>
      <c r="M40" s="22"/>
      <c r="N40" s="22"/>
      <c r="O40" s="22"/>
      <c r="P40" s="22"/>
    </row>
    <row r="41" spans="1:16" ht="39" customHeight="1" x14ac:dyDescent="0.2">
      <c r="A41" s="22"/>
      <c r="B41" s="35"/>
      <c r="C41" s="1242" t="s">
        <v>
579</v>
      </c>
      <c r="D41" s="1243"/>
      <c r="E41" s="1244"/>
      <c r="F41" s="36">
        <v>
0.04</v>
      </c>
      <c r="G41" s="37">
        <v>
0</v>
      </c>
      <c r="H41" s="37">
        <v>
7.0000000000000007E-2</v>
      </c>
      <c r="I41" s="37">
        <v>
0</v>
      </c>
      <c r="J41" s="38">
        <v>
0</v>
      </c>
      <c r="K41" s="22"/>
      <c r="L41" s="22"/>
      <c r="M41" s="22"/>
      <c r="N41" s="22"/>
      <c r="O41" s="22"/>
      <c r="P41" s="22"/>
    </row>
    <row r="42" spans="1:16" ht="39" customHeight="1" x14ac:dyDescent="0.2">
      <c r="A42" s="22"/>
      <c r="B42" s="39"/>
      <c r="C42" s="1242" t="s">
        <v>
580</v>
      </c>
      <c r="D42" s="1243"/>
      <c r="E42" s="1244"/>
      <c r="F42" s="36" t="s">
        <v>
523</v>
      </c>
      <c r="G42" s="37" t="s">
        <v>
523</v>
      </c>
      <c r="H42" s="37" t="s">
        <v>
523</v>
      </c>
      <c r="I42" s="37" t="s">
        <v>
523</v>
      </c>
      <c r="J42" s="38" t="s">
        <v>
523</v>
      </c>
      <c r="K42" s="22"/>
      <c r="L42" s="22"/>
      <c r="M42" s="22"/>
      <c r="N42" s="22"/>
      <c r="O42" s="22"/>
      <c r="P42" s="22"/>
    </row>
    <row r="43" spans="1:16" ht="39" customHeight="1" thickBot="1" x14ac:dyDescent="0.25">
      <c r="A43" s="22"/>
      <c r="B43" s="40"/>
      <c r="C43" s="1245" t="s">
        <v>
581</v>
      </c>
      <c r="D43" s="1246"/>
      <c r="E43" s="1247"/>
      <c r="F43" s="41" t="s">
        <v>
523</v>
      </c>
      <c r="G43" s="42" t="s">
        <v>
523</v>
      </c>
      <c r="H43" s="42" t="s">
        <v>
523</v>
      </c>
      <c r="I43" s="42" t="s">
        <v>
523</v>
      </c>
      <c r="J43" s="43" t="s">
        <v>
523</v>
      </c>
      <c r="K43" s="22"/>
      <c r="L43" s="22"/>
      <c r="M43" s="22"/>
      <c r="N43" s="22"/>
      <c r="O43" s="22"/>
      <c r="P43" s="22"/>
    </row>
    <row r="44" spans="1:16" ht="39" customHeight="1" x14ac:dyDescent="0.2">
      <c r="A44" s="22"/>
      <c r="B44" s="44" t="s">
        <v>
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zXGki3u0arTyjo/Kg3poGfeVWgagpJboqBmTLluOfjf4jxuvVsTJ19HIbzg0qwsEkCCXC0BIgF48WbH5nvk5qw==" saltValue="Imaxb+mrszCvI+I3uY4VO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headerFooter alignWithMargins="0">
    <oddFooter>
&amp;C&amp;P/&amp;N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SheetLayoutView="55" workbookViewId="0"/>
  </sheetViews>
  <sheetFormatPr defaultColWidth="0" defaultRowHeight="12.6" customHeight="1" zeroHeight="1" x14ac:dyDescent="0.2"/>
  <cols>
    <col min="1" max="1" width="6.6640625" style="49" customWidth="1"/>
    <col min="2" max="3" width="10.88671875" style="49" customWidth="1"/>
    <col min="4" max="4" width="10" style="49" customWidth="1"/>
    <col min="5" max="10" width="11" style="49" customWidth="1"/>
    <col min="11" max="15" width="13.109375" style="49" customWidth="1"/>
    <col min="16" max="21" width="11.441406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
9</v>
      </c>
      <c r="P43" s="48"/>
      <c r="Q43" s="48"/>
      <c r="R43" s="48"/>
      <c r="S43" s="48"/>
      <c r="T43" s="48"/>
      <c r="U43" s="48"/>
    </row>
    <row r="44" spans="1:21" ht="30.75" customHeight="1" thickBot="1" x14ac:dyDescent="0.25">
      <c r="A44" s="48"/>
      <c r="B44" s="51" t="s">
        <v>
10</v>
      </c>
      <c r="C44" s="52"/>
      <c r="D44" s="52"/>
      <c r="E44" s="53"/>
      <c r="F44" s="53"/>
      <c r="G44" s="53"/>
      <c r="H44" s="53"/>
      <c r="I44" s="53"/>
      <c r="J44" s="54" t="s">
        <v>
2</v>
      </c>
      <c r="K44" s="55" t="s">
        <v>
564</v>
      </c>
      <c r="L44" s="56" t="s">
        <v>
565</v>
      </c>
      <c r="M44" s="56" t="s">
        <v>
566</v>
      </c>
      <c r="N44" s="56" t="s">
        <v>
567</v>
      </c>
      <c r="O44" s="57" t="s">
        <v>
568</v>
      </c>
      <c r="P44" s="48"/>
      <c r="Q44" s="48"/>
      <c r="R44" s="48"/>
      <c r="S44" s="48"/>
      <c r="T44" s="48"/>
      <c r="U44" s="48"/>
    </row>
    <row r="45" spans="1:21" ht="30.75" customHeight="1" x14ac:dyDescent="0.2">
      <c r="A45" s="48"/>
      <c r="B45" s="1250" t="s">
        <v>
11</v>
      </c>
      <c r="C45" s="1251"/>
      <c r="D45" s="58"/>
      <c r="E45" s="1256" t="s">
        <v>
12</v>
      </c>
      <c r="F45" s="1256"/>
      <c r="G45" s="1256"/>
      <c r="H45" s="1256"/>
      <c r="I45" s="1256"/>
      <c r="J45" s="1257"/>
      <c r="K45" s="59">
        <v>
769</v>
      </c>
      <c r="L45" s="60">
        <v>
770</v>
      </c>
      <c r="M45" s="60">
        <v>
744</v>
      </c>
      <c r="N45" s="60">
        <v>
716</v>
      </c>
      <c r="O45" s="61">
        <v>
736</v>
      </c>
      <c r="P45" s="48"/>
      <c r="Q45" s="48"/>
      <c r="R45" s="48"/>
      <c r="S45" s="48"/>
      <c r="T45" s="48"/>
      <c r="U45" s="48"/>
    </row>
    <row r="46" spans="1:21" ht="30.75" customHeight="1" x14ac:dyDescent="0.2">
      <c r="A46" s="48"/>
      <c r="B46" s="1252"/>
      <c r="C46" s="1253"/>
      <c r="D46" s="62"/>
      <c r="E46" s="1258" t="s">
        <v>
13</v>
      </c>
      <c r="F46" s="1258"/>
      <c r="G46" s="1258"/>
      <c r="H46" s="1258"/>
      <c r="I46" s="1258"/>
      <c r="J46" s="1259"/>
      <c r="K46" s="63" t="s">
        <v>
523</v>
      </c>
      <c r="L46" s="64" t="s">
        <v>
523</v>
      </c>
      <c r="M46" s="64" t="s">
        <v>
523</v>
      </c>
      <c r="N46" s="64" t="s">
        <v>
523</v>
      </c>
      <c r="O46" s="65" t="s">
        <v>
523</v>
      </c>
      <c r="P46" s="48"/>
      <c r="Q46" s="48"/>
      <c r="R46" s="48"/>
      <c r="S46" s="48"/>
      <c r="T46" s="48"/>
      <c r="U46" s="48"/>
    </row>
    <row r="47" spans="1:21" ht="30.75" customHeight="1" x14ac:dyDescent="0.2">
      <c r="A47" s="48"/>
      <c r="B47" s="1252"/>
      <c r="C47" s="1253"/>
      <c r="D47" s="62"/>
      <c r="E47" s="1258" t="s">
        <v>
14</v>
      </c>
      <c r="F47" s="1258"/>
      <c r="G47" s="1258"/>
      <c r="H47" s="1258"/>
      <c r="I47" s="1258"/>
      <c r="J47" s="1259"/>
      <c r="K47" s="63" t="s">
        <v>
523</v>
      </c>
      <c r="L47" s="64" t="s">
        <v>
523</v>
      </c>
      <c r="M47" s="64" t="s">
        <v>
523</v>
      </c>
      <c r="N47" s="64" t="s">
        <v>
523</v>
      </c>
      <c r="O47" s="65" t="s">
        <v>
523</v>
      </c>
      <c r="P47" s="48"/>
      <c r="Q47" s="48"/>
      <c r="R47" s="48"/>
      <c r="S47" s="48"/>
      <c r="T47" s="48"/>
      <c r="U47" s="48"/>
    </row>
    <row r="48" spans="1:21" ht="30.75" customHeight="1" x14ac:dyDescent="0.2">
      <c r="A48" s="48"/>
      <c r="B48" s="1252"/>
      <c r="C48" s="1253"/>
      <c r="D48" s="62"/>
      <c r="E48" s="1258" t="s">
        <v>
15</v>
      </c>
      <c r="F48" s="1258"/>
      <c r="G48" s="1258"/>
      <c r="H48" s="1258"/>
      <c r="I48" s="1258"/>
      <c r="J48" s="1259"/>
      <c r="K48" s="63">
        <v>
163</v>
      </c>
      <c r="L48" s="64">
        <v>
159</v>
      </c>
      <c r="M48" s="64">
        <v>
148</v>
      </c>
      <c r="N48" s="64">
        <v>
142</v>
      </c>
      <c r="O48" s="65">
        <v>
137</v>
      </c>
      <c r="P48" s="48"/>
      <c r="Q48" s="48"/>
      <c r="R48" s="48"/>
      <c r="S48" s="48"/>
      <c r="T48" s="48"/>
      <c r="U48" s="48"/>
    </row>
    <row r="49" spans="1:21" ht="30.75" customHeight="1" x14ac:dyDescent="0.2">
      <c r="A49" s="48"/>
      <c r="B49" s="1252"/>
      <c r="C49" s="1253"/>
      <c r="D49" s="62"/>
      <c r="E49" s="1258" t="s">
        <v>
16</v>
      </c>
      <c r="F49" s="1258"/>
      <c r="G49" s="1258"/>
      <c r="H49" s="1258"/>
      <c r="I49" s="1258"/>
      <c r="J49" s="1259"/>
      <c r="K49" s="63">
        <v>
48</v>
      </c>
      <c r="L49" s="64">
        <v>
56</v>
      </c>
      <c r="M49" s="64">
        <v>
56</v>
      </c>
      <c r="N49" s="64">
        <v>
56</v>
      </c>
      <c r="O49" s="65">
        <v>
55</v>
      </c>
      <c r="P49" s="48"/>
      <c r="Q49" s="48"/>
      <c r="R49" s="48"/>
      <c r="S49" s="48"/>
      <c r="T49" s="48"/>
      <c r="U49" s="48"/>
    </row>
    <row r="50" spans="1:21" ht="30.75" customHeight="1" x14ac:dyDescent="0.2">
      <c r="A50" s="48"/>
      <c r="B50" s="1252"/>
      <c r="C50" s="1253"/>
      <c r="D50" s="62"/>
      <c r="E50" s="1258" t="s">
        <v>
17</v>
      </c>
      <c r="F50" s="1258"/>
      <c r="G50" s="1258"/>
      <c r="H50" s="1258"/>
      <c r="I50" s="1258"/>
      <c r="J50" s="1259"/>
      <c r="K50" s="63">
        <v>
16</v>
      </c>
      <c r="L50" s="64">
        <v>
16</v>
      </c>
      <c r="M50" s="64">
        <v>
16</v>
      </c>
      <c r="N50" s="64">
        <v>
16</v>
      </c>
      <c r="O50" s="65">
        <v>
16</v>
      </c>
      <c r="P50" s="48"/>
      <c r="Q50" s="48"/>
      <c r="R50" s="48"/>
      <c r="S50" s="48"/>
      <c r="T50" s="48"/>
      <c r="U50" s="48"/>
    </row>
    <row r="51" spans="1:21" ht="30.75" customHeight="1" x14ac:dyDescent="0.2">
      <c r="A51" s="48"/>
      <c r="B51" s="1254"/>
      <c r="C51" s="1255"/>
      <c r="D51" s="66"/>
      <c r="E51" s="1258" t="s">
        <v>
18</v>
      </c>
      <c r="F51" s="1258"/>
      <c r="G51" s="1258"/>
      <c r="H51" s="1258"/>
      <c r="I51" s="1258"/>
      <c r="J51" s="1259"/>
      <c r="K51" s="63" t="s">
        <v>
523</v>
      </c>
      <c r="L51" s="64" t="s">
        <v>
523</v>
      </c>
      <c r="M51" s="64" t="s">
        <v>
523</v>
      </c>
      <c r="N51" s="64" t="s">
        <v>
523</v>
      </c>
      <c r="O51" s="65" t="s">
        <v>
523</v>
      </c>
      <c r="P51" s="48"/>
      <c r="Q51" s="48"/>
      <c r="R51" s="48"/>
      <c r="S51" s="48"/>
      <c r="T51" s="48"/>
      <c r="U51" s="48"/>
    </row>
    <row r="52" spans="1:21" ht="30.75" customHeight="1" x14ac:dyDescent="0.2">
      <c r="A52" s="48"/>
      <c r="B52" s="1260" t="s">
        <v>
19</v>
      </c>
      <c r="C52" s="1261"/>
      <c r="D52" s="66"/>
      <c r="E52" s="1258" t="s">
        <v>
20</v>
      </c>
      <c r="F52" s="1258"/>
      <c r="G52" s="1258"/>
      <c r="H52" s="1258"/>
      <c r="I52" s="1258"/>
      <c r="J52" s="1259"/>
      <c r="K52" s="63">
        <v>
611</v>
      </c>
      <c r="L52" s="64">
        <v>
605</v>
      </c>
      <c r="M52" s="64">
        <v>
590</v>
      </c>
      <c r="N52" s="64">
        <v>
539</v>
      </c>
      <c r="O52" s="65">
        <v>
566</v>
      </c>
      <c r="P52" s="48"/>
      <c r="Q52" s="48"/>
      <c r="R52" s="48"/>
      <c r="S52" s="48"/>
      <c r="T52" s="48"/>
      <c r="U52" s="48"/>
    </row>
    <row r="53" spans="1:21" ht="30.75" customHeight="1" thickBot="1" x14ac:dyDescent="0.25">
      <c r="A53" s="48"/>
      <c r="B53" s="1262" t="s">
        <v>
21</v>
      </c>
      <c r="C53" s="1263"/>
      <c r="D53" s="67"/>
      <c r="E53" s="1264" t="s">
        <v>
22</v>
      </c>
      <c r="F53" s="1264"/>
      <c r="G53" s="1264"/>
      <c r="H53" s="1264"/>
      <c r="I53" s="1264"/>
      <c r="J53" s="1265"/>
      <c r="K53" s="68">
        <v>
385</v>
      </c>
      <c r="L53" s="69">
        <v>
396</v>
      </c>
      <c r="M53" s="69">
        <v>
374</v>
      </c>
      <c r="N53" s="69">
        <v>
391</v>
      </c>
      <c r="O53" s="70">
        <v>
378</v>
      </c>
      <c r="P53" s="48"/>
      <c r="Q53" s="48"/>
      <c r="R53" s="48"/>
      <c r="S53" s="48"/>
      <c r="T53" s="48"/>
      <c r="U53" s="48"/>
    </row>
    <row r="54" spans="1:21" ht="24" customHeight="1" x14ac:dyDescent="0.2">
      <c r="A54" s="48"/>
      <c r="B54" s="71" t="s">
        <v>
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5">
      <c r="A55" s="48"/>
      <c r="B55" s="72" t="s">
        <v>
24</v>
      </c>
      <c r="C55" s="73"/>
      <c r="D55" s="73"/>
      <c r="E55" s="73"/>
      <c r="F55" s="73"/>
      <c r="G55" s="73"/>
      <c r="H55" s="73"/>
      <c r="I55" s="73"/>
      <c r="J55" s="73"/>
      <c r="K55" s="74"/>
      <c r="L55" s="74"/>
      <c r="M55" s="74"/>
      <c r="N55" s="74"/>
      <c r="O55" s="75" t="s">
        <v>
582</v>
      </c>
      <c r="P55" s="48"/>
      <c r="Q55" s="48"/>
      <c r="R55" s="48"/>
      <c r="S55" s="48"/>
      <c r="T55" s="48"/>
      <c r="U55" s="48"/>
    </row>
    <row r="56" spans="1:21" ht="31.5" customHeight="1" thickBot="1" x14ac:dyDescent="0.25">
      <c r="A56" s="48"/>
      <c r="B56" s="76"/>
      <c r="C56" s="77"/>
      <c r="D56" s="77"/>
      <c r="E56" s="78"/>
      <c r="F56" s="78"/>
      <c r="G56" s="78"/>
      <c r="H56" s="78"/>
      <c r="I56" s="78"/>
      <c r="J56" s="79" t="s">
        <v>
2</v>
      </c>
      <c r="K56" s="80" t="s">
        <v>
583</v>
      </c>
      <c r="L56" s="81" t="s">
        <v>
584</v>
      </c>
      <c r="M56" s="81" t="s">
        <v>
585</v>
      </c>
      <c r="N56" s="81" t="s">
        <v>
586</v>
      </c>
      <c r="O56" s="82" t="s">
        <v>
587</v>
      </c>
      <c r="P56" s="48"/>
      <c r="Q56" s="48"/>
      <c r="R56" s="48"/>
      <c r="S56" s="48"/>
      <c r="T56" s="48"/>
      <c r="U56" s="48"/>
    </row>
    <row r="57" spans="1:21" ht="31.5" customHeight="1" x14ac:dyDescent="0.2">
      <c r="B57" s="1266" t="s">
        <v>
25</v>
      </c>
      <c r="C57" s="1267"/>
      <c r="D57" s="1270" t="s">
        <v>
26</v>
      </c>
      <c r="E57" s="1271"/>
      <c r="F57" s="1271"/>
      <c r="G57" s="1271"/>
      <c r="H57" s="1271"/>
      <c r="I57" s="1271"/>
      <c r="J57" s="1272"/>
      <c r="K57" s="83"/>
      <c r="L57" s="84"/>
      <c r="M57" s="84"/>
      <c r="N57" s="84"/>
      <c r="O57" s="85"/>
    </row>
    <row r="58" spans="1:21" ht="31.5" customHeight="1" thickBot="1" x14ac:dyDescent="0.25">
      <c r="B58" s="1268"/>
      <c r="C58" s="1269"/>
      <c r="D58" s="1273" t="s">
        <v>
27</v>
      </c>
      <c r="E58" s="1274"/>
      <c r="F58" s="1274"/>
      <c r="G58" s="1274"/>
      <c r="H58" s="1274"/>
      <c r="I58" s="1274"/>
      <c r="J58" s="1275"/>
      <c r="K58" s="86"/>
      <c r="L58" s="87"/>
      <c r="M58" s="87"/>
      <c r="N58" s="87"/>
      <c r="O58" s="88"/>
    </row>
    <row r="59" spans="1:21" ht="24" customHeight="1" x14ac:dyDescent="0.2">
      <c r="B59" s="89"/>
      <c r="C59" s="89"/>
      <c r="D59" s="90" t="s">
        <v>
28</v>
      </c>
      <c r="E59" s="91"/>
      <c r="F59" s="91"/>
      <c r="G59" s="91"/>
      <c r="H59" s="91"/>
      <c r="I59" s="91"/>
      <c r="J59" s="91"/>
      <c r="K59" s="91"/>
      <c r="L59" s="91"/>
      <c r="M59" s="91"/>
      <c r="N59" s="91"/>
      <c r="O59" s="91"/>
    </row>
    <row r="60" spans="1:21" ht="24" customHeight="1" x14ac:dyDescent="0.2">
      <c r="B60" s="92"/>
      <c r="C60" s="92"/>
      <c r="D60" s="90" t="s">
        <v>
29</v>
      </c>
      <c r="E60" s="91"/>
      <c r="F60" s="91"/>
      <c r="G60" s="91"/>
      <c r="H60" s="91"/>
      <c r="I60" s="91"/>
      <c r="J60" s="91"/>
      <c r="K60" s="91"/>
      <c r="L60" s="91"/>
      <c r="M60" s="91"/>
      <c r="N60" s="91"/>
      <c r="O60" s="91"/>
    </row>
    <row r="61" spans="1:21" ht="24" customHeight="1" x14ac:dyDescent="0.2">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WlU3AVgjDzCe1xZSPTS51HGG/Csiwf5EaTEQ+h3SXj84kbrWFWmcmMzNoYvMGKE71XWz8AqPda4M7wAsvI3+fg==" saltValue="DmdpX+sZmk2UpO7/GlSiq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headerFooter alignWithMargins="0">
    <oddFooter>
&amp;C&amp;P/&amp;N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x14ac:dyDescent="0.2"/>
  <cols>
    <col min="1" max="1" width="6.6640625" style="93" customWidth="1"/>
    <col min="2" max="3" width="12.6640625" style="93" customWidth="1"/>
    <col min="4" max="4" width="11.6640625" style="93" customWidth="1"/>
    <col min="5" max="8" width="10.33203125" style="93" customWidth="1"/>
    <col min="9" max="13" width="16.33203125" style="93" customWidth="1"/>
    <col min="14" max="19" width="12.66406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
9</v>
      </c>
    </row>
    <row r="40" spans="2:13" ht="27.75" customHeight="1" thickBot="1" x14ac:dyDescent="0.25">
      <c r="B40" s="95" t="s">
        <v>
10</v>
      </c>
      <c r="C40" s="96"/>
      <c r="D40" s="96"/>
      <c r="E40" s="97"/>
      <c r="F40" s="97"/>
      <c r="G40" s="97"/>
      <c r="H40" s="98" t="s">
        <v>
2</v>
      </c>
      <c r="I40" s="99" t="s">
        <v>
564</v>
      </c>
      <c r="J40" s="100" t="s">
        <v>
565</v>
      </c>
      <c r="K40" s="100" t="s">
        <v>
566</v>
      </c>
      <c r="L40" s="100" t="s">
        <v>
567</v>
      </c>
      <c r="M40" s="101" t="s">
        <v>
568</v>
      </c>
    </row>
    <row r="41" spans="2:13" ht="27.75" customHeight="1" x14ac:dyDescent="0.2">
      <c r="B41" s="1276" t="s">
        <v>
30</v>
      </c>
      <c r="C41" s="1277"/>
      <c r="D41" s="102"/>
      <c r="E41" s="1282" t="s">
        <v>
31</v>
      </c>
      <c r="F41" s="1282"/>
      <c r="G41" s="1282"/>
      <c r="H41" s="1283"/>
      <c r="I41" s="103">
        <v>
7376</v>
      </c>
      <c r="J41" s="104">
        <v>
7185</v>
      </c>
      <c r="K41" s="104">
        <v>
7065</v>
      </c>
      <c r="L41" s="104">
        <v>
6822</v>
      </c>
      <c r="M41" s="105">
        <v>
6454</v>
      </c>
    </row>
    <row r="42" spans="2:13" ht="27.75" customHeight="1" x14ac:dyDescent="0.2">
      <c r="B42" s="1278"/>
      <c r="C42" s="1279"/>
      <c r="D42" s="106"/>
      <c r="E42" s="1284" t="s">
        <v>
32</v>
      </c>
      <c r="F42" s="1284"/>
      <c r="G42" s="1284"/>
      <c r="H42" s="1285"/>
      <c r="I42" s="107">
        <v>
80</v>
      </c>
      <c r="J42" s="108">
        <v>
64</v>
      </c>
      <c r="K42" s="108">
        <v>
48</v>
      </c>
      <c r="L42" s="108">
        <v>
32</v>
      </c>
      <c r="M42" s="109">
        <v>
16</v>
      </c>
    </row>
    <row r="43" spans="2:13" ht="27.75" customHeight="1" x14ac:dyDescent="0.2">
      <c r="B43" s="1278"/>
      <c r="C43" s="1279"/>
      <c r="D43" s="106"/>
      <c r="E43" s="1284" t="s">
        <v>
33</v>
      </c>
      <c r="F43" s="1284"/>
      <c r="G43" s="1284"/>
      <c r="H43" s="1285"/>
      <c r="I43" s="107">
        <v>
1511</v>
      </c>
      <c r="J43" s="108">
        <v>
1435</v>
      </c>
      <c r="K43" s="108">
        <v>
1219</v>
      </c>
      <c r="L43" s="108">
        <v>
1221</v>
      </c>
      <c r="M43" s="109">
        <v>
1171</v>
      </c>
    </row>
    <row r="44" spans="2:13" ht="27.75" customHeight="1" x14ac:dyDescent="0.2">
      <c r="B44" s="1278"/>
      <c r="C44" s="1279"/>
      <c r="D44" s="106"/>
      <c r="E44" s="1284" t="s">
        <v>
34</v>
      </c>
      <c r="F44" s="1284"/>
      <c r="G44" s="1284"/>
      <c r="H44" s="1285"/>
      <c r="I44" s="107">
        <v>
449</v>
      </c>
      <c r="J44" s="108">
        <v>
396</v>
      </c>
      <c r="K44" s="108">
        <v>
343</v>
      </c>
      <c r="L44" s="108">
        <v>
289</v>
      </c>
      <c r="M44" s="109">
        <v>
237</v>
      </c>
    </row>
    <row r="45" spans="2:13" ht="27.75" customHeight="1" x14ac:dyDescent="0.2">
      <c r="B45" s="1278"/>
      <c r="C45" s="1279"/>
      <c r="D45" s="106"/>
      <c r="E45" s="1284" t="s">
        <v>
35</v>
      </c>
      <c r="F45" s="1284"/>
      <c r="G45" s="1284"/>
      <c r="H45" s="1285"/>
      <c r="I45" s="107">
        <v>
1204</v>
      </c>
      <c r="J45" s="108">
        <v>
1220</v>
      </c>
      <c r="K45" s="108">
        <v>
1176</v>
      </c>
      <c r="L45" s="108">
        <v>
1155</v>
      </c>
      <c r="M45" s="109">
        <v>
1228</v>
      </c>
    </row>
    <row r="46" spans="2:13" ht="27.75" customHeight="1" x14ac:dyDescent="0.2">
      <c r="B46" s="1278"/>
      <c r="C46" s="1279"/>
      <c r="D46" s="110"/>
      <c r="E46" s="1284" t="s">
        <v>
36</v>
      </c>
      <c r="F46" s="1284"/>
      <c r="G46" s="1284"/>
      <c r="H46" s="1285"/>
      <c r="I46" s="107" t="s">
        <v>
523</v>
      </c>
      <c r="J46" s="108" t="s">
        <v>
523</v>
      </c>
      <c r="K46" s="108" t="s">
        <v>
523</v>
      </c>
      <c r="L46" s="108" t="s">
        <v>
523</v>
      </c>
      <c r="M46" s="109" t="s">
        <v>
523</v>
      </c>
    </row>
    <row r="47" spans="2:13" ht="27.75" customHeight="1" x14ac:dyDescent="0.2">
      <c r="B47" s="1278"/>
      <c r="C47" s="1279"/>
      <c r="D47" s="111"/>
      <c r="E47" s="1286" t="s">
        <v>
37</v>
      </c>
      <c r="F47" s="1287"/>
      <c r="G47" s="1287"/>
      <c r="H47" s="1288"/>
      <c r="I47" s="107" t="s">
        <v>
523</v>
      </c>
      <c r="J47" s="108" t="s">
        <v>
523</v>
      </c>
      <c r="K47" s="108" t="s">
        <v>
523</v>
      </c>
      <c r="L47" s="108" t="s">
        <v>
523</v>
      </c>
      <c r="M47" s="109" t="s">
        <v>
523</v>
      </c>
    </row>
    <row r="48" spans="2:13" ht="27.75" customHeight="1" x14ac:dyDescent="0.2">
      <c r="B48" s="1278"/>
      <c r="C48" s="1279"/>
      <c r="D48" s="106"/>
      <c r="E48" s="1284" t="s">
        <v>
38</v>
      </c>
      <c r="F48" s="1284"/>
      <c r="G48" s="1284"/>
      <c r="H48" s="1285"/>
      <c r="I48" s="107" t="s">
        <v>
523</v>
      </c>
      <c r="J48" s="108" t="s">
        <v>
523</v>
      </c>
      <c r="K48" s="108" t="s">
        <v>
523</v>
      </c>
      <c r="L48" s="108" t="s">
        <v>
523</v>
      </c>
      <c r="M48" s="109" t="s">
        <v>
523</v>
      </c>
    </row>
    <row r="49" spans="2:13" ht="27.75" customHeight="1" x14ac:dyDescent="0.2">
      <c r="B49" s="1280"/>
      <c r="C49" s="1281"/>
      <c r="D49" s="106"/>
      <c r="E49" s="1284" t="s">
        <v>
39</v>
      </c>
      <c r="F49" s="1284"/>
      <c r="G49" s="1284"/>
      <c r="H49" s="1285"/>
      <c r="I49" s="107" t="s">
        <v>
523</v>
      </c>
      <c r="J49" s="108" t="s">
        <v>
523</v>
      </c>
      <c r="K49" s="108" t="s">
        <v>
523</v>
      </c>
      <c r="L49" s="108" t="s">
        <v>
523</v>
      </c>
      <c r="M49" s="109" t="s">
        <v>
523</v>
      </c>
    </row>
    <row r="50" spans="2:13" ht="27.75" customHeight="1" x14ac:dyDescent="0.2">
      <c r="B50" s="1289" t="s">
        <v>
40</v>
      </c>
      <c r="C50" s="1290"/>
      <c r="D50" s="112"/>
      <c r="E50" s="1284" t="s">
        <v>
41</v>
      </c>
      <c r="F50" s="1284"/>
      <c r="G50" s="1284"/>
      <c r="H50" s="1285"/>
      <c r="I50" s="107">
        <v>
2633</v>
      </c>
      <c r="J50" s="108">
        <v>
2812</v>
      </c>
      <c r="K50" s="108">
        <v>
3270</v>
      </c>
      <c r="L50" s="108">
        <v>
3723</v>
      </c>
      <c r="M50" s="109">
        <v>
3840</v>
      </c>
    </row>
    <row r="51" spans="2:13" ht="27.75" customHeight="1" x14ac:dyDescent="0.2">
      <c r="B51" s="1278"/>
      <c r="C51" s="1279"/>
      <c r="D51" s="106"/>
      <c r="E51" s="1284" t="s">
        <v>
42</v>
      </c>
      <c r="F51" s="1284"/>
      <c r="G51" s="1284"/>
      <c r="H51" s="1285"/>
      <c r="I51" s="107">
        <v>
1022</v>
      </c>
      <c r="J51" s="108">
        <v>
828</v>
      </c>
      <c r="K51" s="108">
        <v>
737</v>
      </c>
      <c r="L51" s="108">
        <v>
592</v>
      </c>
      <c r="M51" s="109">
        <v>
570</v>
      </c>
    </row>
    <row r="52" spans="2:13" ht="27.75" customHeight="1" x14ac:dyDescent="0.2">
      <c r="B52" s="1280"/>
      <c r="C52" s="1281"/>
      <c r="D52" s="106"/>
      <c r="E52" s="1284" t="s">
        <v>
43</v>
      </c>
      <c r="F52" s="1284"/>
      <c r="G52" s="1284"/>
      <c r="H52" s="1285"/>
      <c r="I52" s="107">
        <v>
4881</v>
      </c>
      <c r="J52" s="108">
        <v>
4735</v>
      </c>
      <c r="K52" s="108">
        <v>
4762</v>
      </c>
      <c r="L52" s="108">
        <v>
4664</v>
      </c>
      <c r="M52" s="109">
        <v>
4490</v>
      </c>
    </row>
    <row r="53" spans="2:13" ht="27.75" customHeight="1" thickBot="1" x14ac:dyDescent="0.25">
      <c r="B53" s="1291" t="s">
        <v>
44</v>
      </c>
      <c r="C53" s="1292"/>
      <c r="D53" s="113"/>
      <c r="E53" s="1293" t="s">
        <v>
45</v>
      </c>
      <c r="F53" s="1293"/>
      <c r="G53" s="1293"/>
      <c r="H53" s="1294"/>
      <c r="I53" s="114">
        <v>
2085</v>
      </c>
      <c r="J53" s="115">
        <v>
1924</v>
      </c>
      <c r="K53" s="115">
        <v>
1082</v>
      </c>
      <c r="L53" s="115">
        <v>
541</v>
      </c>
      <c r="M53" s="116">
        <v>
205</v>
      </c>
    </row>
    <row r="54" spans="2:13" ht="27.75" customHeight="1" x14ac:dyDescent="0.2">
      <c r="B54" s="117" t="s">
        <v>
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lBsfY56QNvd5I45b3n3J0nqCBCmiy2/TBAQDaBnV/cxFPb776RScZLQjRl+EjW6MM9Yaw+S9AptjOboEN9+Q/Q==" saltValue="RFxQlwVjhvbuHxvSSJQnE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headerFooter alignWithMargins="0">
    <oddFooter>
&amp;C&amp;P/&amp;N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5" zoomScaleNormal="55" zoomScaleSheetLayoutView="100" workbookViewId="0">
      <selection activeCell="H63" sqref="H63"/>
    </sheetView>
  </sheetViews>
  <sheetFormatPr defaultColWidth="0" defaultRowHeight="0"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21" t="s">
        <v>
47</v>
      </c>
    </row>
    <row r="54" spans="2:8" ht="29.25" customHeight="1" thickBot="1" x14ac:dyDescent="0.3">
      <c r="B54" s="122" t="s">
        <v>
1</v>
      </c>
      <c r="C54" s="123"/>
      <c r="D54" s="123"/>
      <c r="E54" s="124" t="s">
        <v>
2</v>
      </c>
      <c r="F54" s="125" t="s">
        <v>
566</v>
      </c>
      <c r="G54" s="125" t="s">
        <v>
567</v>
      </c>
      <c r="H54" s="126" t="s">
        <v>
568</v>
      </c>
    </row>
    <row r="55" spans="2:8" ht="52.5" customHeight="1" x14ac:dyDescent="0.2">
      <c r="B55" s="127"/>
      <c r="C55" s="1303" t="s">
        <v>
48</v>
      </c>
      <c r="D55" s="1303"/>
      <c r="E55" s="1304"/>
      <c r="F55" s="128">
        <v>
1200</v>
      </c>
      <c r="G55" s="128">
        <v>
1304</v>
      </c>
      <c r="H55" s="129">
        <v>
1304</v>
      </c>
    </row>
    <row r="56" spans="2:8" ht="52.5" customHeight="1" x14ac:dyDescent="0.2">
      <c r="B56" s="130"/>
      <c r="C56" s="1305" t="s">
        <v>
49</v>
      </c>
      <c r="D56" s="1305"/>
      <c r="E56" s="1306"/>
      <c r="F56" s="131">
        <v>
212</v>
      </c>
      <c r="G56" s="131">
        <v>
212</v>
      </c>
      <c r="H56" s="132">
        <v>
212</v>
      </c>
    </row>
    <row r="57" spans="2:8" ht="53.25" customHeight="1" x14ac:dyDescent="0.2">
      <c r="B57" s="130"/>
      <c r="C57" s="1307" t="s">
        <v>
50</v>
      </c>
      <c r="D57" s="1307"/>
      <c r="E57" s="1308"/>
      <c r="F57" s="133">
        <v>
1507</v>
      </c>
      <c r="G57" s="133">
        <v>
1857</v>
      </c>
      <c r="H57" s="134">
        <v>
1968</v>
      </c>
    </row>
    <row r="58" spans="2:8" ht="45.75" customHeight="1" x14ac:dyDescent="0.2">
      <c r="B58" s="135"/>
      <c r="C58" s="1295" t="s">
        <v>
595</v>
      </c>
      <c r="D58" s="1296"/>
      <c r="E58" s="1297"/>
      <c r="F58" s="136">
        <v>
500</v>
      </c>
      <c r="G58" s="136">
        <v>
700</v>
      </c>
      <c r="H58" s="137">
        <v>
761</v>
      </c>
    </row>
    <row r="59" spans="2:8" ht="45.75" customHeight="1" x14ac:dyDescent="0.2">
      <c r="B59" s="135"/>
      <c r="C59" s="1295" t="s">
        <v>
596</v>
      </c>
      <c r="D59" s="1296"/>
      <c r="E59" s="1297"/>
      <c r="F59" s="136">
        <v>
281</v>
      </c>
      <c r="G59" s="136">
        <v>
381</v>
      </c>
      <c r="H59" s="137">
        <v>
431</v>
      </c>
    </row>
    <row r="60" spans="2:8" ht="45.75" customHeight="1" x14ac:dyDescent="0.2">
      <c r="B60" s="135"/>
      <c r="C60" s="1295" t="s">
        <v>
597</v>
      </c>
      <c r="D60" s="1296"/>
      <c r="E60" s="1297"/>
      <c r="F60" s="136">
        <v>
250</v>
      </c>
      <c r="G60" s="136">
        <v>
300</v>
      </c>
      <c r="H60" s="137">
        <v>
300</v>
      </c>
    </row>
    <row r="61" spans="2:8" ht="45.75" customHeight="1" x14ac:dyDescent="0.2">
      <c r="B61" s="135"/>
      <c r="C61" s="1295" t="s">
        <v>
598</v>
      </c>
      <c r="D61" s="1296"/>
      <c r="E61" s="1297"/>
      <c r="F61" s="136">
        <v>
283</v>
      </c>
      <c r="G61" s="136">
        <v>
283</v>
      </c>
      <c r="H61" s="137">
        <v>
283</v>
      </c>
    </row>
    <row r="62" spans="2:8" ht="45.75" customHeight="1" thickBot="1" x14ac:dyDescent="0.25">
      <c r="B62" s="138"/>
      <c r="C62" s="1298" t="s">
        <v>
599</v>
      </c>
      <c r="D62" s="1299"/>
      <c r="E62" s="1300"/>
      <c r="F62" s="139">
        <v>
172</v>
      </c>
      <c r="G62" s="139">
        <v>
172</v>
      </c>
      <c r="H62" s="140">
        <v>
172</v>
      </c>
    </row>
    <row r="63" spans="2:8" ht="52.5" customHeight="1" thickBot="1" x14ac:dyDescent="0.25">
      <c r="B63" s="141"/>
      <c r="C63" s="1301" t="s">
        <v>
51</v>
      </c>
      <c r="D63" s="1301"/>
      <c r="E63" s="1302"/>
      <c r="F63" s="142">
        <v>
2918</v>
      </c>
      <c r="G63" s="142">
        <v>
3372</v>
      </c>
      <c r="H63" s="143">
        <v>
3483</v>
      </c>
    </row>
    <row r="64" spans="2:8" ht="15" customHeight="1" x14ac:dyDescent="0.2"/>
  </sheetData>
  <sheetProtection algorithmName="SHA-512" hashValue="Aun/bpdNVxoCmq11uZmncT1596/UTeASGiVbTfxrXavZ4DFzpJ9sKqv8zSqH9FH9MOT/MSy/WhzWzg/ndjWLWA==" saltValue="hxJ14rw06oeuo8APSRoTd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headerFooter alignWithMargins="0">
    <oddFooter>
&amp;C&amp;P/&amp;N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abSelected="1" topLeftCell="T1" zoomScaleNormal="100" zoomScaleSheetLayoutView="55" workbookViewId="0">
      <selection activeCell="BF1" sqref="BF1"/>
    </sheetView>
  </sheetViews>
  <sheetFormatPr defaultColWidth="0" defaultRowHeight="13.5" customHeight="1" zeroHeight="1" x14ac:dyDescent="0.2"/>
  <cols>
    <col min="1" max="1" width="6.33203125" style="388" customWidth="1"/>
    <col min="2" max="107" width="2.44140625" style="388" customWidth="1"/>
    <col min="108" max="108" width="6.109375" style="396" customWidth="1"/>
    <col min="109" max="109" width="5.88671875" style="395" customWidth="1"/>
    <col min="110" max="110" width="19.109375" style="388" hidden="1"/>
    <col min="111" max="115" width="12.6640625" style="388" hidden="1"/>
    <col min="116" max="349" width="8.6640625" style="388" hidden="1"/>
    <col min="350" max="355" width="14.88671875" style="388" hidden="1"/>
    <col min="356" max="357" width="15.88671875" style="388" hidden="1"/>
    <col min="358" max="363" width="16.109375" style="388" hidden="1"/>
    <col min="364" max="364" width="6.109375" style="388" hidden="1"/>
    <col min="365" max="365" width="3" style="388" hidden="1"/>
    <col min="366" max="605" width="8.6640625" style="388" hidden="1"/>
    <col min="606" max="611" width="14.88671875" style="388" hidden="1"/>
    <col min="612" max="613" width="15.88671875" style="388" hidden="1"/>
    <col min="614" max="619" width="16.109375" style="388" hidden="1"/>
    <col min="620" max="620" width="6.109375" style="388" hidden="1"/>
    <col min="621" max="621" width="3" style="388" hidden="1"/>
    <col min="622" max="861" width="8.6640625" style="388" hidden="1"/>
    <col min="862" max="867" width="14.88671875" style="388" hidden="1"/>
    <col min="868" max="869" width="15.88671875" style="388" hidden="1"/>
    <col min="870" max="875" width="16.109375" style="388" hidden="1"/>
    <col min="876" max="876" width="6.109375" style="388" hidden="1"/>
    <col min="877" max="877" width="3" style="388" hidden="1"/>
    <col min="878" max="1117" width="8.6640625" style="388" hidden="1"/>
    <col min="1118" max="1123" width="14.88671875" style="388" hidden="1"/>
    <col min="1124" max="1125" width="15.88671875" style="388" hidden="1"/>
    <col min="1126" max="1131" width="16.109375" style="388" hidden="1"/>
    <col min="1132" max="1132" width="6.109375" style="388" hidden="1"/>
    <col min="1133" max="1133" width="3" style="388" hidden="1"/>
    <col min="1134" max="1373" width="8.6640625" style="388" hidden="1"/>
    <col min="1374" max="1379" width="14.88671875" style="388" hidden="1"/>
    <col min="1380" max="1381" width="15.88671875" style="388" hidden="1"/>
    <col min="1382" max="1387" width="16.109375" style="388" hidden="1"/>
    <col min="1388" max="1388" width="6.109375" style="388" hidden="1"/>
    <col min="1389" max="1389" width="3" style="388" hidden="1"/>
    <col min="1390" max="1629" width="8.6640625" style="388" hidden="1"/>
    <col min="1630" max="1635" width="14.88671875" style="388" hidden="1"/>
    <col min="1636" max="1637" width="15.88671875" style="388" hidden="1"/>
    <col min="1638" max="1643" width="16.109375" style="388" hidden="1"/>
    <col min="1644" max="1644" width="6.109375" style="388" hidden="1"/>
    <col min="1645" max="1645" width="3" style="388" hidden="1"/>
    <col min="1646" max="1885" width="8.6640625" style="388" hidden="1"/>
    <col min="1886" max="1891" width="14.88671875" style="388" hidden="1"/>
    <col min="1892" max="1893" width="15.88671875" style="388" hidden="1"/>
    <col min="1894" max="1899" width="16.109375" style="388" hidden="1"/>
    <col min="1900" max="1900" width="6.109375" style="388" hidden="1"/>
    <col min="1901" max="1901" width="3" style="388" hidden="1"/>
    <col min="1902" max="2141" width="8.6640625" style="388" hidden="1"/>
    <col min="2142" max="2147" width="14.88671875" style="388" hidden="1"/>
    <col min="2148" max="2149" width="15.88671875" style="388" hidden="1"/>
    <col min="2150" max="2155" width="16.109375" style="388" hidden="1"/>
    <col min="2156" max="2156" width="6.109375" style="388" hidden="1"/>
    <col min="2157" max="2157" width="3" style="388" hidden="1"/>
    <col min="2158" max="2397" width="8.6640625" style="388" hidden="1"/>
    <col min="2398" max="2403" width="14.88671875" style="388" hidden="1"/>
    <col min="2404" max="2405" width="15.88671875" style="388" hidden="1"/>
    <col min="2406" max="2411" width="16.109375" style="388" hidden="1"/>
    <col min="2412" max="2412" width="6.109375" style="388" hidden="1"/>
    <col min="2413" max="2413" width="3" style="388" hidden="1"/>
    <col min="2414" max="2653" width="8.6640625" style="388" hidden="1"/>
    <col min="2654" max="2659" width="14.88671875" style="388" hidden="1"/>
    <col min="2660" max="2661" width="15.88671875" style="388" hidden="1"/>
    <col min="2662" max="2667" width="16.109375" style="388" hidden="1"/>
    <col min="2668" max="2668" width="6.109375" style="388" hidden="1"/>
    <col min="2669" max="2669" width="3" style="388" hidden="1"/>
    <col min="2670" max="2909" width="8.6640625" style="388" hidden="1"/>
    <col min="2910" max="2915" width="14.88671875" style="388" hidden="1"/>
    <col min="2916" max="2917" width="15.88671875" style="388" hidden="1"/>
    <col min="2918" max="2923" width="16.109375" style="388" hidden="1"/>
    <col min="2924" max="2924" width="6.109375" style="388" hidden="1"/>
    <col min="2925" max="2925" width="3" style="388" hidden="1"/>
    <col min="2926" max="3165" width="8.6640625" style="388" hidden="1"/>
    <col min="3166" max="3171" width="14.88671875" style="388" hidden="1"/>
    <col min="3172" max="3173" width="15.88671875" style="388" hidden="1"/>
    <col min="3174" max="3179" width="16.109375" style="388" hidden="1"/>
    <col min="3180" max="3180" width="6.109375" style="388" hidden="1"/>
    <col min="3181" max="3181" width="3" style="388" hidden="1"/>
    <col min="3182" max="3421" width="8.6640625" style="388" hidden="1"/>
    <col min="3422" max="3427" width="14.88671875" style="388" hidden="1"/>
    <col min="3428" max="3429" width="15.88671875" style="388" hidden="1"/>
    <col min="3430" max="3435" width="16.109375" style="388" hidden="1"/>
    <col min="3436" max="3436" width="6.109375" style="388" hidden="1"/>
    <col min="3437" max="3437" width="3" style="388" hidden="1"/>
    <col min="3438" max="3677" width="8.6640625" style="388" hidden="1"/>
    <col min="3678" max="3683" width="14.88671875" style="388" hidden="1"/>
    <col min="3684" max="3685" width="15.88671875" style="388" hidden="1"/>
    <col min="3686" max="3691" width="16.109375" style="388" hidden="1"/>
    <col min="3692" max="3692" width="6.109375" style="388" hidden="1"/>
    <col min="3693" max="3693" width="3" style="388" hidden="1"/>
    <col min="3694" max="3933" width="8.6640625" style="388" hidden="1"/>
    <col min="3934" max="3939" width="14.88671875" style="388" hidden="1"/>
    <col min="3940" max="3941" width="15.88671875" style="388" hidden="1"/>
    <col min="3942" max="3947" width="16.109375" style="388" hidden="1"/>
    <col min="3948" max="3948" width="6.109375" style="388" hidden="1"/>
    <col min="3949" max="3949" width="3" style="388" hidden="1"/>
    <col min="3950" max="4189" width="8.6640625" style="388" hidden="1"/>
    <col min="4190" max="4195" width="14.88671875" style="388" hidden="1"/>
    <col min="4196" max="4197" width="15.88671875" style="388" hidden="1"/>
    <col min="4198" max="4203" width="16.109375" style="388" hidden="1"/>
    <col min="4204" max="4204" width="6.109375" style="388" hidden="1"/>
    <col min="4205" max="4205" width="3" style="388" hidden="1"/>
    <col min="4206" max="4445" width="8.6640625" style="388" hidden="1"/>
    <col min="4446" max="4451" width="14.88671875" style="388" hidden="1"/>
    <col min="4452" max="4453" width="15.88671875" style="388" hidden="1"/>
    <col min="4454" max="4459" width="16.109375" style="388" hidden="1"/>
    <col min="4460" max="4460" width="6.109375" style="388" hidden="1"/>
    <col min="4461" max="4461" width="3" style="388" hidden="1"/>
    <col min="4462" max="4701" width="8.6640625" style="388" hidden="1"/>
    <col min="4702" max="4707" width="14.88671875" style="388" hidden="1"/>
    <col min="4708" max="4709" width="15.88671875" style="388" hidden="1"/>
    <col min="4710" max="4715" width="16.109375" style="388" hidden="1"/>
    <col min="4716" max="4716" width="6.109375" style="388" hidden="1"/>
    <col min="4717" max="4717" width="3" style="388" hidden="1"/>
    <col min="4718" max="4957" width="8.6640625" style="388" hidden="1"/>
    <col min="4958" max="4963" width="14.88671875" style="388" hidden="1"/>
    <col min="4964" max="4965" width="15.88671875" style="388" hidden="1"/>
    <col min="4966" max="4971" width="16.109375" style="388" hidden="1"/>
    <col min="4972" max="4972" width="6.109375" style="388" hidden="1"/>
    <col min="4973" max="4973" width="3" style="388" hidden="1"/>
    <col min="4974" max="5213" width="8.6640625" style="388" hidden="1"/>
    <col min="5214" max="5219" width="14.88671875" style="388" hidden="1"/>
    <col min="5220" max="5221" width="15.88671875" style="388" hidden="1"/>
    <col min="5222" max="5227" width="16.109375" style="388" hidden="1"/>
    <col min="5228" max="5228" width="6.109375" style="388" hidden="1"/>
    <col min="5229" max="5229" width="3" style="388" hidden="1"/>
    <col min="5230" max="5469" width="8.6640625" style="388" hidden="1"/>
    <col min="5470" max="5475" width="14.88671875" style="388" hidden="1"/>
    <col min="5476" max="5477" width="15.88671875" style="388" hidden="1"/>
    <col min="5478" max="5483" width="16.109375" style="388" hidden="1"/>
    <col min="5484" max="5484" width="6.109375" style="388" hidden="1"/>
    <col min="5485" max="5485" width="3" style="388" hidden="1"/>
    <col min="5486" max="5725" width="8.6640625" style="388" hidden="1"/>
    <col min="5726" max="5731" width="14.88671875" style="388" hidden="1"/>
    <col min="5732" max="5733" width="15.88671875" style="388" hidden="1"/>
    <col min="5734" max="5739" width="16.109375" style="388" hidden="1"/>
    <col min="5740" max="5740" width="6.109375" style="388" hidden="1"/>
    <col min="5741" max="5741" width="3" style="388" hidden="1"/>
    <col min="5742" max="5981" width="8.6640625" style="388" hidden="1"/>
    <col min="5982" max="5987" width="14.88671875" style="388" hidden="1"/>
    <col min="5988" max="5989" width="15.88671875" style="388" hidden="1"/>
    <col min="5990" max="5995" width="16.109375" style="388" hidden="1"/>
    <col min="5996" max="5996" width="6.109375" style="388" hidden="1"/>
    <col min="5997" max="5997" width="3" style="388" hidden="1"/>
    <col min="5998" max="6237" width="8.6640625" style="388" hidden="1"/>
    <col min="6238" max="6243" width="14.88671875" style="388" hidden="1"/>
    <col min="6244" max="6245" width="15.88671875" style="388" hidden="1"/>
    <col min="6246" max="6251" width="16.109375" style="388" hidden="1"/>
    <col min="6252" max="6252" width="6.109375" style="388" hidden="1"/>
    <col min="6253" max="6253" width="3" style="388" hidden="1"/>
    <col min="6254" max="6493" width="8.6640625" style="388" hidden="1"/>
    <col min="6494" max="6499" width="14.88671875" style="388" hidden="1"/>
    <col min="6500" max="6501" width="15.88671875" style="388" hidden="1"/>
    <col min="6502" max="6507" width="16.109375" style="388" hidden="1"/>
    <col min="6508" max="6508" width="6.109375" style="388" hidden="1"/>
    <col min="6509" max="6509" width="3" style="388" hidden="1"/>
    <col min="6510" max="6749" width="8.6640625" style="388" hidden="1"/>
    <col min="6750" max="6755" width="14.88671875" style="388" hidden="1"/>
    <col min="6756" max="6757" width="15.88671875" style="388" hidden="1"/>
    <col min="6758" max="6763" width="16.109375" style="388" hidden="1"/>
    <col min="6764" max="6764" width="6.109375" style="388" hidden="1"/>
    <col min="6765" max="6765" width="3" style="388" hidden="1"/>
    <col min="6766" max="7005" width="8.6640625" style="388" hidden="1"/>
    <col min="7006" max="7011" width="14.88671875" style="388" hidden="1"/>
    <col min="7012" max="7013" width="15.88671875" style="388" hidden="1"/>
    <col min="7014" max="7019" width="16.109375" style="388" hidden="1"/>
    <col min="7020" max="7020" width="6.109375" style="388" hidden="1"/>
    <col min="7021" max="7021" width="3" style="388" hidden="1"/>
    <col min="7022" max="7261" width="8.6640625" style="388" hidden="1"/>
    <col min="7262" max="7267" width="14.88671875" style="388" hidden="1"/>
    <col min="7268" max="7269" width="15.88671875" style="388" hidden="1"/>
    <col min="7270" max="7275" width="16.109375" style="388" hidden="1"/>
    <col min="7276" max="7276" width="6.109375" style="388" hidden="1"/>
    <col min="7277" max="7277" width="3" style="388" hidden="1"/>
    <col min="7278" max="7517" width="8.6640625" style="388" hidden="1"/>
    <col min="7518" max="7523" width="14.88671875" style="388" hidden="1"/>
    <col min="7524" max="7525" width="15.88671875" style="388" hidden="1"/>
    <col min="7526" max="7531" width="16.109375" style="388" hidden="1"/>
    <col min="7532" max="7532" width="6.109375" style="388" hidden="1"/>
    <col min="7533" max="7533" width="3" style="388" hidden="1"/>
    <col min="7534" max="7773" width="8.6640625" style="388" hidden="1"/>
    <col min="7774" max="7779" width="14.88671875" style="388" hidden="1"/>
    <col min="7780" max="7781" width="15.88671875" style="388" hidden="1"/>
    <col min="7782" max="7787" width="16.109375" style="388" hidden="1"/>
    <col min="7788" max="7788" width="6.109375" style="388" hidden="1"/>
    <col min="7789" max="7789" width="3" style="388" hidden="1"/>
    <col min="7790" max="8029" width="8.6640625" style="388" hidden="1"/>
    <col min="8030" max="8035" width="14.88671875" style="388" hidden="1"/>
    <col min="8036" max="8037" width="15.88671875" style="388" hidden="1"/>
    <col min="8038" max="8043" width="16.109375" style="388" hidden="1"/>
    <col min="8044" max="8044" width="6.109375" style="388" hidden="1"/>
    <col min="8045" max="8045" width="3" style="388" hidden="1"/>
    <col min="8046" max="8285" width="8.6640625" style="388" hidden="1"/>
    <col min="8286" max="8291" width="14.88671875" style="388" hidden="1"/>
    <col min="8292" max="8293" width="15.88671875" style="388" hidden="1"/>
    <col min="8294" max="8299" width="16.109375" style="388" hidden="1"/>
    <col min="8300" max="8300" width="6.109375" style="388" hidden="1"/>
    <col min="8301" max="8301" width="3" style="388" hidden="1"/>
    <col min="8302" max="8541" width="8.6640625" style="388" hidden="1"/>
    <col min="8542" max="8547" width="14.88671875" style="388" hidden="1"/>
    <col min="8548" max="8549" width="15.88671875" style="388" hidden="1"/>
    <col min="8550" max="8555" width="16.109375" style="388" hidden="1"/>
    <col min="8556" max="8556" width="6.109375" style="388" hidden="1"/>
    <col min="8557" max="8557" width="3" style="388" hidden="1"/>
    <col min="8558" max="8797" width="8.6640625" style="388" hidden="1"/>
    <col min="8798" max="8803" width="14.88671875" style="388" hidden="1"/>
    <col min="8804" max="8805" width="15.88671875" style="388" hidden="1"/>
    <col min="8806" max="8811" width="16.109375" style="388" hidden="1"/>
    <col min="8812" max="8812" width="6.109375" style="388" hidden="1"/>
    <col min="8813" max="8813" width="3" style="388" hidden="1"/>
    <col min="8814" max="9053" width="8.6640625" style="388" hidden="1"/>
    <col min="9054" max="9059" width="14.88671875" style="388" hidden="1"/>
    <col min="9060" max="9061" width="15.88671875" style="388" hidden="1"/>
    <col min="9062" max="9067" width="16.109375" style="388" hidden="1"/>
    <col min="9068" max="9068" width="6.109375" style="388" hidden="1"/>
    <col min="9069" max="9069" width="3" style="388" hidden="1"/>
    <col min="9070" max="9309" width="8.6640625" style="388" hidden="1"/>
    <col min="9310" max="9315" width="14.88671875" style="388" hidden="1"/>
    <col min="9316" max="9317" width="15.88671875" style="388" hidden="1"/>
    <col min="9318" max="9323" width="16.109375" style="388" hidden="1"/>
    <col min="9324" max="9324" width="6.109375" style="388" hidden="1"/>
    <col min="9325" max="9325" width="3" style="388" hidden="1"/>
    <col min="9326" max="9565" width="8.6640625" style="388" hidden="1"/>
    <col min="9566" max="9571" width="14.88671875" style="388" hidden="1"/>
    <col min="9572" max="9573" width="15.88671875" style="388" hidden="1"/>
    <col min="9574" max="9579" width="16.109375" style="388" hidden="1"/>
    <col min="9580" max="9580" width="6.109375" style="388" hidden="1"/>
    <col min="9581" max="9581" width="3" style="388" hidden="1"/>
    <col min="9582" max="9821" width="8.6640625" style="388" hidden="1"/>
    <col min="9822" max="9827" width="14.88671875" style="388" hidden="1"/>
    <col min="9828" max="9829" width="15.88671875" style="388" hidden="1"/>
    <col min="9830" max="9835" width="16.109375" style="388" hidden="1"/>
    <col min="9836" max="9836" width="6.109375" style="388" hidden="1"/>
    <col min="9837" max="9837" width="3" style="388" hidden="1"/>
    <col min="9838" max="10077" width="8.6640625" style="388" hidden="1"/>
    <col min="10078" max="10083" width="14.88671875" style="388" hidden="1"/>
    <col min="10084" max="10085" width="15.88671875" style="388" hidden="1"/>
    <col min="10086" max="10091" width="16.109375" style="388" hidden="1"/>
    <col min="10092" max="10092" width="6.109375" style="388" hidden="1"/>
    <col min="10093" max="10093" width="3" style="388" hidden="1"/>
    <col min="10094" max="10333" width="8.6640625" style="388" hidden="1"/>
    <col min="10334" max="10339" width="14.88671875" style="388" hidden="1"/>
    <col min="10340" max="10341" width="15.88671875" style="388" hidden="1"/>
    <col min="10342" max="10347" width="16.109375" style="388" hidden="1"/>
    <col min="10348" max="10348" width="6.109375" style="388" hidden="1"/>
    <col min="10349" max="10349" width="3" style="388" hidden="1"/>
    <col min="10350" max="10589" width="8.6640625" style="388" hidden="1"/>
    <col min="10590" max="10595" width="14.88671875" style="388" hidden="1"/>
    <col min="10596" max="10597" width="15.88671875" style="388" hidden="1"/>
    <col min="10598" max="10603" width="16.109375" style="388" hidden="1"/>
    <col min="10604" max="10604" width="6.109375" style="388" hidden="1"/>
    <col min="10605" max="10605" width="3" style="388" hidden="1"/>
    <col min="10606" max="10845" width="8.6640625" style="388" hidden="1"/>
    <col min="10846" max="10851" width="14.88671875" style="388" hidden="1"/>
    <col min="10852" max="10853" width="15.88671875" style="388" hidden="1"/>
    <col min="10854" max="10859" width="16.109375" style="388" hidden="1"/>
    <col min="10860" max="10860" width="6.109375" style="388" hidden="1"/>
    <col min="10861" max="10861" width="3" style="388" hidden="1"/>
    <col min="10862" max="11101" width="8.6640625" style="388" hidden="1"/>
    <col min="11102" max="11107" width="14.88671875" style="388" hidden="1"/>
    <col min="11108" max="11109" width="15.88671875" style="388" hidden="1"/>
    <col min="11110" max="11115" width="16.109375" style="388" hidden="1"/>
    <col min="11116" max="11116" width="6.109375" style="388" hidden="1"/>
    <col min="11117" max="11117" width="3" style="388" hidden="1"/>
    <col min="11118" max="11357" width="8.6640625" style="388" hidden="1"/>
    <col min="11358" max="11363" width="14.88671875" style="388" hidden="1"/>
    <col min="11364" max="11365" width="15.88671875" style="388" hidden="1"/>
    <col min="11366" max="11371" width="16.109375" style="388" hidden="1"/>
    <col min="11372" max="11372" width="6.109375" style="388" hidden="1"/>
    <col min="11373" max="11373" width="3" style="388" hidden="1"/>
    <col min="11374" max="11613" width="8.6640625" style="388" hidden="1"/>
    <col min="11614" max="11619" width="14.88671875" style="388" hidden="1"/>
    <col min="11620" max="11621" width="15.88671875" style="388" hidden="1"/>
    <col min="11622" max="11627" width="16.109375" style="388" hidden="1"/>
    <col min="11628" max="11628" width="6.109375" style="388" hidden="1"/>
    <col min="11629" max="11629" width="3" style="388" hidden="1"/>
    <col min="11630" max="11869" width="8.6640625" style="388" hidden="1"/>
    <col min="11870" max="11875" width="14.88671875" style="388" hidden="1"/>
    <col min="11876" max="11877" width="15.88671875" style="388" hidden="1"/>
    <col min="11878" max="11883" width="16.109375" style="388" hidden="1"/>
    <col min="11884" max="11884" width="6.109375" style="388" hidden="1"/>
    <col min="11885" max="11885" width="3" style="388" hidden="1"/>
    <col min="11886" max="12125" width="8.6640625" style="388" hidden="1"/>
    <col min="12126" max="12131" width="14.88671875" style="388" hidden="1"/>
    <col min="12132" max="12133" width="15.88671875" style="388" hidden="1"/>
    <col min="12134" max="12139" width="16.109375" style="388" hidden="1"/>
    <col min="12140" max="12140" width="6.109375" style="388" hidden="1"/>
    <col min="12141" max="12141" width="3" style="388" hidden="1"/>
    <col min="12142" max="12381" width="8.6640625" style="388" hidden="1"/>
    <col min="12382" max="12387" width="14.88671875" style="388" hidden="1"/>
    <col min="12388" max="12389" width="15.88671875" style="388" hidden="1"/>
    <col min="12390" max="12395" width="16.109375" style="388" hidden="1"/>
    <col min="12396" max="12396" width="6.109375" style="388" hidden="1"/>
    <col min="12397" max="12397" width="3" style="388" hidden="1"/>
    <col min="12398" max="12637" width="8.6640625" style="388" hidden="1"/>
    <col min="12638" max="12643" width="14.88671875" style="388" hidden="1"/>
    <col min="12644" max="12645" width="15.88671875" style="388" hidden="1"/>
    <col min="12646" max="12651" width="16.109375" style="388" hidden="1"/>
    <col min="12652" max="12652" width="6.109375" style="388" hidden="1"/>
    <col min="12653" max="12653" width="3" style="388" hidden="1"/>
    <col min="12654" max="12893" width="8.6640625" style="388" hidden="1"/>
    <col min="12894" max="12899" width="14.88671875" style="388" hidden="1"/>
    <col min="12900" max="12901" width="15.88671875" style="388" hidden="1"/>
    <col min="12902" max="12907" width="16.109375" style="388" hidden="1"/>
    <col min="12908" max="12908" width="6.109375" style="388" hidden="1"/>
    <col min="12909" max="12909" width="3" style="388" hidden="1"/>
    <col min="12910" max="13149" width="8.6640625" style="388" hidden="1"/>
    <col min="13150" max="13155" width="14.88671875" style="388" hidden="1"/>
    <col min="13156" max="13157" width="15.88671875" style="388" hidden="1"/>
    <col min="13158" max="13163" width="16.109375" style="388" hidden="1"/>
    <col min="13164" max="13164" width="6.109375" style="388" hidden="1"/>
    <col min="13165" max="13165" width="3" style="388" hidden="1"/>
    <col min="13166" max="13405" width="8.6640625" style="388" hidden="1"/>
    <col min="13406" max="13411" width="14.88671875" style="388" hidden="1"/>
    <col min="13412" max="13413" width="15.88671875" style="388" hidden="1"/>
    <col min="13414" max="13419" width="16.109375" style="388" hidden="1"/>
    <col min="13420" max="13420" width="6.109375" style="388" hidden="1"/>
    <col min="13421" max="13421" width="3" style="388" hidden="1"/>
    <col min="13422" max="13661" width="8.6640625" style="388" hidden="1"/>
    <col min="13662" max="13667" width="14.88671875" style="388" hidden="1"/>
    <col min="13668" max="13669" width="15.88671875" style="388" hidden="1"/>
    <col min="13670" max="13675" width="16.109375" style="388" hidden="1"/>
    <col min="13676" max="13676" width="6.109375" style="388" hidden="1"/>
    <col min="13677" max="13677" width="3" style="388" hidden="1"/>
    <col min="13678" max="13917" width="8.6640625" style="388" hidden="1"/>
    <col min="13918" max="13923" width="14.88671875" style="388" hidden="1"/>
    <col min="13924" max="13925" width="15.88671875" style="388" hidden="1"/>
    <col min="13926" max="13931" width="16.109375" style="388" hidden="1"/>
    <col min="13932" max="13932" width="6.109375" style="388" hidden="1"/>
    <col min="13933" max="13933" width="3" style="388" hidden="1"/>
    <col min="13934" max="14173" width="8.6640625" style="388" hidden="1"/>
    <col min="14174" max="14179" width="14.88671875" style="388" hidden="1"/>
    <col min="14180" max="14181" width="15.88671875" style="388" hidden="1"/>
    <col min="14182" max="14187" width="16.109375" style="388" hidden="1"/>
    <col min="14188" max="14188" width="6.109375" style="388" hidden="1"/>
    <col min="14189" max="14189" width="3" style="388" hidden="1"/>
    <col min="14190" max="14429" width="8.6640625" style="388" hidden="1"/>
    <col min="14430" max="14435" width="14.88671875" style="388" hidden="1"/>
    <col min="14436" max="14437" width="15.88671875" style="388" hidden="1"/>
    <col min="14438" max="14443" width="16.109375" style="388" hidden="1"/>
    <col min="14444" max="14444" width="6.109375" style="388" hidden="1"/>
    <col min="14445" max="14445" width="3" style="388" hidden="1"/>
    <col min="14446" max="14685" width="8.6640625" style="388" hidden="1"/>
    <col min="14686" max="14691" width="14.88671875" style="388" hidden="1"/>
    <col min="14692" max="14693" width="15.88671875" style="388" hidden="1"/>
    <col min="14694" max="14699" width="16.109375" style="388" hidden="1"/>
    <col min="14700" max="14700" width="6.109375" style="388" hidden="1"/>
    <col min="14701" max="14701" width="3" style="388" hidden="1"/>
    <col min="14702" max="14941" width="8.6640625" style="388" hidden="1"/>
    <col min="14942" max="14947" width="14.88671875" style="388" hidden="1"/>
    <col min="14948" max="14949" width="15.88671875" style="388" hidden="1"/>
    <col min="14950" max="14955" width="16.109375" style="388" hidden="1"/>
    <col min="14956" max="14956" width="6.109375" style="388" hidden="1"/>
    <col min="14957" max="14957" width="3" style="388" hidden="1"/>
    <col min="14958" max="15197" width="8.6640625" style="388" hidden="1"/>
    <col min="15198" max="15203" width="14.88671875" style="388" hidden="1"/>
    <col min="15204" max="15205" width="15.88671875" style="388" hidden="1"/>
    <col min="15206" max="15211" width="16.109375" style="388" hidden="1"/>
    <col min="15212" max="15212" width="6.109375" style="388" hidden="1"/>
    <col min="15213" max="15213" width="3" style="388" hidden="1"/>
    <col min="15214" max="15453" width="8.6640625" style="388" hidden="1"/>
    <col min="15454" max="15459" width="14.88671875" style="388" hidden="1"/>
    <col min="15460" max="15461" width="15.88671875" style="388" hidden="1"/>
    <col min="15462" max="15467" width="16.109375" style="388" hidden="1"/>
    <col min="15468" max="15468" width="6.109375" style="388" hidden="1"/>
    <col min="15469" max="15469" width="3" style="388" hidden="1"/>
    <col min="15470" max="15709" width="8.6640625" style="388" hidden="1"/>
    <col min="15710" max="15715" width="14.88671875" style="388" hidden="1"/>
    <col min="15716" max="15717" width="15.88671875" style="388" hidden="1"/>
    <col min="15718" max="15723" width="16.109375" style="388" hidden="1"/>
    <col min="15724" max="15724" width="6.109375" style="388" hidden="1"/>
    <col min="15725" max="15725" width="3" style="388" hidden="1"/>
    <col min="15726" max="15965" width="8.6640625" style="388" hidden="1"/>
    <col min="15966" max="15971" width="14.88671875" style="388" hidden="1"/>
    <col min="15972" max="15973" width="15.88671875" style="388" hidden="1"/>
    <col min="15974" max="15979" width="16.109375" style="388" hidden="1"/>
    <col min="15980" max="15980" width="6.109375" style="388" hidden="1"/>
    <col min="15981" max="15981" width="3" style="388" hidden="1"/>
    <col min="15982" max="16221" width="8.6640625" style="388" hidden="1"/>
    <col min="16222" max="16227" width="14.88671875" style="388" hidden="1"/>
    <col min="16228" max="16229" width="15.88671875" style="388" hidden="1"/>
    <col min="16230" max="16235" width="16.109375" style="388" hidden="1"/>
    <col min="16236" max="16236" width="6.109375" style="388" hidden="1"/>
    <col min="16237" max="16237" width="3" style="388" hidden="1"/>
    <col min="16238" max="16384" width="8.66406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2"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2"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2"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2"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2"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2"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2"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
600</v>
      </c>
    </row>
    <row r="11" spans="1:143" s="291" customFormat="1" ht="13.2"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2"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
600</v>
      </c>
    </row>
    <row r="13" spans="1:143" s="291" customFormat="1" ht="13.2"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2"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2"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2"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2"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2"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2" x14ac:dyDescent="0.2">
      <c r="DD19" s="388"/>
      <c r="DE19" s="388"/>
    </row>
    <row r="20" spans="1:351" ht="13.2" x14ac:dyDescent="0.2">
      <c r="DD20" s="388"/>
      <c r="DE20" s="388"/>
    </row>
    <row r="21" spans="1:351" ht="16.2"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2" x14ac:dyDescent="0.2">
      <c r="B22" s="395"/>
      <c r="MM22" s="394"/>
    </row>
    <row r="23" spans="1:351" ht="13.2" x14ac:dyDescent="0.2">
      <c r="B23" s="395"/>
    </row>
    <row r="24" spans="1:351" ht="13.2" x14ac:dyDescent="0.2">
      <c r="B24" s="395"/>
    </row>
    <row r="25" spans="1:351" ht="13.2" x14ac:dyDescent="0.2">
      <c r="B25" s="395"/>
    </row>
    <row r="26" spans="1:351" ht="13.2" x14ac:dyDescent="0.2">
      <c r="B26" s="395"/>
    </row>
    <row r="27" spans="1:351" ht="13.2" x14ac:dyDescent="0.2">
      <c r="B27" s="395"/>
    </row>
    <row r="28" spans="1:351" ht="13.2" x14ac:dyDescent="0.2">
      <c r="B28" s="395"/>
    </row>
    <row r="29" spans="1:351" ht="13.2" x14ac:dyDescent="0.2">
      <c r="B29" s="395"/>
    </row>
    <row r="30" spans="1:351" ht="13.2" x14ac:dyDescent="0.2">
      <c r="B30" s="395"/>
    </row>
    <row r="31" spans="1:351" ht="13.2" x14ac:dyDescent="0.2">
      <c r="B31" s="395"/>
    </row>
    <row r="32" spans="1:351" ht="13.2" x14ac:dyDescent="0.2">
      <c r="B32" s="395"/>
    </row>
    <row r="33" spans="2:109" ht="13.2" x14ac:dyDescent="0.2">
      <c r="B33" s="395"/>
    </row>
    <row r="34" spans="2:109" ht="13.2" x14ac:dyDescent="0.2">
      <c r="B34" s="395"/>
    </row>
    <row r="35" spans="2:109" ht="13.2" x14ac:dyDescent="0.2">
      <c r="B35" s="395"/>
    </row>
    <row r="36" spans="2:109" ht="13.2" x14ac:dyDescent="0.2">
      <c r="B36" s="395"/>
    </row>
    <row r="37" spans="2:109" ht="13.2" x14ac:dyDescent="0.2">
      <c r="B37" s="395"/>
    </row>
    <row r="38" spans="2:109" ht="13.2" x14ac:dyDescent="0.2">
      <c r="B38" s="395"/>
    </row>
    <row r="39" spans="2:109" ht="13.2"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2" x14ac:dyDescent="0.2">
      <c r="B40" s="400"/>
      <c r="DD40" s="400"/>
      <c r="DE40" s="388"/>
    </row>
    <row r="41" spans="2:109" ht="16.2" x14ac:dyDescent="0.2">
      <c r="B41" s="401" t="s">
        <v>
601</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2" x14ac:dyDescent="0.2">
      <c r="B42" s="395"/>
      <c r="G42" s="402"/>
      <c r="I42" s="403"/>
      <c r="J42" s="403"/>
      <c r="K42" s="403"/>
      <c r="AM42" s="402"/>
      <c r="AN42" s="402" t="s">
        <v>
602</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22" t="s">
        <v>
611</v>
      </c>
      <c r="AO43" s="1323"/>
      <c r="AP43" s="1323"/>
      <c r="AQ43" s="1323"/>
      <c r="AR43" s="1323"/>
      <c r="AS43" s="1323"/>
      <c r="AT43" s="1323"/>
      <c r="AU43" s="1323"/>
      <c r="AV43" s="1323"/>
      <c r="AW43" s="1323"/>
      <c r="AX43" s="1323"/>
      <c r="AY43" s="1323"/>
      <c r="AZ43" s="1323"/>
      <c r="BA43" s="1323"/>
      <c r="BB43" s="1323"/>
      <c r="BC43" s="1323"/>
      <c r="BD43" s="1323"/>
      <c r="BE43" s="1323"/>
      <c r="BF43" s="1323"/>
      <c r="BG43" s="1323"/>
      <c r="BH43" s="1323"/>
      <c r="BI43" s="1323"/>
      <c r="BJ43" s="1323"/>
      <c r="BK43" s="1323"/>
      <c r="BL43" s="1323"/>
      <c r="BM43" s="1323"/>
      <c r="BN43" s="1323"/>
      <c r="BO43" s="1323"/>
      <c r="BP43" s="1323"/>
      <c r="BQ43" s="1323"/>
      <c r="BR43" s="1323"/>
      <c r="BS43" s="1323"/>
      <c r="BT43" s="1323"/>
      <c r="BU43" s="1323"/>
      <c r="BV43" s="1323"/>
      <c r="BW43" s="1323"/>
      <c r="BX43" s="1323"/>
      <c r="BY43" s="1323"/>
      <c r="BZ43" s="1323"/>
      <c r="CA43" s="1323"/>
      <c r="CB43" s="1323"/>
      <c r="CC43" s="1323"/>
      <c r="CD43" s="1323"/>
      <c r="CE43" s="1323"/>
      <c r="CF43" s="1323"/>
      <c r="CG43" s="1323"/>
      <c r="CH43" s="1323"/>
      <c r="CI43" s="1323"/>
      <c r="CJ43" s="1323"/>
      <c r="CK43" s="1323"/>
      <c r="CL43" s="1323"/>
      <c r="CM43" s="1323"/>
      <c r="CN43" s="1323"/>
      <c r="CO43" s="1323"/>
      <c r="CP43" s="1323"/>
      <c r="CQ43" s="1323"/>
      <c r="CR43" s="1323"/>
      <c r="CS43" s="1323"/>
      <c r="CT43" s="1323"/>
      <c r="CU43" s="1323"/>
      <c r="CV43" s="1323"/>
      <c r="CW43" s="1323"/>
      <c r="CX43" s="1323"/>
      <c r="CY43" s="1323"/>
      <c r="CZ43" s="1323"/>
      <c r="DA43" s="1323"/>
      <c r="DB43" s="1323"/>
      <c r="DC43" s="1324"/>
    </row>
    <row r="44" spans="2:109" ht="13.2" x14ac:dyDescent="0.2">
      <c r="B44" s="395"/>
      <c r="AN44" s="1325"/>
      <c r="AO44" s="1326"/>
      <c r="AP44" s="1326"/>
      <c r="AQ44" s="1326"/>
      <c r="AR44" s="1326"/>
      <c r="AS44" s="1326"/>
      <c r="AT44" s="1326"/>
      <c r="AU44" s="1326"/>
      <c r="AV44" s="1326"/>
      <c r="AW44" s="1326"/>
      <c r="AX44" s="1326"/>
      <c r="AY44" s="1326"/>
      <c r="AZ44" s="1326"/>
      <c r="BA44" s="1326"/>
      <c r="BB44" s="1326"/>
      <c r="BC44" s="1326"/>
      <c r="BD44" s="1326"/>
      <c r="BE44" s="1326"/>
      <c r="BF44" s="1326"/>
      <c r="BG44" s="1326"/>
      <c r="BH44" s="1326"/>
      <c r="BI44" s="1326"/>
      <c r="BJ44" s="1326"/>
      <c r="BK44" s="1326"/>
      <c r="BL44" s="1326"/>
      <c r="BM44" s="1326"/>
      <c r="BN44" s="1326"/>
      <c r="BO44" s="1326"/>
      <c r="BP44" s="1326"/>
      <c r="BQ44" s="1326"/>
      <c r="BR44" s="1326"/>
      <c r="BS44" s="1326"/>
      <c r="BT44" s="1326"/>
      <c r="BU44" s="1326"/>
      <c r="BV44" s="1326"/>
      <c r="BW44" s="1326"/>
      <c r="BX44" s="1326"/>
      <c r="BY44" s="1326"/>
      <c r="BZ44" s="1326"/>
      <c r="CA44" s="1326"/>
      <c r="CB44" s="1326"/>
      <c r="CC44" s="1326"/>
      <c r="CD44" s="1326"/>
      <c r="CE44" s="1326"/>
      <c r="CF44" s="1326"/>
      <c r="CG44" s="1326"/>
      <c r="CH44" s="1326"/>
      <c r="CI44" s="1326"/>
      <c r="CJ44" s="1326"/>
      <c r="CK44" s="1326"/>
      <c r="CL44" s="1326"/>
      <c r="CM44" s="1326"/>
      <c r="CN44" s="1326"/>
      <c r="CO44" s="1326"/>
      <c r="CP44" s="1326"/>
      <c r="CQ44" s="1326"/>
      <c r="CR44" s="1326"/>
      <c r="CS44" s="1326"/>
      <c r="CT44" s="1326"/>
      <c r="CU44" s="1326"/>
      <c r="CV44" s="1326"/>
      <c r="CW44" s="1326"/>
      <c r="CX44" s="1326"/>
      <c r="CY44" s="1326"/>
      <c r="CZ44" s="1326"/>
      <c r="DA44" s="1326"/>
      <c r="DB44" s="1326"/>
      <c r="DC44" s="1327"/>
    </row>
    <row r="45" spans="2:109" ht="13.2" x14ac:dyDescent="0.2">
      <c r="B45" s="395"/>
      <c r="AN45" s="1325"/>
      <c r="AO45" s="1326"/>
      <c r="AP45" s="1326"/>
      <c r="AQ45" s="1326"/>
      <c r="AR45" s="1326"/>
      <c r="AS45" s="1326"/>
      <c r="AT45" s="1326"/>
      <c r="AU45" s="1326"/>
      <c r="AV45" s="1326"/>
      <c r="AW45" s="1326"/>
      <c r="AX45" s="1326"/>
      <c r="AY45" s="1326"/>
      <c r="AZ45" s="1326"/>
      <c r="BA45" s="1326"/>
      <c r="BB45" s="1326"/>
      <c r="BC45" s="1326"/>
      <c r="BD45" s="1326"/>
      <c r="BE45" s="1326"/>
      <c r="BF45" s="1326"/>
      <c r="BG45" s="1326"/>
      <c r="BH45" s="1326"/>
      <c r="BI45" s="1326"/>
      <c r="BJ45" s="1326"/>
      <c r="BK45" s="1326"/>
      <c r="BL45" s="1326"/>
      <c r="BM45" s="1326"/>
      <c r="BN45" s="1326"/>
      <c r="BO45" s="1326"/>
      <c r="BP45" s="1326"/>
      <c r="BQ45" s="1326"/>
      <c r="BR45" s="1326"/>
      <c r="BS45" s="1326"/>
      <c r="BT45" s="1326"/>
      <c r="BU45" s="1326"/>
      <c r="BV45" s="1326"/>
      <c r="BW45" s="1326"/>
      <c r="BX45" s="1326"/>
      <c r="BY45" s="1326"/>
      <c r="BZ45" s="1326"/>
      <c r="CA45" s="1326"/>
      <c r="CB45" s="1326"/>
      <c r="CC45" s="1326"/>
      <c r="CD45" s="1326"/>
      <c r="CE45" s="1326"/>
      <c r="CF45" s="1326"/>
      <c r="CG45" s="1326"/>
      <c r="CH45" s="1326"/>
      <c r="CI45" s="1326"/>
      <c r="CJ45" s="1326"/>
      <c r="CK45" s="1326"/>
      <c r="CL45" s="1326"/>
      <c r="CM45" s="1326"/>
      <c r="CN45" s="1326"/>
      <c r="CO45" s="1326"/>
      <c r="CP45" s="1326"/>
      <c r="CQ45" s="1326"/>
      <c r="CR45" s="1326"/>
      <c r="CS45" s="1326"/>
      <c r="CT45" s="1326"/>
      <c r="CU45" s="1326"/>
      <c r="CV45" s="1326"/>
      <c r="CW45" s="1326"/>
      <c r="CX45" s="1326"/>
      <c r="CY45" s="1326"/>
      <c r="CZ45" s="1326"/>
      <c r="DA45" s="1326"/>
      <c r="DB45" s="1326"/>
      <c r="DC45" s="1327"/>
    </row>
    <row r="46" spans="2:109" ht="13.2" x14ac:dyDescent="0.2">
      <c r="B46" s="395"/>
      <c r="AN46" s="1325"/>
      <c r="AO46" s="1326"/>
      <c r="AP46" s="1326"/>
      <c r="AQ46" s="1326"/>
      <c r="AR46" s="1326"/>
      <c r="AS46" s="1326"/>
      <c r="AT46" s="1326"/>
      <c r="AU46" s="1326"/>
      <c r="AV46" s="1326"/>
      <c r="AW46" s="1326"/>
      <c r="AX46" s="1326"/>
      <c r="AY46" s="1326"/>
      <c r="AZ46" s="1326"/>
      <c r="BA46" s="1326"/>
      <c r="BB46" s="1326"/>
      <c r="BC46" s="1326"/>
      <c r="BD46" s="1326"/>
      <c r="BE46" s="1326"/>
      <c r="BF46" s="1326"/>
      <c r="BG46" s="1326"/>
      <c r="BH46" s="1326"/>
      <c r="BI46" s="1326"/>
      <c r="BJ46" s="1326"/>
      <c r="BK46" s="1326"/>
      <c r="BL46" s="1326"/>
      <c r="BM46" s="1326"/>
      <c r="BN46" s="1326"/>
      <c r="BO46" s="1326"/>
      <c r="BP46" s="1326"/>
      <c r="BQ46" s="1326"/>
      <c r="BR46" s="1326"/>
      <c r="BS46" s="1326"/>
      <c r="BT46" s="1326"/>
      <c r="BU46" s="1326"/>
      <c r="BV46" s="1326"/>
      <c r="BW46" s="1326"/>
      <c r="BX46" s="1326"/>
      <c r="BY46" s="1326"/>
      <c r="BZ46" s="1326"/>
      <c r="CA46" s="1326"/>
      <c r="CB46" s="1326"/>
      <c r="CC46" s="1326"/>
      <c r="CD46" s="1326"/>
      <c r="CE46" s="1326"/>
      <c r="CF46" s="1326"/>
      <c r="CG46" s="1326"/>
      <c r="CH46" s="1326"/>
      <c r="CI46" s="1326"/>
      <c r="CJ46" s="1326"/>
      <c r="CK46" s="1326"/>
      <c r="CL46" s="1326"/>
      <c r="CM46" s="1326"/>
      <c r="CN46" s="1326"/>
      <c r="CO46" s="1326"/>
      <c r="CP46" s="1326"/>
      <c r="CQ46" s="1326"/>
      <c r="CR46" s="1326"/>
      <c r="CS46" s="1326"/>
      <c r="CT46" s="1326"/>
      <c r="CU46" s="1326"/>
      <c r="CV46" s="1326"/>
      <c r="CW46" s="1326"/>
      <c r="CX46" s="1326"/>
      <c r="CY46" s="1326"/>
      <c r="CZ46" s="1326"/>
      <c r="DA46" s="1326"/>
      <c r="DB46" s="1326"/>
      <c r="DC46" s="1327"/>
    </row>
    <row r="47" spans="2:109" ht="13.2" x14ac:dyDescent="0.2">
      <c r="B47" s="395"/>
      <c r="AN47" s="1328"/>
      <c r="AO47" s="1329"/>
      <c r="AP47" s="1329"/>
      <c r="AQ47" s="1329"/>
      <c r="AR47" s="1329"/>
      <c r="AS47" s="1329"/>
      <c r="AT47" s="1329"/>
      <c r="AU47" s="1329"/>
      <c r="AV47" s="1329"/>
      <c r="AW47" s="1329"/>
      <c r="AX47" s="1329"/>
      <c r="AY47" s="1329"/>
      <c r="AZ47" s="1329"/>
      <c r="BA47" s="1329"/>
      <c r="BB47" s="1329"/>
      <c r="BC47" s="1329"/>
      <c r="BD47" s="1329"/>
      <c r="BE47" s="1329"/>
      <c r="BF47" s="1329"/>
      <c r="BG47" s="1329"/>
      <c r="BH47" s="1329"/>
      <c r="BI47" s="1329"/>
      <c r="BJ47" s="1329"/>
      <c r="BK47" s="1329"/>
      <c r="BL47" s="1329"/>
      <c r="BM47" s="1329"/>
      <c r="BN47" s="1329"/>
      <c r="BO47" s="1329"/>
      <c r="BP47" s="1329"/>
      <c r="BQ47" s="1329"/>
      <c r="BR47" s="1329"/>
      <c r="BS47" s="1329"/>
      <c r="BT47" s="1329"/>
      <c r="BU47" s="1329"/>
      <c r="BV47" s="1329"/>
      <c r="BW47" s="1329"/>
      <c r="BX47" s="1329"/>
      <c r="BY47" s="1329"/>
      <c r="BZ47" s="1329"/>
      <c r="CA47" s="1329"/>
      <c r="CB47" s="1329"/>
      <c r="CC47" s="1329"/>
      <c r="CD47" s="1329"/>
      <c r="CE47" s="1329"/>
      <c r="CF47" s="1329"/>
      <c r="CG47" s="1329"/>
      <c r="CH47" s="1329"/>
      <c r="CI47" s="1329"/>
      <c r="CJ47" s="1329"/>
      <c r="CK47" s="1329"/>
      <c r="CL47" s="1329"/>
      <c r="CM47" s="1329"/>
      <c r="CN47" s="1329"/>
      <c r="CO47" s="1329"/>
      <c r="CP47" s="1329"/>
      <c r="CQ47" s="1329"/>
      <c r="CR47" s="1329"/>
      <c r="CS47" s="1329"/>
      <c r="CT47" s="1329"/>
      <c r="CU47" s="1329"/>
      <c r="CV47" s="1329"/>
      <c r="CW47" s="1329"/>
      <c r="CX47" s="1329"/>
      <c r="CY47" s="1329"/>
      <c r="CZ47" s="1329"/>
      <c r="DA47" s="1329"/>
      <c r="DB47" s="1329"/>
      <c r="DC47" s="1330"/>
    </row>
    <row r="48" spans="2:109" ht="13.2"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2" x14ac:dyDescent="0.2">
      <c r="B49" s="395"/>
      <c r="AN49" s="388" t="s">
        <v>
603</v>
      </c>
    </row>
    <row r="50" spans="1:109" ht="13.2" x14ac:dyDescent="0.2">
      <c r="B50" s="395"/>
      <c r="G50" s="1315"/>
      <c r="H50" s="1315"/>
      <c r="I50" s="1315"/>
      <c r="J50" s="1315"/>
      <c r="K50" s="405"/>
      <c r="L50" s="405"/>
      <c r="M50" s="406"/>
      <c r="N50" s="406"/>
      <c r="AN50" s="1318"/>
      <c r="AO50" s="1319"/>
      <c r="AP50" s="1319"/>
      <c r="AQ50" s="1319"/>
      <c r="AR50" s="1319"/>
      <c r="AS50" s="1319"/>
      <c r="AT50" s="1319"/>
      <c r="AU50" s="1319"/>
      <c r="AV50" s="1319"/>
      <c r="AW50" s="1319"/>
      <c r="AX50" s="1319"/>
      <c r="AY50" s="1319"/>
      <c r="AZ50" s="1319"/>
      <c r="BA50" s="1319"/>
      <c r="BB50" s="1319"/>
      <c r="BC50" s="1319"/>
      <c r="BD50" s="1319"/>
      <c r="BE50" s="1319"/>
      <c r="BF50" s="1319"/>
      <c r="BG50" s="1319"/>
      <c r="BH50" s="1319"/>
      <c r="BI50" s="1319"/>
      <c r="BJ50" s="1319"/>
      <c r="BK50" s="1319"/>
      <c r="BL50" s="1319"/>
      <c r="BM50" s="1319"/>
      <c r="BN50" s="1319"/>
      <c r="BO50" s="1320"/>
      <c r="BP50" s="1314" t="s">
        <v>
564</v>
      </c>
      <c r="BQ50" s="1314"/>
      <c r="BR50" s="1314"/>
      <c r="BS50" s="1314"/>
      <c r="BT50" s="1314"/>
      <c r="BU50" s="1314"/>
      <c r="BV50" s="1314"/>
      <c r="BW50" s="1314"/>
      <c r="BX50" s="1314" t="s">
        <v>
565</v>
      </c>
      <c r="BY50" s="1314"/>
      <c r="BZ50" s="1314"/>
      <c r="CA50" s="1314"/>
      <c r="CB50" s="1314"/>
      <c r="CC50" s="1314"/>
      <c r="CD50" s="1314"/>
      <c r="CE50" s="1314"/>
      <c r="CF50" s="1314" t="s">
        <v>
566</v>
      </c>
      <c r="CG50" s="1314"/>
      <c r="CH50" s="1314"/>
      <c r="CI50" s="1314"/>
      <c r="CJ50" s="1314"/>
      <c r="CK50" s="1314"/>
      <c r="CL50" s="1314"/>
      <c r="CM50" s="1314"/>
      <c r="CN50" s="1314" t="s">
        <v>
567</v>
      </c>
      <c r="CO50" s="1314"/>
      <c r="CP50" s="1314"/>
      <c r="CQ50" s="1314"/>
      <c r="CR50" s="1314"/>
      <c r="CS50" s="1314"/>
      <c r="CT50" s="1314"/>
      <c r="CU50" s="1314"/>
      <c r="CV50" s="1314" t="s">
        <v>
568</v>
      </c>
      <c r="CW50" s="1314"/>
      <c r="CX50" s="1314"/>
      <c r="CY50" s="1314"/>
      <c r="CZ50" s="1314"/>
      <c r="DA50" s="1314"/>
      <c r="DB50" s="1314"/>
      <c r="DC50" s="1314"/>
    </row>
    <row r="51" spans="1:109" ht="13.5" customHeight="1" x14ac:dyDescent="0.2">
      <c r="B51" s="395"/>
      <c r="G51" s="1317"/>
      <c r="H51" s="1317"/>
      <c r="I51" s="1331"/>
      <c r="J51" s="1331"/>
      <c r="K51" s="1316"/>
      <c r="L51" s="1316"/>
      <c r="M51" s="1316"/>
      <c r="N51" s="1316"/>
      <c r="AM51" s="404"/>
      <c r="AN51" s="1312" t="s">
        <v>
604</v>
      </c>
      <c r="AO51" s="1312"/>
      <c r="AP51" s="1312"/>
      <c r="AQ51" s="1312"/>
      <c r="AR51" s="1312"/>
      <c r="AS51" s="1312"/>
      <c r="AT51" s="1312"/>
      <c r="AU51" s="1312"/>
      <c r="AV51" s="1312"/>
      <c r="AW51" s="1312"/>
      <c r="AX51" s="1312"/>
      <c r="AY51" s="1312"/>
      <c r="AZ51" s="1312"/>
      <c r="BA51" s="1312"/>
      <c r="BB51" s="1312" t="s">
        <v>
605</v>
      </c>
      <c r="BC51" s="1312"/>
      <c r="BD51" s="1312"/>
      <c r="BE51" s="1312"/>
      <c r="BF51" s="1312"/>
      <c r="BG51" s="1312"/>
      <c r="BH51" s="1312"/>
      <c r="BI51" s="1312"/>
      <c r="BJ51" s="1312"/>
      <c r="BK51" s="1312"/>
      <c r="BL51" s="1312"/>
      <c r="BM51" s="1312"/>
      <c r="BN51" s="1312"/>
      <c r="BO51" s="1312"/>
      <c r="BP51" s="1321"/>
      <c r="BQ51" s="1309"/>
      <c r="BR51" s="1309"/>
      <c r="BS51" s="1309"/>
      <c r="BT51" s="1309"/>
      <c r="BU51" s="1309"/>
      <c r="BV51" s="1309"/>
      <c r="BW51" s="1309"/>
      <c r="BX51" s="1321"/>
      <c r="BY51" s="1309"/>
      <c r="BZ51" s="1309"/>
      <c r="CA51" s="1309"/>
      <c r="CB51" s="1309"/>
      <c r="CC51" s="1309"/>
      <c r="CD51" s="1309"/>
      <c r="CE51" s="1309"/>
      <c r="CF51" s="1309">
        <v>
34.799999999999997</v>
      </c>
      <c r="CG51" s="1309"/>
      <c r="CH51" s="1309"/>
      <c r="CI51" s="1309"/>
      <c r="CJ51" s="1309"/>
      <c r="CK51" s="1309"/>
      <c r="CL51" s="1309"/>
      <c r="CM51" s="1309"/>
      <c r="CN51" s="1309">
        <v>
17.5</v>
      </c>
      <c r="CO51" s="1309"/>
      <c r="CP51" s="1309"/>
      <c r="CQ51" s="1309"/>
      <c r="CR51" s="1309"/>
      <c r="CS51" s="1309"/>
      <c r="CT51" s="1309"/>
      <c r="CU51" s="1309"/>
      <c r="CV51" s="1309">
        <v>
6.6</v>
      </c>
      <c r="CW51" s="1309"/>
      <c r="CX51" s="1309"/>
      <c r="CY51" s="1309"/>
      <c r="CZ51" s="1309"/>
      <c r="DA51" s="1309"/>
      <c r="DB51" s="1309"/>
      <c r="DC51" s="1309"/>
    </row>
    <row r="52" spans="1:109" ht="13.2" x14ac:dyDescent="0.2">
      <c r="B52" s="395"/>
      <c r="G52" s="1317"/>
      <c r="H52" s="1317"/>
      <c r="I52" s="1331"/>
      <c r="J52" s="1331"/>
      <c r="K52" s="1316"/>
      <c r="L52" s="1316"/>
      <c r="M52" s="1316"/>
      <c r="N52" s="1316"/>
      <c r="AM52" s="404"/>
      <c r="AN52" s="1312"/>
      <c r="AO52" s="1312"/>
      <c r="AP52" s="1312"/>
      <c r="AQ52" s="1312"/>
      <c r="AR52" s="1312"/>
      <c r="AS52" s="1312"/>
      <c r="AT52" s="1312"/>
      <c r="AU52" s="1312"/>
      <c r="AV52" s="1312"/>
      <c r="AW52" s="1312"/>
      <c r="AX52" s="1312"/>
      <c r="AY52" s="1312"/>
      <c r="AZ52" s="1312"/>
      <c r="BA52" s="1312"/>
      <c r="BB52" s="1312"/>
      <c r="BC52" s="1312"/>
      <c r="BD52" s="1312"/>
      <c r="BE52" s="1312"/>
      <c r="BF52" s="1312"/>
      <c r="BG52" s="1312"/>
      <c r="BH52" s="1312"/>
      <c r="BI52" s="1312"/>
      <c r="BJ52" s="1312"/>
      <c r="BK52" s="1312"/>
      <c r="BL52" s="1312"/>
      <c r="BM52" s="1312"/>
      <c r="BN52" s="1312"/>
      <c r="BO52" s="1312"/>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2" x14ac:dyDescent="0.2">
      <c r="A53" s="403"/>
      <c r="B53" s="395"/>
      <c r="G53" s="1317"/>
      <c r="H53" s="1317"/>
      <c r="I53" s="1315"/>
      <c r="J53" s="1315"/>
      <c r="K53" s="1316"/>
      <c r="L53" s="1316"/>
      <c r="M53" s="1316"/>
      <c r="N53" s="1316"/>
      <c r="AM53" s="404"/>
      <c r="AN53" s="1312"/>
      <c r="AO53" s="1312"/>
      <c r="AP53" s="1312"/>
      <c r="AQ53" s="1312"/>
      <c r="AR53" s="1312"/>
      <c r="AS53" s="1312"/>
      <c r="AT53" s="1312"/>
      <c r="AU53" s="1312"/>
      <c r="AV53" s="1312"/>
      <c r="AW53" s="1312"/>
      <c r="AX53" s="1312"/>
      <c r="AY53" s="1312"/>
      <c r="AZ53" s="1312"/>
      <c r="BA53" s="1312"/>
      <c r="BB53" s="1312" t="s">
        <v>
606</v>
      </c>
      <c r="BC53" s="1312"/>
      <c r="BD53" s="1312"/>
      <c r="BE53" s="1312"/>
      <c r="BF53" s="1312"/>
      <c r="BG53" s="1312"/>
      <c r="BH53" s="1312"/>
      <c r="BI53" s="1312"/>
      <c r="BJ53" s="1312"/>
      <c r="BK53" s="1312"/>
      <c r="BL53" s="1312"/>
      <c r="BM53" s="1312"/>
      <c r="BN53" s="1312"/>
      <c r="BO53" s="1312"/>
      <c r="BP53" s="1321"/>
      <c r="BQ53" s="1309"/>
      <c r="BR53" s="1309"/>
      <c r="BS53" s="1309"/>
      <c r="BT53" s="1309"/>
      <c r="BU53" s="1309"/>
      <c r="BV53" s="1309"/>
      <c r="BW53" s="1309"/>
      <c r="BX53" s="1321"/>
      <c r="BY53" s="1309"/>
      <c r="BZ53" s="1309"/>
      <c r="CA53" s="1309"/>
      <c r="CB53" s="1309"/>
      <c r="CC53" s="1309"/>
      <c r="CD53" s="1309"/>
      <c r="CE53" s="1309"/>
      <c r="CF53" s="1309">
        <v>
61.3</v>
      </c>
      <c r="CG53" s="1309"/>
      <c r="CH53" s="1309"/>
      <c r="CI53" s="1309"/>
      <c r="CJ53" s="1309"/>
      <c r="CK53" s="1309"/>
      <c r="CL53" s="1309"/>
      <c r="CM53" s="1309"/>
      <c r="CN53" s="1309">
        <v>
62.1</v>
      </c>
      <c r="CO53" s="1309"/>
      <c r="CP53" s="1309"/>
      <c r="CQ53" s="1309"/>
      <c r="CR53" s="1309"/>
      <c r="CS53" s="1309"/>
      <c r="CT53" s="1309"/>
      <c r="CU53" s="1309"/>
      <c r="CV53" s="1309">
        <v>
62.7</v>
      </c>
      <c r="CW53" s="1309"/>
      <c r="CX53" s="1309"/>
      <c r="CY53" s="1309"/>
      <c r="CZ53" s="1309"/>
      <c r="DA53" s="1309"/>
      <c r="DB53" s="1309"/>
      <c r="DC53" s="1309"/>
    </row>
    <row r="54" spans="1:109" ht="13.2" x14ac:dyDescent="0.2">
      <c r="A54" s="403"/>
      <c r="B54" s="395"/>
      <c r="G54" s="1317"/>
      <c r="H54" s="1317"/>
      <c r="I54" s="1315"/>
      <c r="J54" s="1315"/>
      <c r="K54" s="1316"/>
      <c r="L54" s="1316"/>
      <c r="M54" s="1316"/>
      <c r="N54" s="1316"/>
      <c r="AM54" s="404"/>
      <c r="AN54" s="1312"/>
      <c r="AO54" s="1312"/>
      <c r="AP54" s="1312"/>
      <c r="AQ54" s="1312"/>
      <c r="AR54" s="1312"/>
      <c r="AS54" s="1312"/>
      <c r="AT54" s="1312"/>
      <c r="AU54" s="1312"/>
      <c r="AV54" s="1312"/>
      <c r="AW54" s="1312"/>
      <c r="AX54" s="1312"/>
      <c r="AY54" s="1312"/>
      <c r="AZ54" s="1312"/>
      <c r="BA54" s="1312"/>
      <c r="BB54" s="1312"/>
      <c r="BC54" s="1312"/>
      <c r="BD54" s="1312"/>
      <c r="BE54" s="1312"/>
      <c r="BF54" s="1312"/>
      <c r="BG54" s="1312"/>
      <c r="BH54" s="1312"/>
      <c r="BI54" s="1312"/>
      <c r="BJ54" s="1312"/>
      <c r="BK54" s="1312"/>
      <c r="BL54" s="1312"/>
      <c r="BM54" s="1312"/>
      <c r="BN54" s="1312"/>
      <c r="BO54" s="1312"/>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2" x14ac:dyDescent="0.2">
      <c r="A55" s="403"/>
      <c r="B55" s="395"/>
      <c r="G55" s="1315"/>
      <c r="H55" s="1315"/>
      <c r="I55" s="1315"/>
      <c r="J55" s="1315"/>
      <c r="K55" s="1316"/>
      <c r="L55" s="1316"/>
      <c r="M55" s="1316"/>
      <c r="N55" s="1316"/>
      <c r="AN55" s="1314" t="s">
        <v>
607</v>
      </c>
      <c r="AO55" s="1314"/>
      <c r="AP55" s="1314"/>
      <c r="AQ55" s="1314"/>
      <c r="AR55" s="1314"/>
      <c r="AS55" s="1314"/>
      <c r="AT55" s="1314"/>
      <c r="AU55" s="1314"/>
      <c r="AV55" s="1314"/>
      <c r="AW55" s="1314"/>
      <c r="AX55" s="1314"/>
      <c r="AY55" s="1314"/>
      <c r="AZ55" s="1314"/>
      <c r="BA55" s="1314"/>
      <c r="BB55" s="1312" t="s">
        <v>
605</v>
      </c>
      <c r="BC55" s="1312"/>
      <c r="BD55" s="1312"/>
      <c r="BE55" s="1312"/>
      <c r="BF55" s="1312"/>
      <c r="BG55" s="1312"/>
      <c r="BH55" s="1312"/>
      <c r="BI55" s="1312"/>
      <c r="BJ55" s="1312"/>
      <c r="BK55" s="1312"/>
      <c r="BL55" s="1312"/>
      <c r="BM55" s="1312"/>
      <c r="BN55" s="1312"/>
      <c r="BO55" s="1312"/>
      <c r="BP55" s="1321"/>
      <c r="BQ55" s="1309"/>
      <c r="BR55" s="1309"/>
      <c r="BS55" s="1309"/>
      <c r="BT55" s="1309"/>
      <c r="BU55" s="1309"/>
      <c r="BV55" s="1309"/>
      <c r="BW55" s="1309"/>
      <c r="BX55" s="1321"/>
      <c r="BY55" s="1309"/>
      <c r="BZ55" s="1309"/>
      <c r="CA55" s="1309"/>
      <c r="CB55" s="1309"/>
      <c r="CC55" s="1309"/>
      <c r="CD55" s="1309"/>
      <c r="CE55" s="1309"/>
      <c r="CF55" s="1309">
        <v>
23.4</v>
      </c>
      <c r="CG55" s="1309"/>
      <c r="CH55" s="1309"/>
      <c r="CI55" s="1309"/>
      <c r="CJ55" s="1309"/>
      <c r="CK55" s="1309"/>
      <c r="CL55" s="1309"/>
      <c r="CM55" s="1309"/>
      <c r="CN55" s="1309">
        <v>
7.7</v>
      </c>
      <c r="CO55" s="1309"/>
      <c r="CP55" s="1309"/>
      <c r="CQ55" s="1309"/>
      <c r="CR55" s="1309"/>
      <c r="CS55" s="1309"/>
      <c r="CT55" s="1309"/>
      <c r="CU55" s="1309"/>
      <c r="CV55" s="1309">
        <v>
3.2</v>
      </c>
      <c r="CW55" s="1309"/>
      <c r="CX55" s="1309"/>
      <c r="CY55" s="1309"/>
      <c r="CZ55" s="1309"/>
      <c r="DA55" s="1309"/>
      <c r="DB55" s="1309"/>
      <c r="DC55" s="1309"/>
    </row>
    <row r="56" spans="1:109" ht="13.2" x14ac:dyDescent="0.2">
      <c r="A56" s="403"/>
      <c r="B56" s="395"/>
      <c r="G56" s="1315"/>
      <c r="H56" s="1315"/>
      <c r="I56" s="1315"/>
      <c r="J56" s="1315"/>
      <c r="K56" s="1316"/>
      <c r="L56" s="1316"/>
      <c r="M56" s="1316"/>
      <c r="N56" s="1316"/>
      <c r="AN56" s="1314"/>
      <c r="AO56" s="1314"/>
      <c r="AP56" s="1314"/>
      <c r="AQ56" s="1314"/>
      <c r="AR56" s="1314"/>
      <c r="AS56" s="1314"/>
      <c r="AT56" s="1314"/>
      <c r="AU56" s="1314"/>
      <c r="AV56" s="1314"/>
      <c r="AW56" s="1314"/>
      <c r="AX56" s="1314"/>
      <c r="AY56" s="1314"/>
      <c r="AZ56" s="1314"/>
      <c r="BA56" s="1314"/>
      <c r="BB56" s="1312"/>
      <c r="BC56" s="1312"/>
      <c r="BD56" s="1312"/>
      <c r="BE56" s="1312"/>
      <c r="BF56" s="1312"/>
      <c r="BG56" s="1312"/>
      <c r="BH56" s="1312"/>
      <c r="BI56" s="1312"/>
      <c r="BJ56" s="1312"/>
      <c r="BK56" s="1312"/>
      <c r="BL56" s="1312"/>
      <c r="BM56" s="1312"/>
      <c r="BN56" s="1312"/>
      <c r="BO56" s="1312"/>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ht="13.2" x14ac:dyDescent="0.2">
      <c r="B57" s="407"/>
      <c r="G57" s="1315"/>
      <c r="H57" s="1315"/>
      <c r="I57" s="1310"/>
      <c r="J57" s="1310"/>
      <c r="K57" s="1316"/>
      <c r="L57" s="1316"/>
      <c r="M57" s="1316"/>
      <c r="N57" s="1316"/>
      <c r="AM57" s="388"/>
      <c r="AN57" s="1314"/>
      <c r="AO57" s="1314"/>
      <c r="AP57" s="1314"/>
      <c r="AQ57" s="1314"/>
      <c r="AR57" s="1314"/>
      <c r="AS57" s="1314"/>
      <c r="AT57" s="1314"/>
      <c r="AU57" s="1314"/>
      <c r="AV57" s="1314"/>
      <c r="AW57" s="1314"/>
      <c r="AX57" s="1314"/>
      <c r="AY57" s="1314"/>
      <c r="AZ57" s="1314"/>
      <c r="BA57" s="1314"/>
      <c r="BB57" s="1312" t="s">
        <v>
606</v>
      </c>
      <c r="BC57" s="1312"/>
      <c r="BD57" s="1312"/>
      <c r="BE57" s="1312"/>
      <c r="BF57" s="1312"/>
      <c r="BG57" s="1312"/>
      <c r="BH57" s="1312"/>
      <c r="BI57" s="1312"/>
      <c r="BJ57" s="1312"/>
      <c r="BK57" s="1312"/>
      <c r="BL57" s="1312"/>
      <c r="BM57" s="1312"/>
      <c r="BN57" s="1312"/>
      <c r="BO57" s="1312"/>
      <c r="BP57" s="1321"/>
      <c r="BQ57" s="1309"/>
      <c r="BR57" s="1309"/>
      <c r="BS57" s="1309"/>
      <c r="BT57" s="1309"/>
      <c r="BU57" s="1309"/>
      <c r="BV57" s="1309"/>
      <c r="BW57" s="1309"/>
      <c r="BX57" s="1321"/>
      <c r="BY57" s="1309"/>
      <c r="BZ57" s="1309"/>
      <c r="CA57" s="1309"/>
      <c r="CB57" s="1309"/>
      <c r="CC57" s="1309"/>
      <c r="CD57" s="1309"/>
      <c r="CE57" s="1309"/>
      <c r="CF57" s="1309">
        <v>
59.2</v>
      </c>
      <c r="CG57" s="1309"/>
      <c r="CH57" s="1309"/>
      <c r="CI57" s="1309"/>
      <c r="CJ57" s="1309"/>
      <c r="CK57" s="1309"/>
      <c r="CL57" s="1309"/>
      <c r="CM57" s="1309"/>
      <c r="CN57" s="1309">
        <v>
63.4</v>
      </c>
      <c r="CO57" s="1309"/>
      <c r="CP57" s="1309"/>
      <c r="CQ57" s="1309"/>
      <c r="CR57" s="1309"/>
      <c r="CS57" s="1309"/>
      <c r="CT57" s="1309"/>
      <c r="CU57" s="1309"/>
      <c r="CV57" s="1309">
        <v>
63.1</v>
      </c>
      <c r="CW57" s="1309"/>
      <c r="CX57" s="1309"/>
      <c r="CY57" s="1309"/>
      <c r="CZ57" s="1309"/>
      <c r="DA57" s="1309"/>
      <c r="DB57" s="1309"/>
      <c r="DC57" s="1309"/>
      <c r="DD57" s="408"/>
      <c r="DE57" s="407"/>
    </row>
    <row r="58" spans="1:109" s="403" customFormat="1" ht="13.2" x14ac:dyDescent="0.2">
      <c r="A58" s="388"/>
      <c r="B58" s="407"/>
      <c r="G58" s="1315"/>
      <c r="H58" s="1315"/>
      <c r="I58" s="1310"/>
      <c r="J58" s="1310"/>
      <c r="K58" s="1316"/>
      <c r="L58" s="1316"/>
      <c r="M58" s="1316"/>
      <c r="N58" s="1316"/>
      <c r="AM58" s="388"/>
      <c r="AN58" s="1314"/>
      <c r="AO58" s="1314"/>
      <c r="AP58" s="1314"/>
      <c r="AQ58" s="1314"/>
      <c r="AR58" s="1314"/>
      <c r="AS58" s="1314"/>
      <c r="AT58" s="1314"/>
      <c r="AU58" s="1314"/>
      <c r="AV58" s="1314"/>
      <c r="AW58" s="1314"/>
      <c r="AX58" s="1314"/>
      <c r="AY58" s="1314"/>
      <c r="AZ58" s="1314"/>
      <c r="BA58" s="1314"/>
      <c r="BB58" s="1312"/>
      <c r="BC58" s="1312"/>
      <c r="BD58" s="1312"/>
      <c r="BE58" s="1312"/>
      <c r="BF58" s="1312"/>
      <c r="BG58" s="1312"/>
      <c r="BH58" s="1312"/>
      <c r="BI58" s="1312"/>
      <c r="BJ58" s="1312"/>
      <c r="BK58" s="1312"/>
      <c r="BL58" s="1312"/>
      <c r="BM58" s="1312"/>
      <c r="BN58" s="1312"/>
      <c r="BO58" s="1312"/>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ht="13.2"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2"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2"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2"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2" x14ac:dyDescent="0.2">
      <c r="B63" s="414" t="s">
        <v>
608</v>
      </c>
    </row>
    <row r="64" spans="1:109" ht="13.2" x14ac:dyDescent="0.2">
      <c r="B64" s="395"/>
      <c r="G64" s="402"/>
      <c r="I64" s="415"/>
      <c r="J64" s="415"/>
      <c r="K64" s="415"/>
      <c r="L64" s="415"/>
      <c r="M64" s="415"/>
      <c r="N64" s="416"/>
      <c r="AM64" s="402"/>
      <c r="AN64" s="402" t="s">
        <v>
602</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2" x14ac:dyDescent="0.2">
      <c r="B65" s="395"/>
      <c r="AN65" s="1322" t="s">
        <v>
612</v>
      </c>
      <c r="AO65" s="1323"/>
      <c r="AP65" s="1323"/>
      <c r="AQ65" s="1323"/>
      <c r="AR65" s="1323"/>
      <c r="AS65" s="1323"/>
      <c r="AT65" s="1323"/>
      <c r="AU65" s="1323"/>
      <c r="AV65" s="1323"/>
      <c r="AW65" s="1323"/>
      <c r="AX65" s="1323"/>
      <c r="AY65" s="1323"/>
      <c r="AZ65" s="1323"/>
      <c r="BA65" s="1323"/>
      <c r="BB65" s="1323"/>
      <c r="BC65" s="1323"/>
      <c r="BD65" s="1323"/>
      <c r="BE65" s="1323"/>
      <c r="BF65" s="1323"/>
      <c r="BG65" s="1323"/>
      <c r="BH65" s="1323"/>
      <c r="BI65" s="1323"/>
      <c r="BJ65" s="1323"/>
      <c r="BK65" s="1323"/>
      <c r="BL65" s="1323"/>
      <c r="BM65" s="1323"/>
      <c r="BN65" s="1323"/>
      <c r="BO65" s="1323"/>
      <c r="BP65" s="1323"/>
      <c r="BQ65" s="1323"/>
      <c r="BR65" s="1323"/>
      <c r="BS65" s="1323"/>
      <c r="BT65" s="1323"/>
      <c r="BU65" s="1323"/>
      <c r="BV65" s="1323"/>
      <c r="BW65" s="1323"/>
      <c r="BX65" s="1323"/>
      <c r="BY65" s="1323"/>
      <c r="BZ65" s="1323"/>
      <c r="CA65" s="1323"/>
      <c r="CB65" s="1323"/>
      <c r="CC65" s="1323"/>
      <c r="CD65" s="1323"/>
      <c r="CE65" s="1323"/>
      <c r="CF65" s="1323"/>
      <c r="CG65" s="1323"/>
      <c r="CH65" s="1323"/>
      <c r="CI65" s="1323"/>
      <c r="CJ65" s="1323"/>
      <c r="CK65" s="1323"/>
      <c r="CL65" s="1323"/>
      <c r="CM65" s="1323"/>
      <c r="CN65" s="1323"/>
      <c r="CO65" s="1323"/>
      <c r="CP65" s="1323"/>
      <c r="CQ65" s="1323"/>
      <c r="CR65" s="1323"/>
      <c r="CS65" s="1323"/>
      <c r="CT65" s="1323"/>
      <c r="CU65" s="1323"/>
      <c r="CV65" s="1323"/>
      <c r="CW65" s="1323"/>
      <c r="CX65" s="1323"/>
      <c r="CY65" s="1323"/>
      <c r="CZ65" s="1323"/>
      <c r="DA65" s="1323"/>
      <c r="DB65" s="1323"/>
      <c r="DC65" s="1324"/>
    </row>
    <row r="66" spans="2:107" ht="13.2" x14ac:dyDescent="0.2">
      <c r="B66" s="395"/>
      <c r="AN66" s="1325"/>
      <c r="AO66" s="1326"/>
      <c r="AP66" s="1326"/>
      <c r="AQ66" s="1326"/>
      <c r="AR66" s="1326"/>
      <c r="AS66" s="1326"/>
      <c r="AT66" s="1326"/>
      <c r="AU66" s="1326"/>
      <c r="AV66" s="1326"/>
      <c r="AW66" s="1326"/>
      <c r="AX66" s="1326"/>
      <c r="AY66" s="1326"/>
      <c r="AZ66" s="1326"/>
      <c r="BA66" s="1326"/>
      <c r="BB66" s="1326"/>
      <c r="BC66" s="1326"/>
      <c r="BD66" s="1326"/>
      <c r="BE66" s="1326"/>
      <c r="BF66" s="1326"/>
      <c r="BG66" s="1326"/>
      <c r="BH66" s="1326"/>
      <c r="BI66" s="1326"/>
      <c r="BJ66" s="1326"/>
      <c r="BK66" s="1326"/>
      <c r="BL66" s="1326"/>
      <c r="BM66" s="1326"/>
      <c r="BN66" s="1326"/>
      <c r="BO66" s="1326"/>
      <c r="BP66" s="1326"/>
      <c r="BQ66" s="1326"/>
      <c r="BR66" s="1326"/>
      <c r="BS66" s="1326"/>
      <c r="BT66" s="1326"/>
      <c r="BU66" s="1326"/>
      <c r="BV66" s="1326"/>
      <c r="BW66" s="1326"/>
      <c r="BX66" s="1326"/>
      <c r="BY66" s="1326"/>
      <c r="BZ66" s="1326"/>
      <c r="CA66" s="1326"/>
      <c r="CB66" s="1326"/>
      <c r="CC66" s="1326"/>
      <c r="CD66" s="1326"/>
      <c r="CE66" s="1326"/>
      <c r="CF66" s="1326"/>
      <c r="CG66" s="1326"/>
      <c r="CH66" s="1326"/>
      <c r="CI66" s="1326"/>
      <c r="CJ66" s="1326"/>
      <c r="CK66" s="1326"/>
      <c r="CL66" s="1326"/>
      <c r="CM66" s="1326"/>
      <c r="CN66" s="1326"/>
      <c r="CO66" s="1326"/>
      <c r="CP66" s="1326"/>
      <c r="CQ66" s="1326"/>
      <c r="CR66" s="1326"/>
      <c r="CS66" s="1326"/>
      <c r="CT66" s="1326"/>
      <c r="CU66" s="1326"/>
      <c r="CV66" s="1326"/>
      <c r="CW66" s="1326"/>
      <c r="CX66" s="1326"/>
      <c r="CY66" s="1326"/>
      <c r="CZ66" s="1326"/>
      <c r="DA66" s="1326"/>
      <c r="DB66" s="1326"/>
      <c r="DC66" s="1327"/>
    </row>
    <row r="67" spans="2:107" ht="13.2" x14ac:dyDescent="0.2">
      <c r="B67" s="395"/>
      <c r="AN67" s="1325"/>
      <c r="AO67" s="1326"/>
      <c r="AP67" s="1326"/>
      <c r="AQ67" s="1326"/>
      <c r="AR67" s="1326"/>
      <c r="AS67" s="1326"/>
      <c r="AT67" s="1326"/>
      <c r="AU67" s="1326"/>
      <c r="AV67" s="1326"/>
      <c r="AW67" s="1326"/>
      <c r="AX67" s="1326"/>
      <c r="AY67" s="1326"/>
      <c r="AZ67" s="1326"/>
      <c r="BA67" s="1326"/>
      <c r="BB67" s="1326"/>
      <c r="BC67" s="1326"/>
      <c r="BD67" s="1326"/>
      <c r="BE67" s="1326"/>
      <c r="BF67" s="1326"/>
      <c r="BG67" s="1326"/>
      <c r="BH67" s="1326"/>
      <c r="BI67" s="1326"/>
      <c r="BJ67" s="1326"/>
      <c r="BK67" s="1326"/>
      <c r="BL67" s="1326"/>
      <c r="BM67" s="1326"/>
      <c r="BN67" s="1326"/>
      <c r="BO67" s="1326"/>
      <c r="BP67" s="1326"/>
      <c r="BQ67" s="1326"/>
      <c r="BR67" s="1326"/>
      <c r="BS67" s="1326"/>
      <c r="BT67" s="1326"/>
      <c r="BU67" s="1326"/>
      <c r="BV67" s="1326"/>
      <c r="BW67" s="1326"/>
      <c r="BX67" s="1326"/>
      <c r="BY67" s="1326"/>
      <c r="BZ67" s="1326"/>
      <c r="CA67" s="1326"/>
      <c r="CB67" s="1326"/>
      <c r="CC67" s="1326"/>
      <c r="CD67" s="1326"/>
      <c r="CE67" s="1326"/>
      <c r="CF67" s="1326"/>
      <c r="CG67" s="1326"/>
      <c r="CH67" s="1326"/>
      <c r="CI67" s="1326"/>
      <c r="CJ67" s="1326"/>
      <c r="CK67" s="1326"/>
      <c r="CL67" s="1326"/>
      <c r="CM67" s="1326"/>
      <c r="CN67" s="1326"/>
      <c r="CO67" s="1326"/>
      <c r="CP67" s="1326"/>
      <c r="CQ67" s="1326"/>
      <c r="CR67" s="1326"/>
      <c r="CS67" s="1326"/>
      <c r="CT67" s="1326"/>
      <c r="CU67" s="1326"/>
      <c r="CV67" s="1326"/>
      <c r="CW67" s="1326"/>
      <c r="CX67" s="1326"/>
      <c r="CY67" s="1326"/>
      <c r="CZ67" s="1326"/>
      <c r="DA67" s="1326"/>
      <c r="DB67" s="1326"/>
      <c r="DC67" s="1327"/>
    </row>
    <row r="68" spans="2:107" ht="13.2" x14ac:dyDescent="0.2">
      <c r="B68" s="395"/>
      <c r="AN68" s="1325"/>
      <c r="AO68" s="1326"/>
      <c r="AP68" s="1326"/>
      <c r="AQ68" s="1326"/>
      <c r="AR68" s="1326"/>
      <c r="AS68" s="1326"/>
      <c r="AT68" s="1326"/>
      <c r="AU68" s="1326"/>
      <c r="AV68" s="1326"/>
      <c r="AW68" s="1326"/>
      <c r="AX68" s="1326"/>
      <c r="AY68" s="1326"/>
      <c r="AZ68" s="1326"/>
      <c r="BA68" s="1326"/>
      <c r="BB68" s="1326"/>
      <c r="BC68" s="1326"/>
      <c r="BD68" s="1326"/>
      <c r="BE68" s="1326"/>
      <c r="BF68" s="1326"/>
      <c r="BG68" s="1326"/>
      <c r="BH68" s="1326"/>
      <c r="BI68" s="1326"/>
      <c r="BJ68" s="1326"/>
      <c r="BK68" s="1326"/>
      <c r="BL68" s="1326"/>
      <c r="BM68" s="1326"/>
      <c r="BN68" s="1326"/>
      <c r="BO68" s="1326"/>
      <c r="BP68" s="1326"/>
      <c r="BQ68" s="1326"/>
      <c r="BR68" s="1326"/>
      <c r="BS68" s="1326"/>
      <c r="BT68" s="1326"/>
      <c r="BU68" s="1326"/>
      <c r="BV68" s="1326"/>
      <c r="BW68" s="1326"/>
      <c r="BX68" s="1326"/>
      <c r="BY68" s="1326"/>
      <c r="BZ68" s="1326"/>
      <c r="CA68" s="1326"/>
      <c r="CB68" s="1326"/>
      <c r="CC68" s="1326"/>
      <c r="CD68" s="1326"/>
      <c r="CE68" s="1326"/>
      <c r="CF68" s="1326"/>
      <c r="CG68" s="1326"/>
      <c r="CH68" s="1326"/>
      <c r="CI68" s="1326"/>
      <c r="CJ68" s="1326"/>
      <c r="CK68" s="1326"/>
      <c r="CL68" s="1326"/>
      <c r="CM68" s="1326"/>
      <c r="CN68" s="1326"/>
      <c r="CO68" s="1326"/>
      <c r="CP68" s="1326"/>
      <c r="CQ68" s="1326"/>
      <c r="CR68" s="1326"/>
      <c r="CS68" s="1326"/>
      <c r="CT68" s="1326"/>
      <c r="CU68" s="1326"/>
      <c r="CV68" s="1326"/>
      <c r="CW68" s="1326"/>
      <c r="CX68" s="1326"/>
      <c r="CY68" s="1326"/>
      <c r="CZ68" s="1326"/>
      <c r="DA68" s="1326"/>
      <c r="DB68" s="1326"/>
      <c r="DC68" s="1327"/>
    </row>
    <row r="69" spans="2:107" ht="13.2" x14ac:dyDescent="0.2">
      <c r="B69" s="395"/>
      <c r="AN69" s="1328"/>
      <c r="AO69" s="1329"/>
      <c r="AP69" s="1329"/>
      <c r="AQ69" s="1329"/>
      <c r="AR69" s="1329"/>
      <c r="AS69" s="1329"/>
      <c r="AT69" s="1329"/>
      <c r="AU69" s="1329"/>
      <c r="AV69" s="1329"/>
      <c r="AW69" s="1329"/>
      <c r="AX69" s="1329"/>
      <c r="AY69" s="1329"/>
      <c r="AZ69" s="1329"/>
      <c r="BA69" s="1329"/>
      <c r="BB69" s="1329"/>
      <c r="BC69" s="1329"/>
      <c r="BD69" s="1329"/>
      <c r="BE69" s="1329"/>
      <c r="BF69" s="1329"/>
      <c r="BG69" s="1329"/>
      <c r="BH69" s="1329"/>
      <c r="BI69" s="1329"/>
      <c r="BJ69" s="1329"/>
      <c r="BK69" s="1329"/>
      <c r="BL69" s="1329"/>
      <c r="BM69" s="1329"/>
      <c r="BN69" s="1329"/>
      <c r="BO69" s="1329"/>
      <c r="BP69" s="1329"/>
      <c r="BQ69" s="1329"/>
      <c r="BR69" s="1329"/>
      <c r="BS69" s="1329"/>
      <c r="BT69" s="1329"/>
      <c r="BU69" s="1329"/>
      <c r="BV69" s="1329"/>
      <c r="BW69" s="1329"/>
      <c r="BX69" s="1329"/>
      <c r="BY69" s="1329"/>
      <c r="BZ69" s="1329"/>
      <c r="CA69" s="1329"/>
      <c r="CB69" s="1329"/>
      <c r="CC69" s="1329"/>
      <c r="CD69" s="1329"/>
      <c r="CE69" s="1329"/>
      <c r="CF69" s="1329"/>
      <c r="CG69" s="1329"/>
      <c r="CH69" s="1329"/>
      <c r="CI69" s="1329"/>
      <c r="CJ69" s="1329"/>
      <c r="CK69" s="1329"/>
      <c r="CL69" s="1329"/>
      <c r="CM69" s="1329"/>
      <c r="CN69" s="1329"/>
      <c r="CO69" s="1329"/>
      <c r="CP69" s="1329"/>
      <c r="CQ69" s="1329"/>
      <c r="CR69" s="1329"/>
      <c r="CS69" s="1329"/>
      <c r="CT69" s="1329"/>
      <c r="CU69" s="1329"/>
      <c r="CV69" s="1329"/>
      <c r="CW69" s="1329"/>
      <c r="CX69" s="1329"/>
      <c r="CY69" s="1329"/>
      <c r="CZ69" s="1329"/>
      <c r="DA69" s="1329"/>
      <c r="DB69" s="1329"/>
      <c r="DC69" s="1330"/>
    </row>
    <row r="70" spans="2:107" ht="13.2"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2" x14ac:dyDescent="0.2">
      <c r="B71" s="395"/>
      <c r="G71" s="420"/>
      <c r="I71" s="421"/>
      <c r="J71" s="418"/>
      <c r="K71" s="418"/>
      <c r="L71" s="419"/>
      <c r="M71" s="418"/>
      <c r="N71" s="419"/>
      <c r="AM71" s="420"/>
      <c r="AN71" s="388" t="s">
        <v>
603</v>
      </c>
    </row>
    <row r="72" spans="2:107" ht="13.2" x14ac:dyDescent="0.2">
      <c r="B72" s="395"/>
      <c r="G72" s="1315"/>
      <c r="H72" s="1315"/>
      <c r="I72" s="1315"/>
      <c r="J72" s="1315"/>
      <c r="K72" s="405"/>
      <c r="L72" s="405"/>
      <c r="M72" s="406"/>
      <c r="N72" s="406"/>
      <c r="AN72" s="1318"/>
      <c r="AO72" s="1319"/>
      <c r="AP72" s="1319"/>
      <c r="AQ72" s="1319"/>
      <c r="AR72" s="1319"/>
      <c r="AS72" s="1319"/>
      <c r="AT72" s="1319"/>
      <c r="AU72" s="1319"/>
      <c r="AV72" s="1319"/>
      <c r="AW72" s="1319"/>
      <c r="AX72" s="1319"/>
      <c r="AY72" s="1319"/>
      <c r="AZ72" s="1319"/>
      <c r="BA72" s="1319"/>
      <c r="BB72" s="1319"/>
      <c r="BC72" s="1319"/>
      <c r="BD72" s="1319"/>
      <c r="BE72" s="1319"/>
      <c r="BF72" s="1319"/>
      <c r="BG72" s="1319"/>
      <c r="BH72" s="1319"/>
      <c r="BI72" s="1319"/>
      <c r="BJ72" s="1319"/>
      <c r="BK72" s="1319"/>
      <c r="BL72" s="1319"/>
      <c r="BM72" s="1319"/>
      <c r="BN72" s="1319"/>
      <c r="BO72" s="1320"/>
      <c r="BP72" s="1314" t="s">
        <v>
564</v>
      </c>
      <c r="BQ72" s="1314"/>
      <c r="BR72" s="1314"/>
      <c r="BS72" s="1314"/>
      <c r="BT72" s="1314"/>
      <c r="BU72" s="1314"/>
      <c r="BV72" s="1314"/>
      <c r="BW72" s="1314"/>
      <c r="BX72" s="1314" t="s">
        <v>
565</v>
      </c>
      <c r="BY72" s="1314"/>
      <c r="BZ72" s="1314"/>
      <c r="CA72" s="1314"/>
      <c r="CB72" s="1314"/>
      <c r="CC72" s="1314"/>
      <c r="CD72" s="1314"/>
      <c r="CE72" s="1314"/>
      <c r="CF72" s="1314" t="s">
        <v>
566</v>
      </c>
      <c r="CG72" s="1314"/>
      <c r="CH72" s="1314"/>
      <c r="CI72" s="1314"/>
      <c r="CJ72" s="1314"/>
      <c r="CK72" s="1314"/>
      <c r="CL72" s="1314"/>
      <c r="CM72" s="1314"/>
      <c r="CN72" s="1314" t="s">
        <v>
567</v>
      </c>
      <c r="CO72" s="1314"/>
      <c r="CP72" s="1314"/>
      <c r="CQ72" s="1314"/>
      <c r="CR72" s="1314"/>
      <c r="CS72" s="1314"/>
      <c r="CT72" s="1314"/>
      <c r="CU72" s="1314"/>
      <c r="CV72" s="1314" t="s">
        <v>
568</v>
      </c>
      <c r="CW72" s="1314"/>
      <c r="CX72" s="1314"/>
      <c r="CY72" s="1314"/>
      <c r="CZ72" s="1314"/>
      <c r="DA72" s="1314"/>
      <c r="DB72" s="1314"/>
      <c r="DC72" s="1314"/>
    </row>
    <row r="73" spans="2:107" ht="13.2" x14ac:dyDescent="0.2">
      <c r="B73" s="395"/>
      <c r="G73" s="1317"/>
      <c r="H73" s="1317"/>
      <c r="I73" s="1317"/>
      <c r="J73" s="1317"/>
      <c r="K73" s="1313"/>
      <c r="L73" s="1313"/>
      <c r="M73" s="1313"/>
      <c r="N73" s="1313"/>
      <c r="AM73" s="404"/>
      <c r="AN73" s="1312" t="s">
        <v>
604</v>
      </c>
      <c r="AO73" s="1312"/>
      <c r="AP73" s="1312"/>
      <c r="AQ73" s="1312"/>
      <c r="AR73" s="1312"/>
      <c r="AS73" s="1312"/>
      <c r="AT73" s="1312"/>
      <c r="AU73" s="1312"/>
      <c r="AV73" s="1312"/>
      <c r="AW73" s="1312"/>
      <c r="AX73" s="1312"/>
      <c r="AY73" s="1312"/>
      <c r="AZ73" s="1312"/>
      <c r="BA73" s="1312"/>
      <c r="BB73" s="1312" t="s">
        <v>
605</v>
      </c>
      <c r="BC73" s="1312"/>
      <c r="BD73" s="1312"/>
      <c r="BE73" s="1312"/>
      <c r="BF73" s="1312"/>
      <c r="BG73" s="1312"/>
      <c r="BH73" s="1312"/>
      <c r="BI73" s="1312"/>
      <c r="BJ73" s="1312"/>
      <c r="BK73" s="1312"/>
      <c r="BL73" s="1312"/>
      <c r="BM73" s="1312"/>
      <c r="BN73" s="1312"/>
      <c r="BO73" s="1312"/>
      <c r="BP73" s="1309">
        <v>
68.099999999999994</v>
      </c>
      <c r="BQ73" s="1309"/>
      <c r="BR73" s="1309"/>
      <c r="BS73" s="1309"/>
      <c r="BT73" s="1309"/>
      <c r="BU73" s="1309"/>
      <c r="BV73" s="1309"/>
      <c r="BW73" s="1309"/>
      <c r="BX73" s="1309">
        <v>
62.3</v>
      </c>
      <c r="BY73" s="1309"/>
      <c r="BZ73" s="1309"/>
      <c r="CA73" s="1309"/>
      <c r="CB73" s="1309"/>
      <c r="CC73" s="1309"/>
      <c r="CD73" s="1309"/>
      <c r="CE73" s="1309"/>
      <c r="CF73" s="1309">
        <v>
34.799999999999997</v>
      </c>
      <c r="CG73" s="1309"/>
      <c r="CH73" s="1309"/>
      <c r="CI73" s="1309"/>
      <c r="CJ73" s="1309"/>
      <c r="CK73" s="1309"/>
      <c r="CL73" s="1309"/>
      <c r="CM73" s="1309"/>
      <c r="CN73" s="1309">
        <v>
17.5</v>
      </c>
      <c r="CO73" s="1309"/>
      <c r="CP73" s="1309"/>
      <c r="CQ73" s="1309"/>
      <c r="CR73" s="1309"/>
      <c r="CS73" s="1309"/>
      <c r="CT73" s="1309"/>
      <c r="CU73" s="1309"/>
      <c r="CV73" s="1309">
        <v>
6.6</v>
      </c>
      <c r="CW73" s="1309"/>
      <c r="CX73" s="1309"/>
      <c r="CY73" s="1309"/>
      <c r="CZ73" s="1309"/>
      <c r="DA73" s="1309"/>
      <c r="DB73" s="1309"/>
      <c r="DC73" s="1309"/>
    </row>
    <row r="74" spans="2:107" ht="13.2" x14ac:dyDescent="0.2">
      <c r="B74" s="395"/>
      <c r="G74" s="1317"/>
      <c r="H74" s="1317"/>
      <c r="I74" s="1317"/>
      <c r="J74" s="1317"/>
      <c r="K74" s="1313"/>
      <c r="L74" s="1313"/>
      <c r="M74" s="1313"/>
      <c r="N74" s="1313"/>
      <c r="AM74" s="404"/>
      <c r="AN74" s="1312"/>
      <c r="AO74" s="1312"/>
      <c r="AP74" s="1312"/>
      <c r="AQ74" s="1312"/>
      <c r="AR74" s="1312"/>
      <c r="AS74" s="1312"/>
      <c r="AT74" s="1312"/>
      <c r="AU74" s="1312"/>
      <c r="AV74" s="1312"/>
      <c r="AW74" s="1312"/>
      <c r="AX74" s="1312"/>
      <c r="AY74" s="1312"/>
      <c r="AZ74" s="1312"/>
      <c r="BA74" s="1312"/>
      <c r="BB74" s="1312"/>
      <c r="BC74" s="1312"/>
      <c r="BD74" s="1312"/>
      <c r="BE74" s="1312"/>
      <c r="BF74" s="1312"/>
      <c r="BG74" s="1312"/>
      <c r="BH74" s="1312"/>
      <c r="BI74" s="1312"/>
      <c r="BJ74" s="1312"/>
      <c r="BK74" s="1312"/>
      <c r="BL74" s="1312"/>
      <c r="BM74" s="1312"/>
      <c r="BN74" s="1312"/>
      <c r="BO74" s="1312"/>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2" x14ac:dyDescent="0.2">
      <c r="B75" s="395"/>
      <c r="G75" s="1317"/>
      <c r="H75" s="1317"/>
      <c r="I75" s="1315"/>
      <c r="J75" s="1315"/>
      <c r="K75" s="1316"/>
      <c r="L75" s="1316"/>
      <c r="M75" s="1316"/>
      <c r="N75" s="1316"/>
      <c r="AM75" s="404"/>
      <c r="AN75" s="1312"/>
      <c r="AO75" s="1312"/>
      <c r="AP75" s="1312"/>
      <c r="AQ75" s="1312"/>
      <c r="AR75" s="1312"/>
      <c r="AS75" s="1312"/>
      <c r="AT75" s="1312"/>
      <c r="AU75" s="1312"/>
      <c r="AV75" s="1312"/>
      <c r="AW75" s="1312"/>
      <c r="AX75" s="1312"/>
      <c r="AY75" s="1312"/>
      <c r="AZ75" s="1312"/>
      <c r="BA75" s="1312"/>
      <c r="BB75" s="1312" t="s">
        <v>
609</v>
      </c>
      <c r="BC75" s="1312"/>
      <c r="BD75" s="1312"/>
      <c r="BE75" s="1312"/>
      <c r="BF75" s="1312"/>
      <c r="BG75" s="1312"/>
      <c r="BH75" s="1312"/>
      <c r="BI75" s="1312"/>
      <c r="BJ75" s="1312"/>
      <c r="BK75" s="1312"/>
      <c r="BL75" s="1312"/>
      <c r="BM75" s="1312"/>
      <c r="BN75" s="1312"/>
      <c r="BO75" s="1312"/>
      <c r="BP75" s="1309">
        <v>
11.3</v>
      </c>
      <c r="BQ75" s="1309"/>
      <c r="BR75" s="1309"/>
      <c r="BS75" s="1309"/>
      <c r="BT75" s="1309"/>
      <c r="BU75" s="1309"/>
      <c r="BV75" s="1309"/>
      <c r="BW75" s="1309"/>
      <c r="BX75" s="1309">
        <v>
12.3</v>
      </c>
      <c r="BY75" s="1309"/>
      <c r="BZ75" s="1309"/>
      <c r="CA75" s="1309"/>
      <c r="CB75" s="1309"/>
      <c r="CC75" s="1309"/>
      <c r="CD75" s="1309"/>
      <c r="CE75" s="1309"/>
      <c r="CF75" s="1309">
        <v>
12.4</v>
      </c>
      <c r="CG75" s="1309"/>
      <c r="CH75" s="1309"/>
      <c r="CI75" s="1309"/>
      <c r="CJ75" s="1309"/>
      <c r="CK75" s="1309"/>
      <c r="CL75" s="1309"/>
      <c r="CM75" s="1309"/>
      <c r="CN75" s="1309">
        <v>
12.5</v>
      </c>
      <c r="CO75" s="1309"/>
      <c r="CP75" s="1309"/>
      <c r="CQ75" s="1309"/>
      <c r="CR75" s="1309"/>
      <c r="CS75" s="1309"/>
      <c r="CT75" s="1309"/>
      <c r="CU75" s="1309"/>
      <c r="CV75" s="1309">
        <v>
12.3</v>
      </c>
      <c r="CW75" s="1309"/>
      <c r="CX75" s="1309"/>
      <c r="CY75" s="1309"/>
      <c r="CZ75" s="1309"/>
      <c r="DA75" s="1309"/>
      <c r="DB75" s="1309"/>
      <c r="DC75" s="1309"/>
    </row>
    <row r="76" spans="2:107" ht="13.2" x14ac:dyDescent="0.2">
      <c r="B76" s="395"/>
      <c r="G76" s="1317"/>
      <c r="H76" s="1317"/>
      <c r="I76" s="1315"/>
      <c r="J76" s="1315"/>
      <c r="K76" s="1316"/>
      <c r="L76" s="1316"/>
      <c r="M76" s="1316"/>
      <c r="N76" s="1316"/>
      <c r="AM76" s="404"/>
      <c r="AN76" s="1312"/>
      <c r="AO76" s="1312"/>
      <c r="AP76" s="1312"/>
      <c r="AQ76" s="1312"/>
      <c r="AR76" s="1312"/>
      <c r="AS76" s="1312"/>
      <c r="AT76" s="1312"/>
      <c r="AU76" s="1312"/>
      <c r="AV76" s="1312"/>
      <c r="AW76" s="1312"/>
      <c r="AX76" s="1312"/>
      <c r="AY76" s="1312"/>
      <c r="AZ76" s="1312"/>
      <c r="BA76" s="1312"/>
      <c r="BB76" s="1312"/>
      <c r="BC76" s="1312"/>
      <c r="BD76" s="1312"/>
      <c r="BE76" s="1312"/>
      <c r="BF76" s="1312"/>
      <c r="BG76" s="1312"/>
      <c r="BH76" s="1312"/>
      <c r="BI76" s="1312"/>
      <c r="BJ76" s="1312"/>
      <c r="BK76" s="1312"/>
      <c r="BL76" s="1312"/>
      <c r="BM76" s="1312"/>
      <c r="BN76" s="1312"/>
      <c r="BO76" s="1312"/>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2" x14ac:dyDescent="0.2">
      <c r="B77" s="395"/>
      <c r="G77" s="1315"/>
      <c r="H77" s="1315"/>
      <c r="I77" s="1315"/>
      <c r="J77" s="1315"/>
      <c r="K77" s="1313"/>
      <c r="L77" s="1313"/>
      <c r="M77" s="1313"/>
      <c r="N77" s="1313"/>
      <c r="AN77" s="1314" t="s">
        <v>
607</v>
      </c>
      <c r="AO77" s="1314"/>
      <c r="AP77" s="1314"/>
      <c r="AQ77" s="1314"/>
      <c r="AR77" s="1314"/>
      <c r="AS77" s="1314"/>
      <c r="AT77" s="1314"/>
      <c r="AU77" s="1314"/>
      <c r="AV77" s="1314"/>
      <c r="AW77" s="1314"/>
      <c r="AX77" s="1314"/>
      <c r="AY77" s="1314"/>
      <c r="AZ77" s="1314"/>
      <c r="BA77" s="1314"/>
      <c r="BB77" s="1312" t="s">
        <v>
605</v>
      </c>
      <c r="BC77" s="1312"/>
      <c r="BD77" s="1312"/>
      <c r="BE77" s="1312"/>
      <c r="BF77" s="1312"/>
      <c r="BG77" s="1312"/>
      <c r="BH77" s="1312"/>
      <c r="BI77" s="1312"/>
      <c r="BJ77" s="1312"/>
      <c r="BK77" s="1312"/>
      <c r="BL77" s="1312"/>
      <c r="BM77" s="1312"/>
      <c r="BN77" s="1312"/>
      <c r="BO77" s="1312"/>
      <c r="BP77" s="1309">
        <v>
27</v>
      </c>
      <c r="BQ77" s="1309"/>
      <c r="BR77" s="1309"/>
      <c r="BS77" s="1309"/>
      <c r="BT77" s="1309"/>
      <c r="BU77" s="1309"/>
      <c r="BV77" s="1309"/>
      <c r="BW77" s="1309"/>
      <c r="BX77" s="1309">
        <v>
25.4</v>
      </c>
      <c r="BY77" s="1309"/>
      <c r="BZ77" s="1309"/>
      <c r="CA77" s="1309"/>
      <c r="CB77" s="1309"/>
      <c r="CC77" s="1309"/>
      <c r="CD77" s="1309"/>
      <c r="CE77" s="1309"/>
      <c r="CF77" s="1309">
        <v>
23.4</v>
      </c>
      <c r="CG77" s="1309"/>
      <c r="CH77" s="1309"/>
      <c r="CI77" s="1309"/>
      <c r="CJ77" s="1309"/>
      <c r="CK77" s="1309"/>
      <c r="CL77" s="1309"/>
      <c r="CM77" s="1309"/>
      <c r="CN77" s="1309">
        <v>
7.7</v>
      </c>
      <c r="CO77" s="1309"/>
      <c r="CP77" s="1309"/>
      <c r="CQ77" s="1309"/>
      <c r="CR77" s="1309"/>
      <c r="CS77" s="1309"/>
      <c r="CT77" s="1309"/>
      <c r="CU77" s="1309"/>
      <c r="CV77" s="1309">
        <v>
3.2</v>
      </c>
      <c r="CW77" s="1309"/>
      <c r="CX77" s="1309"/>
      <c r="CY77" s="1309"/>
      <c r="CZ77" s="1309"/>
      <c r="DA77" s="1309"/>
      <c r="DB77" s="1309"/>
      <c r="DC77" s="1309"/>
    </row>
    <row r="78" spans="2:107" ht="13.2" x14ac:dyDescent="0.2">
      <c r="B78" s="395"/>
      <c r="G78" s="1315"/>
      <c r="H78" s="1315"/>
      <c r="I78" s="1315"/>
      <c r="J78" s="1315"/>
      <c r="K78" s="1313"/>
      <c r="L78" s="1313"/>
      <c r="M78" s="1313"/>
      <c r="N78" s="1313"/>
      <c r="AN78" s="1314"/>
      <c r="AO78" s="1314"/>
      <c r="AP78" s="1314"/>
      <c r="AQ78" s="1314"/>
      <c r="AR78" s="1314"/>
      <c r="AS78" s="1314"/>
      <c r="AT78" s="1314"/>
      <c r="AU78" s="1314"/>
      <c r="AV78" s="1314"/>
      <c r="AW78" s="1314"/>
      <c r="AX78" s="1314"/>
      <c r="AY78" s="1314"/>
      <c r="AZ78" s="1314"/>
      <c r="BA78" s="1314"/>
      <c r="BB78" s="1312"/>
      <c r="BC78" s="1312"/>
      <c r="BD78" s="1312"/>
      <c r="BE78" s="1312"/>
      <c r="BF78" s="1312"/>
      <c r="BG78" s="1312"/>
      <c r="BH78" s="1312"/>
      <c r="BI78" s="1312"/>
      <c r="BJ78" s="1312"/>
      <c r="BK78" s="1312"/>
      <c r="BL78" s="1312"/>
      <c r="BM78" s="1312"/>
      <c r="BN78" s="1312"/>
      <c r="BO78" s="1312"/>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2" x14ac:dyDescent="0.2">
      <c r="B79" s="395"/>
      <c r="G79" s="1315"/>
      <c r="H79" s="1315"/>
      <c r="I79" s="1310"/>
      <c r="J79" s="1310"/>
      <c r="K79" s="1311"/>
      <c r="L79" s="1311"/>
      <c r="M79" s="1311"/>
      <c r="N79" s="1311"/>
      <c r="AN79" s="1314"/>
      <c r="AO79" s="1314"/>
      <c r="AP79" s="1314"/>
      <c r="AQ79" s="1314"/>
      <c r="AR79" s="1314"/>
      <c r="AS79" s="1314"/>
      <c r="AT79" s="1314"/>
      <c r="AU79" s="1314"/>
      <c r="AV79" s="1314"/>
      <c r="AW79" s="1314"/>
      <c r="AX79" s="1314"/>
      <c r="AY79" s="1314"/>
      <c r="AZ79" s="1314"/>
      <c r="BA79" s="1314"/>
      <c r="BB79" s="1312" t="s">
        <v>
609</v>
      </c>
      <c r="BC79" s="1312"/>
      <c r="BD79" s="1312"/>
      <c r="BE79" s="1312"/>
      <c r="BF79" s="1312"/>
      <c r="BG79" s="1312"/>
      <c r="BH79" s="1312"/>
      <c r="BI79" s="1312"/>
      <c r="BJ79" s="1312"/>
      <c r="BK79" s="1312"/>
      <c r="BL79" s="1312"/>
      <c r="BM79" s="1312"/>
      <c r="BN79" s="1312"/>
      <c r="BO79" s="1312"/>
      <c r="BP79" s="1309">
        <v>
8.6999999999999993</v>
      </c>
      <c r="BQ79" s="1309"/>
      <c r="BR79" s="1309"/>
      <c r="BS79" s="1309"/>
      <c r="BT79" s="1309"/>
      <c r="BU79" s="1309"/>
      <c r="BV79" s="1309"/>
      <c r="BW79" s="1309"/>
      <c r="BX79" s="1309">
        <v>
8.6</v>
      </c>
      <c r="BY79" s="1309"/>
      <c r="BZ79" s="1309"/>
      <c r="CA79" s="1309"/>
      <c r="CB79" s="1309"/>
      <c r="CC79" s="1309"/>
      <c r="CD79" s="1309"/>
      <c r="CE79" s="1309"/>
      <c r="CF79" s="1309">
        <v>
8.5</v>
      </c>
      <c r="CG79" s="1309"/>
      <c r="CH79" s="1309"/>
      <c r="CI79" s="1309"/>
      <c r="CJ79" s="1309"/>
      <c r="CK79" s="1309"/>
      <c r="CL79" s="1309"/>
      <c r="CM79" s="1309"/>
      <c r="CN79" s="1309">
        <v>
8.6</v>
      </c>
      <c r="CO79" s="1309"/>
      <c r="CP79" s="1309"/>
      <c r="CQ79" s="1309"/>
      <c r="CR79" s="1309"/>
      <c r="CS79" s="1309"/>
      <c r="CT79" s="1309"/>
      <c r="CU79" s="1309"/>
      <c r="CV79" s="1309">
        <v>
8.8000000000000007</v>
      </c>
      <c r="CW79" s="1309"/>
      <c r="CX79" s="1309"/>
      <c r="CY79" s="1309"/>
      <c r="CZ79" s="1309"/>
      <c r="DA79" s="1309"/>
      <c r="DB79" s="1309"/>
      <c r="DC79" s="1309"/>
    </row>
    <row r="80" spans="2:107" ht="13.2" x14ac:dyDescent="0.2">
      <c r="B80" s="395"/>
      <c r="G80" s="1315"/>
      <c r="H80" s="1315"/>
      <c r="I80" s="1310"/>
      <c r="J80" s="1310"/>
      <c r="K80" s="1311"/>
      <c r="L80" s="1311"/>
      <c r="M80" s="1311"/>
      <c r="N80" s="1311"/>
      <c r="AN80" s="1314"/>
      <c r="AO80" s="1314"/>
      <c r="AP80" s="1314"/>
      <c r="AQ80" s="1314"/>
      <c r="AR80" s="1314"/>
      <c r="AS80" s="1314"/>
      <c r="AT80" s="1314"/>
      <c r="AU80" s="1314"/>
      <c r="AV80" s="1314"/>
      <c r="AW80" s="1314"/>
      <c r="AX80" s="1314"/>
      <c r="AY80" s="1314"/>
      <c r="AZ80" s="1314"/>
      <c r="BA80" s="1314"/>
      <c r="BB80" s="1312"/>
      <c r="BC80" s="1312"/>
      <c r="BD80" s="1312"/>
      <c r="BE80" s="1312"/>
      <c r="BF80" s="1312"/>
      <c r="BG80" s="1312"/>
      <c r="BH80" s="1312"/>
      <c r="BI80" s="1312"/>
      <c r="BJ80" s="1312"/>
      <c r="BK80" s="1312"/>
      <c r="BL80" s="1312"/>
      <c r="BM80" s="1312"/>
      <c r="BN80" s="1312"/>
      <c r="BO80" s="1312"/>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2" x14ac:dyDescent="0.2">
      <c r="B81" s="395"/>
    </row>
    <row r="82" spans="2:109" ht="16.2"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2"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2" x14ac:dyDescent="0.2">
      <c r="DD84" s="388"/>
      <c r="DE84" s="388"/>
    </row>
    <row r="85" spans="2:109" ht="13.2" x14ac:dyDescent="0.2">
      <c r="DD85" s="388"/>
      <c r="DE85" s="388"/>
    </row>
    <row r="86" spans="2:109" ht="13.2" hidden="1" x14ac:dyDescent="0.2">
      <c r="DD86" s="388"/>
      <c r="DE86" s="388"/>
    </row>
    <row r="87" spans="2:109" ht="13.2" hidden="1" x14ac:dyDescent="0.2">
      <c r="K87" s="423"/>
      <c r="AQ87" s="423"/>
      <c r="BC87" s="423"/>
      <c r="BO87" s="423"/>
      <c r="CA87" s="423"/>
      <c r="CM87" s="423"/>
      <c r="CY87" s="423"/>
      <c r="DD87" s="388"/>
      <c r="DE87" s="388"/>
    </row>
    <row r="88" spans="2:109" ht="13.2" hidden="1" x14ac:dyDescent="0.2">
      <c r="DD88" s="388"/>
      <c r="DE88" s="388"/>
    </row>
    <row r="89" spans="2:109" ht="13.2" hidden="1" x14ac:dyDescent="0.2">
      <c r="DD89" s="388"/>
      <c r="DE89" s="388"/>
    </row>
    <row r="90" spans="2:109" ht="13.2" hidden="1" x14ac:dyDescent="0.2">
      <c r="DD90" s="388"/>
      <c r="DE90" s="388"/>
    </row>
    <row r="91" spans="2:109" ht="13.2"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Z74yyCmOWcPcyd5XLX7WXUje5wRJekYF2q0d0s3vI889qsAjhwq8hB0qYznMLOPKi4JGsM/lk6kkB9U7bVuw3A==" saltValue="AgLwIbFIq2d+BMagroMmbw=="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88" zoomScaleNormal="100" zoomScaleSheetLayoutView="70" workbookViewId="0">
      <selection activeCell="CQ81" sqref="CQ81"/>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2" x14ac:dyDescent="0.2">
      <c r="S2" s="291"/>
      <c r="AH2" s="291"/>
    </row>
    <row r="3" spans="1: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2" x14ac:dyDescent="0.2"/>
    <row r="5" spans="1:34" ht="13.2" x14ac:dyDescent="0.2"/>
    <row r="6" spans="1:34" ht="13.2" x14ac:dyDescent="0.2"/>
    <row r="7" spans="1:34" ht="13.2" x14ac:dyDescent="0.2"/>
    <row r="8" spans="1:34" ht="13.2" x14ac:dyDescent="0.2"/>
    <row r="9" spans="1:34" ht="13.2" x14ac:dyDescent="0.2">
      <c r="AH9" s="291"/>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610</v>
      </c>
    </row>
  </sheetData>
  <sheetProtection algorithmName="SHA-512" hashValue="XU5VgSohm3C1qMIA7XZX5wx8QQEoiEBnuxiCrEcri3SxBov0SJZlWB4tlfxRYsk0s/dOkNQ1ypk/x//ofWaavw==" saltValue="W14kTbREqAojKBiQ0/trJ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election activeCell="BK83" sqref="BK83"/>
    </sheetView>
  </sheetViews>
  <sheetFormatPr defaultColWidth="0" defaultRowHeight="13.5" customHeight="1" zeroHeight="1" x14ac:dyDescent="0.2"/>
  <cols>
    <col min="1" max="34" width="2.44140625" style="292" customWidth="1"/>
    <col min="35" max="122" width="2.44140625" style="291" customWidth="1"/>
    <col min="123" max="16384" width="2.441406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2" x14ac:dyDescent="0.2">
      <c r="S2" s="291"/>
      <c r="AH2" s="291"/>
    </row>
    <row r="3" spans="2:34"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2" x14ac:dyDescent="0.2"/>
    <row r="5" spans="2:34" ht="13.2" x14ac:dyDescent="0.2"/>
    <row r="6" spans="2:34" ht="13.2" x14ac:dyDescent="0.2"/>
    <row r="7" spans="2:34" ht="13.2" x14ac:dyDescent="0.2"/>
    <row r="8" spans="2:34" ht="13.2" x14ac:dyDescent="0.2"/>
    <row r="9" spans="2:34" ht="13.2" x14ac:dyDescent="0.2">
      <c r="AH9" s="291"/>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91"/>
    </row>
    <row r="18" spans="12:34" ht="13.2" x14ac:dyDescent="0.2"/>
    <row r="19" spans="12:34" ht="13.2" x14ac:dyDescent="0.2"/>
    <row r="20" spans="12:34" ht="13.2" x14ac:dyDescent="0.2">
      <c r="AH20" s="291"/>
    </row>
    <row r="21" spans="12:34" ht="13.2" x14ac:dyDescent="0.2">
      <c r="AH21" s="291"/>
    </row>
    <row r="22" spans="12:34" ht="13.2" x14ac:dyDescent="0.2"/>
    <row r="23" spans="12:34" ht="13.2" x14ac:dyDescent="0.2"/>
    <row r="24" spans="12:34" ht="13.2" x14ac:dyDescent="0.2">
      <c r="Q24" s="291"/>
    </row>
    <row r="25" spans="12:34" ht="13.2" x14ac:dyDescent="0.2"/>
    <row r="26" spans="12:34" ht="13.2" x14ac:dyDescent="0.2"/>
    <row r="27" spans="12:34" ht="13.2" x14ac:dyDescent="0.2"/>
    <row r="28" spans="12:34" ht="13.2" x14ac:dyDescent="0.2">
      <c r="O28" s="291"/>
      <c r="T28" s="291"/>
      <c r="AH28" s="291"/>
    </row>
    <row r="29" spans="12:34" ht="13.2" x14ac:dyDescent="0.2"/>
    <row r="30" spans="12:34" ht="13.2" x14ac:dyDescent="0.2"/>
    <row r="31" spans="12:34" ht="13.2" x14ac:dyDescent="0.2">
      <c r="Q31" s="291"/>
    </row>
    <row r="32" spans="12:34" ht="13.2" x14ac:dyDescent="0.2">
      <c r="L32" s="291"/>
    </row>
    <row r="33" spans="2:34" ht="13.2" x14ac:dyDescent="0.2">
      <c r="C33" s="291"/>
      <c r="E33" s="291"/>
      <c r="G33" s="291"/>
      <c r="I33" s="291"/>
      <c r="X33" s="291"/>
    </row>
    <row r="34" spans="2:34" ht="13.2" x14ac:dyDescent="0.2">
      <c r="B34" s="291"/>
      <c r="P34" s="291"/>
      <c r="R34" s="291"/>
      <c r="T34" s="291"/>
    </row>
    <row r="35" spans="2:34" ht="13.2" x14ac:dyDescent="0.2">
      <c r="D35" s="291"/>
      <c r="W35" s="291"/>
      <c r="AC35" s="291"/>
      <c r="AD35" s="291"/>
      <c r="AE35" s="291"/>
      <c r="AF35" s="291"/>
      <c r="AG35" s="291"/>
      <c r="AH35" s="291"/>
    </row>
    <row r="36" spans="2:34" ht="13.2" x14ac:dyDescent="0.2">
      <c r="H36" s="291"/>
      <c r="J36" s="291"/>
      <c r="K36" s="291"/>
      <c r="M36" s="291"/>
      <c r="Y36" s="291"/>
      <c r="Z36" s="291"/>
      <c r="AA36" s="291"/>
      <c r="AB36" s="291"/>
      <c r="AC36" s="291"/>
      <c r="AD36" s="291"/>
      <c r="AE36" s="291"/>
      <c r="AF36" s="291"/>
      <c r="AG36" s="291"/>
      <c r="AH36" s="291"/>
    </row>
    <row r="37" spans="2:34" ht="13.2" x14ac:dyDescent="0.2">
      <c r="AH37" s="291"/>
    </row>
    <row r="38" spans="2:34" ht="13.2" x14ac:dyDescent="0.2">
      <c r="AG38" s="291"/>
      <c r="AH38" s="291"/>
    </row>
    <row r="39" spans="2:34" ht="13.2" x14ac:dyDescent="0.2"/>
    <row r="40" spans="2:34" ht="13.2" x14ac:dyDescent="0.2">
      <c r="X40" s="291"/>
    </row>
    <row r="41" spans="2:34" ht="13.2" x14ac:dyDescent="0.2">
      <c r="R41" s="291"/>
    </row>
    <row r="42" spans="2:34" ht="13.2" x14ac:dyDescent="0.2">
      <c r="W42" s="291"/>
    </row>
    <row r="43" spans="2:34" ht="13.2" x14ac:dyDescent="0.2">
      <c r="Y43" s="291"/>
      <c r="Z43" s="291"/>
      <c r="AA43" s="291"/>
      <c r="AB43" s="291"/>
      <c r="AC43" s="291"/>
      <c r="AD43" s="291"/>
      <c r="AE43" s="291"/>
      <c r="AF43" s="291"/>
      <c r="AG43" s="291"/>
      <c r="AH43" s="291"/>
    </row>
    <row r="44" spans="2:34" ht="13.2" x14ac:dyDescent="0.2">
      <c r="AH44" s="291"/>
    </row>
    <row r="45" spans="2:34" ht="13.2" x14ac:dyDescent="0.2">
      <c r="X45" s="291"/>
    </row>
    <row r="46" spans="2:34" ht="13.2" x14ac:dyDescent="0.2"/>
    <row r="47" spans="2:34" ht="13.2" x14ac:dyDescent="0.2"/>
    <row r="48" spans="2:34" ht="13.2" x14ac:dyDescent="0.2">
      <c r="W48" s="291"/>
      <c r="Y48" s="291"/>
      <c r="Z48" s="291"/>
      <c r="AA48" s="291"/>
      <c r="AB48" s="291"/>
      <c r="AC48" s="291"/>
      <c r="AD48" s="291"/>
      <c r="AE48" s="291"/>
      <c r="AF48" s="291"/>
      <c r="AG48" s="291"/>
      <c r="AH48" s="291"/>
    </row>
    <row r="49" spans="28:34" ht="13.2" x14ac:dyDescent="0.2"/>
    <row r="50" spans="28:34" ht="13.2" x14ac:dyDescent="0.2">
      <c r="AE50" s="291"/>
      <c r="AF50" s="291"/>
      <c r="AG50" s="291"/>
      <c r="AH50" s="291"/>
    </row>
    <row r="51" spans="28:34" ht="13.2" x14ac:dyDescent="0.2">
      <c r="AC51" s="291"/>
      <c r="AD51" s="291"/>
      <c r="AE51" s="291"/>
      <c r="AF51" s="291"/>
      <c r="AG51" s="291"/>
      <c r="AH51" s="291"/>
    </row>
    <row r="52" spans="28:34" ht="13.2" x14ac:dyDescent="0.2"/>
    <row r="53" spans="28:34" ht="13.2" x14ac:dyDescent="0.2">
      <c r="AF53" s="291"/>
      <c r="AG53" s="291"/>
      <c r="AH53" s="291"/>
    </row>
    <row r="54" spans="28:34" ht="13.2" x14ac:dyDescent="0.2">
      <c r="AH54" s="291"/>
    </row>
    <row r="55" spans="28:34" ht="13.2" x14ac:dyDescent="0.2"/>
    <row r="56" spans="28:34" ht="13.2" x14ac:dyDescent="0.2">
      <c r="AB56" s="291"/>
      <c r="AC56" s="291"/>
      <c r="AD56" s="291"/>
      <c r="AE56" s="291"/>
      <c r="AF56" s="291"/>
      <c r="AG56" s="291"/>
      <c r="AH56" s="291"/>
    </row>
    <row r="57" spans="28:34" ht="13.2" x14ac:dyDescent="0.2">
      <c r="AH57" s="291"/>
    </row>
    <row r="58" spans="28:34" ht="13.2" x14ac:dyDescent="0.2">
      <c r="AH58" s="291"/>
    </row>
    <row r="59" spans="28:34" ht="13.2" x14ac:dyDescent="0.2">
      <c r="AG59" s="291"/>
      <c r="AH59" s="291"/>
    </row>
    <row r="60" spans="28:34" ht="13.2" x14ac:dyDescent="0.2"/>
    <row r="61" spans="28:34" ht="13.2" x14ac:dyDescent="0.2"/>
    <row r="62" spans="28:34" ht="13.2" x14ac:dyDescent="0.2"/>
    <row r="63" spans="28:34" ht="13.2" x14ac:dyDescent="0.2">
      <c r="AH63" s="291"/>
    </row>
    <row r="64" spans="28:34" ht="13.2" x14ac:dyDescent="0.2">
      <c r="AG64" s="291"/>
      <c r="AH64" s="291"/>
    </row>
    <row r="65" spans="28:34" ht="13.2" x14ac:dyDescent="0.2"/>
    <row r="66" spans="28:34" ht="13.2" x14ac:dyDescent="0.2"/>
    <row r="67" spans="28:34" ht="13.2" x14ac:dyDescent="0.2"/>
    <row r="68" spans="28:34" ht="13.2" x14ac:dyDescent="0.2">
      <c r="AB68" s="291"/>
      <c r="AC68" s="291"/>
      <c r="AD68" s="291"/>
      <c r="AE68" s="291"/>
      <c r="AF68" s="291"/>
      <c r="AG68" s="291"/>
      <c r="AH68" s="291"/>
    </row>
    <row r="69" spans="28:34" ht="13.2" x14ac:dyDescent="0.2">
      <c r="AF69" s="291"/>
      <c r="AG69" s="291"/>
      <c r="AH69" s="291"/>
    </row>
    <row r="70" spans="28:34" ht="13.2" x14ac:dyDescent="0.2"/>
    <row r="71" spans="28:34" ht="13.2" x14ac:dyDescent="0.2"/>
    <row r="72" spans="28:34" ht="13.2" x14ac:dyDescent="0.2"/>
    <row r="73" spans="28:34" ht="13.2" x14ac:dyDescent="0.2"/>
    <row r="74" spans="28:34" ht="13.2" x14ac:dyDescent="0.2"/>
    <row r="75" spans="28:34" ht="13.2" x14ac:dyDescent="0.2">
      <c r="AH75" s="291"/>
    </row>
    <row r="76" spans="28:34" ht="13.2" x14ac:dyDescent="0.2">
      <c r="AF76" s="291"/>
      <c r="AG76" s="291"/>
      <c r="AH76" s="291"/>
    </row>
    <row r="77" spans="28:34" ht="13.2" x14ac:dyDescent="0.2">
      <c r="AG77" s="291"/>
      <c r="AH77" s="291"/>
    </row>
    <row r="78" spans="28:34" ht="13.2" x14ac:dyDescent="0.2"/>
    <row r="79" spans="28:34" ht="13.2" x14ac:dyDescent="0.2"/>
    <row r="80" spans="28:34" ht="13.2" x14ac:dyDescent="0.2"/>
    <row r="81" spans="25:34" ht="13.2" x14ac:dyDescent="0.2"/>
    <row r="82" spans="25:34" ht="13.2" x14ac:dyDescent="0.2">
      <c r="Y82" s="291"/>
    </row>
    <row r="83" spans="25:34" ht="13.2" x14ac:dyDescent="0.2">
      <c r="Y83" s="291"/>
      <c r="Z83" s="291"/>
      <c r="AA83" s="291"/>
      <c r="AB83" s="291"/>
      <c r="AC83" s="291"/>
      <c r="AD83" s="291"/>
      <c r="AE83" s="291"/>
      <c r="AF83" s="291"/>
      <c r="AG83" s="291"/>
      <c r="AH83" s="291"/>
    </row>
    <row r="84" spans="25:34" ht="13.2" x14ac:dyDescent="0.2"/>
    <row r="85" spans="25:34" ht="13.2" x14ac:dyDescent="0.2"/>
    <row r="86" spans="25:34" ht="13.2" x14ac:dyDescent="0.2"/>
    <row r="87" spans="25:34" ht="13.2" x14ac:dyDescent="0.2"/>
    <row r="88" spans="25:34" ht="13.2" x14ac:dyDescent="0.2">
      <c r="AH88" s="291"/>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
510</v>
      </c>
    </row>
  </sheetData>
  <sheetProtection algorithmName="SHA-512" hashValue="ZiKU5S3Ai58RLM9M+B5Zg2iEL+8xUd9Bev2FZjLhb6itd0CDllD7v9iuBbDJ4jOhfZd/43jD3YtitTMwafc3uQ==" saltValue="5oEuURBwQlYmttCifgUkUA=="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09375" defaultRowHeight="13.2" x14ac:dyDescent="0.2"/>
  <cols>
    <col min="1" max="1" width="45.88671875" style="150" customWidth="1"/>
    <col min="2" max="8" width="13.33203125" style="150" customWidth="1"/>
    <col min="9" max="16384" width="11.109375" style="150"/>
  </cols>
  <sheetData>
    <row r="1" spans="1:8" x14ac:dyDescent="0.2">
      <c r="A1" s="144"/>
      <c r="B1" s="145"/>
      <c r="C1" s="146"/>
      <c r="D1" s="147"/>
      <c r="E1" s="148"/>
      <c r="F1" s="148"/>
      <c r="G1" s="148"/>
      <c r="H1" s="149"/>
    </row>
    <row r="2" spans="1:8" x14ac:dyDescent="0.2">
      <c r="A2" s="151"/>
      <c r="B2" s="152"/>
      <c r="C2" s="153"/>
      <c r="D2" s="154" t="s">
        <v>
52</v>
      </c>
      <c r="E2" s="155"/>
      <c r="F2" s="156" t="s">
        <v>
561</v>
      </c>
      <c r="G2" s="157"/>
      <c r="H2" s="158"/>
    </row>
    <row r="3" spans="1:8" x14ac:dyDescent="0.2">
      <c r="A3" s="154" t="s">
        <v>
554</v>
      </c>
      <c r="B3" s="159"/>
      <c r="C3" s="160"/>
      <c r="D3" s="161">
        <v>
213986</v>
      </c>
      <c r="E3" s="162"/>
      <c r="F3" s="163">
        <v>
109920</v>
      </c>
      <c r="G3" s="164"/>
      <c r="H3" s="165"/>
    </row>
    <row r="4" spans="1:8" x14ac:dyDescent="0.2">
      <c r="A4" s="166"/>
      <c r="B4" s="167"/>
      <c r="C4" s="168"/>
      <c r="D4" s="169">
        <v>
191676</v>
      </c>
      <c r="E4" s="170"/>
      <c r="F4" s="171">
        <v>
62739</v>
      </c>
      <c r="G4" s="172"/>
      <c r="H4" s="173"/>
    </row>
    <row r="5" spans="1:8" x14ac:dyDescent="0.2">
      <c r="A5" s="154" t="s">
        <v>
556</v>
      </c>
      <c r="B5" s="159"/>
      <c r="C5" s="160"/>
      <c r="D5" s="161">
        <v>
195857</v>
      </c>
      <c r="E5" s="162"/>
      <c r="F5" s="163">
        <v>
119882</v>
      </c>
      <c r="G5" s="164"/>
      <c r="H5" s="165"/>
    </row>
    <row r="6" spans="1:8" x14ac:dyDescent="0.2">
      <c r="A6" s="166"/>
      <c r="B6" s="167"/>
      <c r="C6" s="168"/>
      <c r="D6" s="169">
        <v>
169346</v>
      </c>
      <c r="E6" s="170"/>
      <c r="F6" s="171">
        <v>
66481</v>
      </c>
      <c r="G6" s="172"/>
      <c r="H6" s="173"/>
    </row>
    <row r="7" spans="1:8" x14ac:dyDescent="0.2">
      <c r="A7" s="154" t="s">
        <v>
557</v>
      </c>
      <c r="B7" s="159"/>
      <c r="C7" s="160"/>
      <c r="D7" s="161">
        <v>
276536</v>
      </c>
      <c r="E7" s="162"/>
      <c r="F7" s="163">
        <v>
116162</v>
      </c>
      <c r="G7" s="164"/>
      <c r="H7" s="165"/>
    </row>
    <row r="8" spans="1:8" x14ac:dyDescent="0.2">
      <c r="A8" s="166"/>
      <c r="B8" s="167"/>
      <c r="C8" s="168"/>
      <c r="D8" s="169">
        <v>
251368</v>
      </c>
      <c r="E8" s="170"/>
      <c r="F8" s="171">
        <v>
61562</v>
      </c>
      <c r="G8" s="172"/>
      <c r="H8" s="173"/>
    </row>
    <row r="9" spans="1:8" x14ac:dyDescent="0.2">
      <c r="A9" s="154" t="s">
        <v>
558</v>
      </c>
      <c r="B9" s="159"/>
      <c r="C9" s="160"/>
      <c r="D9" s="161">
        <v>
186312</v>
      </c>
      <c r="E9" s="162"/>
      <c r="F9" s="163">
        <v>
121449</v>
      </c>
      <c r="G9" s="164"/>
      <c r="H9" s="165"/>
    </row>
    <row r="10" spans="1:8" x14ac:dyDescent="0.2">
      <c r="A10" s="166"/>
      <c r="B10" s="167"/>
      <c r="C10" s="168"/>
      <c r="D10" s="169">
        <v>
136910</v>
      </c>
      <c r="E10" s="170"/>
      <c r="F10" s="171">
        <v>
62922</v>
      </c>
      <c r="G10" s="172"/>
      <c r="H10" s="173"/>
    </row>
    <row r="11" spans="1:8" x14ac:dyDescent="0.2">
      <c r="A11" s="154" t="s">
        <v>
559</v>
      </c>
      <c r="B11" s="159"/>
      <c r="C11" s="160"/>
      <c r="D11" s="161">
        <v>
182351</v>
      </c>
      <c r="E11" s="162"/>
      <c r="F11" s="163">
        <v>
145139</v>
      </c>
      <c r="G11" s="164"/>
      <c r="H11" s="165"/>
    </row>
    <row r="12" spans="1:8" x14ac:dyDescent="0.2">
      <c r="A12" s="166"/>
      <c r="B12" s="167"/>
      <c r="C12" s="174"/>
      <c r="D12" s="169">
        <v>
144350</v>
      </c>
      <c r="E12" s="170"/>
      <c r="F12" s="171">
        <v>
83762</v>
      </c>
      <c r="G12" s="172"/>
      <c r="H12" s="173"/>
    </row>
    <row r="13" spans="1:8" x14ac:dyDescent="0.2">
      <c r="A13" s="154"/>
      <c r="B13" s="159"/>
      <c r="C13" s="175"/>
      <c r="D13" s="176">
        <v>
211008</v>
      </c>
      <c r="E13" s="177"/>
      <c r="F13" s="178">
        <v>
122510</v>
      </c>
      <c r="G13" s="179"/>
      <c r="H13" s="165"/>
    </row>
    <row r="14" spans="1:8" x14ac:dyDescent="0.2">
      <c r="A14" s="166"/>
      <c r="B14" s="167"/>
      <c r="C14" s="168"/>
      <c r="D14" s="169">
        <v>
178730</v>
      </c>
      <c r="E14" s="170"/>
      <c r="F14" s="171">
        <v>
67493</v>
      </c>
      <c r="G14" s="172"/>
      <c r="H14" s="173"/>
    </row>
    <row r="17" spans="1:11" x14ac:dyDescent="0.2">
      <c r="A17" s="150" t="s">
        <v>
53</v>
      </c>
    </row>
    <row r="18" spans="1:11" x14ac:dyDescent="0.2">
      <c r="A18" s="180"/>
      <c r="B18" s="180" t="str">
        <f>
実質収支比率等に係る経年分析!F$46</f>
        <v>
H27</v>
      </c>
      <c r="C18" s="180" t="str">
        <f>
実質収支比率等に係る経年分析!G$46</f>
        <v>
H28</v>
      </c>
      <c r="D18" s="180" t="str">
        <f>
実質収支比率等に係る経年分析!H$46</f>
        <v>
H29</v>
      </c>
      <c r="E18" s="180" t="str">
        <f>
実質収支比率等に係る経年分析!I$46</f>
        <v>
H30</v>
      </c>
      <c r="F18" s="180" t="str">
        <f>
実質収支比率等に係る経年分析!J$46</f>
        <v>
R01</v>
      </c>
    </row>
    <row r="19" spans="1:11" x14ac:dyDescent="0.2">
      <c r="A19" s="180" t="s">
        <v>
54</v>
      </c>
      <c r="B19" s="180">
        <f>
ROUND(VALUE(SUBSTITUTE(実質収支比率等に係る経年分析!F$48,"▲","-")),2)</f>
        <v>
2.2200000000000002</v>
      </c>
      <c r="C19" s="180">
        <f>
ROUND(VALUE(SUBSTITUTE(実質収支比率等に係る経年分析!G$48,"▲","-")),2)</f>
        <v>
2.48</v>
      </c>
      <c r="D19" s="180">
        <f>
ROUND(VALUE(SUBSTITUTE(実質収支比率等に係る経年分析!H$48,"▲","-")),2)</f>
        <v>
3.01</v>
      </c>
      <c r="E19" s="180">
        <f>
ROUND(VALUE(SUBSTITUTE(実質収支比率等に係る経年分析!I$48,"▲","-")),2)</f>
        <v>
2.96</v>
      </c>
      <c r="F19" s="180">
        <f>
ROUND(VALUE(SUBSTITUTE(実質収支比率等に係る経年分析!J$48,"▲","-")),2)</f>
        <v>
2.2799999999999998</v>
      </c>
    </row>
    <row r="20" spans="1:11" x14ac:dyDescent="0.2">
      <c r="A20" s="180" t="s">
        <v>
55</v>
      </c>
      <c r="B20" s="180">
        <f>
ROUND(VALUE(SUBSTITUTE(実質収支比率等に係る経年分析!F$47,"▲","-")),2)</f>
        <v>
25.23</v>
      </c>
      <c r="C20" s="180">
        <f>
ROUND(VALUE(SUBSTITUTE(実質収支比率等に係る経年分析!G$47,"▲","-")),2)</f>
        <v>
27.03</v>
      </c>
      <c r="D20" s="180">
        <f>
ROUND(VALUE(SUBSTITUTE(実質収支比率等に係る経年分析!H$47,"▲","-")),2)</f>
        <v>
33.380000000000003</v>
      </c>
      <c r="E20" s="180">
        <f>
ROUND(VALUE(SUBSTITUTE(実質収支比率等に係る経年分析!I$47,"▲","-")),2)</f>
        <v>
36.67</v>
      </c>
      <c r="F20" s="180">
        <f>
ROUND(VALUE(SUBSTITUTE(実質収支比率等に係る経年分析!J$47,"▲","-")),2)</f>
        <v>
36.75</v>
      </c>
    </row>
    <row r="21" spans="1:11" x14ac:dyDescent="0.2">
      <c r="A21" s="180" t="s">
        <v>
56</v>
      </c>
      <c r="B21" s="180">
        <f>
IF(ISNUMBER(VALUE(SUBSTITUTE(実質収支比率等に係る経年分析!F$49,"▲","-"))),ROUND(VALUE(SUBSTITUTE(実質収支比率等に係る経年分析!F$49,"▲","-")),2),NA())</f>
        <v>
3.27</v>
      </c>
      <c r="C21" s="180">
        <f>
IF(ISNUMBER(VALUE(SUBSTITUTE(実質収支比率等に係る経年分析!G$49,"▲","-"))),ROUND(VALUE(SUBSTITUTE(実質収支比率等に係る経年分析!G$49,"▲","-")),2),NA())</f>
        <v>
2.2200000000000002</v>
      </c>
      <c r="D21" s="180">
        <f>
IF(ISNUMBER(VALUE(SUBSTITUTE(実質収支比率等に係る経年分析!H$49,"▲","-"))),ROUND(VALUE(SUBSTITUTE(実質収支比率等に係る経年分析!H$49,"▲","-")),2),NA())</f>
        <v>
6.93</v>
      </c>
      <c r="E21" s="180">
        <f>
IF(ISNUMBER(VALUE(SUBSTITUTE(実質収支比率等に係る経年分析!I$49,"▲","-"))),ROUND(VALUE(SUBSTITUTE(実質収支比率等に係る経年分析!I$49,"▲","-")),2),NA())</f>
        <v>
2.84</v>
      </c>
      <c r="F21" s="180">
        <f>
IF(ISNUMBER(VALUE(SUBSTITUTE(実質収支比率等に係る経年分析!J$49,"▲","-"))),ROUND(VALUE(SUBSTITUTE(実質収支比率等に係る経年分析!J$49,"▲","-")),2),NA())</f>
        <v>
-0.73</v>
      </c>
    </row>
    <row r="24" spans="1:11" x14ac:dyDescent="0.2">
      <c r="A24" s="150" t="s">
        <v>
57</v>
      </c>
    </row>
    <row r="25" spans="1:11" x14ac:dyDescent="0.2">
      <c r="A25" s="181"/>
      <c r="B25" s="181" t="str">
        <f>
連結実質赤字比率に係る赤字・黒字の構成分析!F$33</f>
        <v>
H27</v>
      </c>
      <c r="C25" s="181"/>
      <c r="D25" s="181" t="str">
        <f>
連結実質赤字比率に係る赤字・黒字の構成分析!G$33</f>
        <v>
H28</v>
      </c>
      <c r="E25" s="181"/>
      <c r="F25" s="181" t="str">
        <f>
連結実質赤字比率に係る赤字・黒字の構成分析!H$33</f>
        <v>
H29</v>
      </c>
      <c r="G25" s="181"/>
      <c r="H25" s="181" t="str">
        <f>
連結実質赤字比率に係る赤字・黒字の構成分析!I$33</f>
        <v>
H30</v>
      </c>
      <c r="I25" s="181"/>
      <c r="J25" s="181" t="str">
        <f>
連結実質赤字比率に係る赤字・黒字の構成分析!J$33</f>
        <v>
R01</v>
      </c>
      <c r="K25" s="181"/>
    </row>
    <row r="26" spans="1:11" x14ac:dyDescent="0.2">
      <c r="A26" s="181"/>
      <c r="B26" s="181" t="s">
        <v>
58</v>
      </c>
      <c r="C26" s="181" t="s">
        <v>
59</v>
      </c>
      <c r="D26" s="181" t="s">
        <v>
58</v>
      </c>
      <c r="E26" s="181" t="s">
        <v>
59</v>
      </c>
      <c r="F26" s="181" t="s">
        <v>
58</v>
      </c>
      <c r="G26" s="181" t="s">
        <v>
59</v>
      </c>
      <c r="H26" s="181" t="s">
        <v>
58</v>
      </c>
      <c r="I26" s="181" t="s">
        <v>
59</v>
      </c>
      <c r="J26" s="181" t="s">
        <v>
58</v>
      </c>
      <c r="K26" s="181" t="s">
        <v>
59</v>
      </c>
    </row>
    <row r="27" spans="1:11" x14ac:dyDescent="0.2">
      <c r="A27" s="181" t="str">
        <f>
IF(連結実質赤字比率に係る赤字・黒字の構成分析!C$43="",NA(),連結実質赤字比率に係る赤字・黒字の構成分析!C$43)</f>
        <v>
その他会計（黒字）</v>
      </c>
      <c r="B27" s="181" t="e">
        <f>
IF(ROUND(VALUE(SUBSTITUTE(連結実質赤字比率に係る赤字・黒字の構成分析!F$43,"▲", "-")), 2) &lt; 0, ABS(ROUND(VALUE(SUBSTITUTE(連結実質赤字比率に係る赤字・黒字の構成分析!F$43,"▲", "-")), 2)), NA())</f>
        <v>
#VALUE!</v>
      </c>
      <c r="C27" s="181" t="e">
        <f>
IF(ROUND(VALUE(SUBSTITUTE(連結実質赤字比率に係る赤字・黒字の構成分析!F$43,"▲", "-")), 2) &gt;= 0, ABS(ROUND(VALUE(SUBSTITUTE(連結実質赤字比率に係る赤字・黒字の構成分析!F$43,"▲", "-")), 2)), NA())</f>
        <v>
#VALUE!</v>
      </c>
      <c r="D27" s="181" t="e">
        <f>
IF(ROUND(VALUE(SUBSTITUTE(連結実質赤字比率に係る赤字・黒字の構成分析!G$43,"▲", "-")), 2) &lt; 0, ABS(ROUND(VALUE(SUBSTITUTE(連結実質赤字比率に係る赤字・黒字の構成分析!G$43,"▲", "-")), 2)), NA())</f>
        <v>
#VALUE!</v>
      </c>
      <c r="E27" s="181" t="e">
        <f>
IF(ROUND(VALUE(SUBSTITUTE(連結実質赤字比率に係る赤字・黒字の構成分析!G$43,"▲", "-")), 2) &gt;= 0, ABS(ROUND(VALUE(SUBSTITUTE(連結実質赤字比率に係る赤字・黒字の構成分析!G$43,"▲", "-")), 2)), NA())</f>
        <v>
#VALUE!</v>
      </c>
      <c r="F27" s="181" t="e">
        <f>
IF(ROUND(VALUE(SUBSTITUTE(連結実質赤字比率に係る赤字・黒字の構成分析!H$43,"▲", "-")), 2) &lt; 0, ABS(ROUND(VALUE(SUBSTITUTE(連結実質赤字比率に係る赤字・黒字の構成分析!H$43,"▲", "-")), 2)), NA())</f>
        <v>
#VALUE!</v>
      </c>
      <c r="G27" s="181" t="e">
        <f>
IF(ROUND(VALUE(SUBSTITUTE(連結実質赤字比率に係る赤字・黒字の構成分析!H$43,"▲", "-")), 2) &gt;= 0, ABS(ROUND(VALUE(SUBSTITUTE(連結実質赤字比率に係る赤字・黒字の構成分析!H$43,"▲", "-")), 2)), NA())</f>
        <v>
#VALUE!</v>
      </c>
      <c r="H27" s="181" t="e">
        <f>
IF(ROUND(VALUE(SUBSTITUTE(連結実質赤字比率に係る赤字・黒字の構成分析!I$43,"▲", "-")), 2) &lt; 0, ABS(ROUND(VALUE(SUBSTITUTE(連結実質赤字比率に係る赤字・黒字の構成分析!I$43,"▲", "-")), 2)), NA())</f>
        <v>
#VALUE!</v>
      </c>
      <c r="I27" s="181" t="e">
        <f>
IF(ROUND(VALUE(SUBSTITUTE(連結実質赤字比率に係る赤字・黒字の構成分析!I$43,"▲", "-")), 2) &gt;= 0, ABS(ROUND(VALUE(SUBSTITUTE(連結実質赤字比率に係る赤字・黒字の構成分析!I$43,"▲", "-")), 2)), NA())</f>
        <v>
#VALUE!</v>
      </c>
      <c r="J27" s="181" t="e">
        <f>
IF(ROUND(VALUE(SUBSTITUTE(連結実質赤字比率に係る赤字・黒字の構成分析!J$43,"▲", "-")), 2) &lt; 0, ABS(ROUND(VALUE(SUBSTITUTE(連結実質赤字比率に係る赤字・黒字の構成分析!J$43,"▲", "-")), 2)), NA())</f>
        <v>
#VALUE!</v>
      </c>
      <c r="K27" s="181" t="e">
        <f>
IF(ROUND(VALUE(SUBSTITUTE(連結実質赤字比率に係る赤字・黒字の構成分析!J$43,"▲", "-")), 2) &gt;= 0, ABS(ROUND(VALUE(SUBSTITUTE(連結実質赤字比率に係る赤字・黒字の構成分析!J$43,"▲", "-")), 2)), NA())</f>
        <v>
#VALUE!</v>
      </c>
    </row>
    <row r="28" spans="1:11" x14ac:dyDescent="0.2">
      <c r="A28" s="181" t="str">
        <f>
IF(連結実質赤字比率に係る赤字・黒字の構成分析!C$42="",NA(),連結実質赤字比率に係る赤字・黒字の構成分析!C$42)</f>
        <v>
その他会計（赤字）</v>
      </c>
      <c r="B28" s="181" t="e">
        <f>
IF(ROUND(VALUE(SUBSTITUTE(連結実質赤字比率に係る赤字・黒字の構成分析!F$42,"▲", "-")), 2) &lt; 0, ABS(ROUND(VALUE(SUBSTITUTE(連結実質赤字比率に係る赤字・黒字の構成分析!F$42,"▲", "-")), 2)), NA())</f>
        <v>
#VALUE!</v>
      </c>
      <c r="C28" s="181" t="e">
        <f>
IF(ROUND(VALUE(SUBSTITUTE(連結実質赤字比率に係る赤字・黒字の構成分析!F$42,"▲", "-")), 2) &gt;= 0, ABS(ROUND(VALUE(SUBSTITUTE(連結実質赤字比率に係る赤字・黒字の構成分析!F$42,"▲", "-")), 2)), NA())</f>
        <v>
#VALUE!</v>
      </c>
      <c r="D28" s="181" t="e">
        <f>
IF(ROUND(VALUE(SUBSTITUTE(連結実質赤字比率に係る赤字・黒字の構成分析!G$42,"▲", "-")), 2) &lt; 0, ABS(ROUND(VALUE(SUBSTITUTE(連結実質赤字比率に係る赤字・黒字の構成分析!G$42,"▲", "-")), 2)), NA())</f>
        <v>
#VALUE!</v>
      </c>
      <c r="E28" s="181" t="e">
        <f>
IF(ROUND(VALUE(SUBSTITUTE(連結実質赤字比率に係る赤字・黒字の構成分析!G$42,"▲", "-")), 2) &gt;= 0, ABS(ROUND(VALUE(SUBSTITUTE(連結実質赤字比率に係る赤字・黒字の構成分析!G$42,"▲", "-")), 2)), NA())</f>
        <v>
#VALUE!</v>
      </c>
      <c r="F28" s="181" t="e">
        <f>
IF(ROUND(VALUE(SUBSTITUTE(連結実質赤字比率に係る赤字・黒字の構成分析!H$42,"▲", "-")), 2) &lt; 0, ABS(ROUND(VALUE(SUBSTITUTE(連結実質赤字比率に係る赤字・黒字の構成分析!H$42,"▲", "-")), 2)), NA())</f>
        <v>
#VALUE!</v>
      </c>
      <c r="G28" s="181" t="e">
        <f>
IF(ROUND(VALUE(SUBSTITUTE(連結実質赤字比率に係る赤字・黒字の構成分析!H$42,"▲", "-")), 2) &gt;= 0, ABS(ROUND(VALUE(SUBSTITUTE(連結実質赤字比率に係る赤字・黒字の構成分析!H$42,"▲", "-")), 2)), NA())</f>
        <v>
#VALUE!</v>
      </c>
      <c r="H28" s="181" t="e">
        <f>
IF(ROUND(VALUE(SUBSTITUTE(連結実質赤字比率に係る赤字・黒字の構成分析!I$42,"▲", "-")), 2) &lt; 0, ABS(ROUND(VALUE(SUBSTITUTE(連結実質赤字比率に係る赤字・黒字の構成分析!I$42,"▲", "-")), 2)), NA())</f>
        <v>
#VALUE!</v>
      </c>
      <c r="I28" s="181" t="e">
        <f>
IF(ROUND(VALUE(SUBSTITUTE(連結実質赤字比率に係る赤字・黒字の構成分析!I$42,"▲", "-")), 2) &gt;= 0, ABS(ROUND(VALUE(SUBSTITUTE(連結実質赤字比率に係る赤字・黒字の構成分析!I$42,"▲", "-")), 2)), NA())</f>
        <v>
#VALUE!</v>
      </c>
      <c r="J28" s="181" t="e">
        <f>
IF(ROUND(VALUE(SUBSTITUTE(連結実質赤字比率に係る赤字・黒字の構成分析!J$42,"▲", "-")), 2) &lt; 0, ABS(ROUND(VALUE(SUBSTITUTE(連結実質赤字比率に係る赤字・黒字の構成分析!J$42,"▲", "-")), 2)), NA())</f>
        <v>
#VALUE!</v>
      </c>
      <c r="K28" s="181" t="e">
        <f>
IF(ROUND(VALUE(SUBSTITUTE(連結実質赤字比率に係る赤字・黒字の構成分析!J$42,"▲", "-")), 2) &gt;= 0, ABS(ROUND(VALUE(SUBSTITUTE(連結実質赤字比率に係る赤字・黒字の構成分析!J$42,"▲", "-")), 2)), NA())</f>
        <v>
#VALUE!</v>
      </c>
    </row>
    <row r="29" spans="1:11" x14ac:dyDescent="0.2">
      <c r="A29" s="181" t="str">
        <f>
IF(連結実質赤字比率に係る赤字・黒字の構成分析!C$41="",NA(),連結実質赤字比率に係る赤字・黒字の構成分析!C$41)</f>
        <v>
後期高齢者医療特別会計</v>
      </c>
      <c r="B29" s="181" t="e">
        <f>
IF(ROUND(VALUE(SUBSTITUTE(連結実質赤字比率に係る赤字・黒字の構成分析!F$41,"▲", "-")), 2) &lt; 0, ABS(ROUND(VALUE(SUBSTITUTE(連結実質赤字比率に係る赤字・黒字の構成分析!F$41,"▲", "-")), 2)), NA())</f>
        <v>
#N/A</v>
      </c>
      <c r="C29" s="181">
        <f>
IF(ROUND(VALUE(SUBSTITUTE(連結実質赤字比率に係る赤字・黒字の構成分析!F$41,"▲", "-")), 2) &gt;= 0, ABS(ROUND(VALUE(SUBSTITUTE(連結実質赤字比率に係る赤字・黒字の構成分析!F$41,"▲", "-")), 2)), NA())</f>
        <v>
0.04</v>
      </c>
      <c r="D29" s="181" t="e">
        <f>
IF(ROUND(VALUE(SUBSTITUTE(連結実質赤字比率に係る赤字・黒字の構成分析!G$41,"▲", "-")), 2) &lt; 0, ABS(ROUND(VALUE(SUBSTITUTE(連結実質赤字比率に係る赤字・黒字の構成分析!G$41,"▲", "-")), 2)), NA())</f>
        <v>
#N/A</v>
      </c>
      <c r="E29" s="181">
        <f>
IF(ROUND(VALUE(SUBSTITUTE(連結実質赤字比率に係る赤字・黒字の構成分析!G$41,"▲", "-")), 2) &gt;= 0, ABS(ROUND(VALUE(SUBSTITUTE(連結実質赤字比率に係る赤字・黒字の構成分析!G$41,"▲", "-")), 2)), NA())</f>
        <v>
0</v>
      </c>
      <c r="F29" s="181" t="e">
        <f>
IF(ROUND(VALUE(SUBSTITUTE(連結実質赤字比率に係る赤字・黒字の構成分析!H$41,"▲", "-")), 2) &lt; 0, ABS(ROUND(VALUE(SUBSTITUTE(連結実質赤字比率に係る赤字・黒字の構成分析!H$41,"▲", "-")), 2)), NA())</f>
        <v>
#N/A</v>
      </c>
      <c r="G29" s="181">
        <f>
IF(ROUND(VALUE(SUBSTITUTE(連結実質赤字比率に係る赤字・黒字の構成分析!H$41,"▲", "-")), 2) &gt;= 0, ABS(ROUND(VALUE(SUBSTITUTE(連結実質赤字比率に係る赤字・黒字の構成分析!H$41,"▲", "-")), 2)), NA())</f>
        <v>
7.0000000000000007E-2</v>
      </c>
      <c r="H29" s="181" t="e">
        <f>
IF(ROUND(VALUE(SUBSTITUTE(連結実質赤字比率に係る赤字・黒字の構成分析!I$41,"▲", "-")), 2) &lt; 0, ABS(ROUND(VALUE(SUBSTITUTE(連結実質赤字比率に係る赤字・黒字の構成分析!I$41,"▲", "-")), 2)), NA())</f>
        <v>
#N/A</v>
      </c>
      <c r="I29" s="181">
        <f>
IF(ROUND(VALUE(SUBSTITUTE(連結実質赤字比率に係る赤字・黒字の構成分析!I$41,"▲", "-")), 2) &gt;= 0, ABS(ROUND(VALUE(SUBSTITUTE(連結実質赤字比率に係る赤字・黒字の構成分析!I$41,"▲", "-")), 2)), NA())</f>
        <v>
0</v>
      </c>
      <c r="J29" s="181" t="e">
        <f>
IF(ROUND(VALUE(SUBSTITUTE(連結実質赤字比率に係る赤字・黒字の構成分析!J$41,"▲", "-")), 2) &lt; 0, ABS(ROUND(VALUE(SUBSTITUTE(連結実質赤字比率に係る赤字・黒字の構成分析!J$41,"▲", "-")), 2)), NA())</f>
        <v>
#N/A</v>
      </c>
      <c r="K29" s="181">
        <f>
IF(ROUND(VALUE(SUBSTITUTE(連結実質赤字比率に係る赤字・黒字の構成分析!J$41,"▲", "-")), 2) &gt;= 0, ABS(ROUND(VALUE(SUBSTITUTE(連結実質赤字比率に係る赤字・黒字の構成分析!J$41,"▲", "-")), 2)), NA())</f>
        <v>
0</v>
      </c>
    </row>
    <row r="30" spans="1:11" x14ac:dyDescent="0.2">
      <c r="A30" s="181" t="str">
        <f>
IF(連結実質赤字比率に係る赤字・黒字の構成分析!C$40="",NA(),連結実質赤字比率に係る赤字・黒字の構成分析!C$40)</f>
        <v>
介護保険特別会計</v>
      </c>
      <c r="B30" s="181" t="e">
        <f>
IF(ROUND(VALUE(SUBSTITUTE(連結実質赤字比率に係る赤字・黒字の構成分析!F$40,"▲", "-")), 2) &lt; 0, ABS(ROUND(VALUE(SUBSTITUTE(連結実質赤字比率に係る赤字・黒字の構成分析!F$40,"▲", "-")), 2)), NA())</f>
        <v>
#N/A</v>
      </c>
      <c r="C30" s="181">
        <f>
IF(ROUND(VALUE(SUBSTITUTE(連結実質赤字比率に係る赤字・黒字の構成分析!F$40,"▲", "-")), 2) &gt;= 0, ABS(ROUND(VALUE(SUBSTITUTE(連結実質赤字比率に係る赤字・黒字の構成分析!F$40,"▲", "-")), 2)), NA())</f>
        <v>
0.25</v>
      </c>
      <c r="D30" s="181" t="e">
        <f>
IF(ROUND(VALUE(SUBSTITUTE(連結実質赤字比率に係る赤字・黒字の構成分析!G$40,"▲", "-")), 2) &lt; 0, ABS(ROUND(VALUE(SUBSTITUTE(連結実質赤字比率に係る赤字・黒字の構成分析!G$40,"▲", "-")), 2)), NA())</f>
        <v>
#N/A</v>
      </c>
      <c r="E30" s="181">
        <f>
IF(ROUND(VALUE(SUBSTITUTE(連結実質赤字比率に係る赤字・黒字の構成分析!G$40,"▲", "-")), 2) &gt;= 0, ABS(ROUND(VALUE(SUBSTITUTE(連結実質赤字比率に係る赤字・黒字の構成分析!G$40,"▲", "-")), 2)), NA())</f>
        <v>
0.81</v>
      </c>
      <c r="F30" s="181" t="e">
        <f>
IF(ROUND(VALUE(SUBSTITUTE(連結実質赤字比率に係る赤字・黒字の構成分析!H$40,"▲", "-")), 2) &lt; 0, ABS(ROUND(VALUE(SUBSTITUTE(連結実質赤字比率に係る赤字・黒字の構成分析!H$40,"▲", "-")), 2)), NA())</f>
        <v>
#N/A</v>
      </c>
      <c r="G30" s="181">
        <f>
IF(ROUND(VALUE(SUBSTITUTE(連結実質赤字比率に係る赤字・黒字の構成分析!H$40,"▲", "-")), 2) &gt;= 0, ABS(ROUND(VALUE(SUBSTITUTE(連結実質赤字比率に係る赤字・黒字の構成分析!H$40,"▲", "-")), 2)), NA())</f>
        <v>
1.08</v>
      </c>
      <c r="H30" s="181" t="e">
        <f>
IF(ROUND(VALUE(SUBSTITUTE(連結実質赤字比率に係る赤字・黒字の構成分析!I$40,"▲", "-")), 2) &lt; 0, ABS(ROUND(VALUE(SUBSTITUTE(連結実質赤字比率に係る赤字・黒字の構成分析!I$40,"▲", "-")), 2)), NA())</f>
        <v>
#N/A</v>
      </c>
      <c r="I30" s="181">
        <f>
IF(ROUND(VALUE(SUBSTITUTE(連結実質赤字比率に係る赤字・黒字の構成分析!I$40,"▲", "-")), 2) &gt;= 0, ABS(ROUND(VALUE(SUBSTITUTE(連結実質赤字比率に係る赤字・黒字の構成分析!I$40,"▲", "-")), 2)), NA())</f>
        <v>
0.57999999999999996</v>
      </c>
      <c r="J30" s="181" t="e">
        <f>
IF(ROUND(VALUE(SUBSTITUTE(連結実質赤字比率に係る赤字・黒字の構成分析!J$40,"▲", "-")), 2) &lt; 0, ABS(ROUND(VALUE(SUBSTITUTE(連結実質赤字比率に係る赤字・黒字の構成分析!J$40,"▲", "-")), 2)), NA())</f>
        <v>
#N/A</v>
      </c>
      <c r="K30" s="181">
        <f>
IF(ROUND(VALUE(SUBSTITUTE(連結実質赤字比率に係る赤字・黒字の構成分析!J$40,"▲", "-")), 2) &gt;= 0, ABS(ROUND(VALUE(SUBSTITUTE(連結実質赤字比率に係る赤字・黒字の構成分析!J$40,"▲", "-")), 2)), NA())</f>
        <v>
0.97</v>
      </c>
    </row>
    <row r="31" spans="1:11" x14ac:dyDescent="0.2">
      <c r="A31" s="181" t="str">
        <f>
IF(連結実質赤字比率に係る赤字・黒字の構成分析!C$39="",NA(),連結実質赤字比率に係る赤字・黒字の構成分析!C$39)</f>
        <v>
国民健康保険特別会計</v>
      </c>
      <c r="B31" s="181">
        <f>
IF(ROUND(VALUE(SUBSTITUTE(連結実質赤字比率に係る赤字・黒字の構成分析!F$39,"▲", "-")), 2) &lt; 0, ABS(ROUND(VALUE(SUBSTITUTE(連結実質赤字比率に係る赤字・黒字の構成分析!F$39,"▲", "-")), 2)), NA())</f>
        <v>
4.1500000000000004</v>
      </c>
      <c r="C31" s="181" t="e">
        <f>
IF(ROUND(VALUE(SUBSTITUTE(連結実質赤字比率に係る赤字・黒字の構成分析!F$39,"▲", "-")), 2) &gt;= 0, ABS(ROUND(VALUE(SUBSTITUTE(連結実質赤字比率に係る赤字・黒字の構成分析!F$39,"▲", "-")), 2)), NA())</f>
        <v>
#N/A</v>
      </c>
      <c r="D31" s="181">
        <f>
IF(ROUND(VALUE(SUBSTITUTE(連結実質赤字比率に係る赤字・黒字の構成分析!G$39,"▲", "-")), 2) &lt; 0, ABS(ROUND(VALUE(SUBSTITUTE(連結実質赤字比率に係る赤字・黒字の構成分析!G$39,"▲", "-")), 2)), NA())</f>
        <v>
0.37</v>
      </c>
      <c r="E31" s="181" t="e">
        <f>
IF(ROUND(VALUE(SUBSTITUTE(連結実質赤字比率に係る赤字・黒字の構成分析!G$39,"▲", "-")), 2) &gt;= 0, ABS(ROUND(VALUE(SUBSTITUTE(連結実質赤字比率に係る赤字・黒字の構成分析!G$39,"▲", "-")), 2)), NA())</f>
        <v>
#N/A</v>
      </c>
      <c r="F31" s="181" t="e">
        <f>
IF(ROUND(VALUE(SUBSTITUTE(連結実質赤字比率に係る赤字・黒字の構成分析!H$39,"▲", "-")), 2) &lt; 0, ABS(ROUND(VALUE(SUBSTITUTE(連結実質赤字比率に係る赤字・黒字の構成分析!H$39,"▲", "-")), 2)), NA())</f>
        <v>
#N/A</v>
      </c>
      <c r="G31" s="181">
        <f>
IF(ROUND(VALUE(SUBSTITUTE(連結実質赤字比率に係る赤字・黒字の構成分析!H$39,"▲", "-")), 2) &gt;= 0, ABS(ROUND(VALUE(SUBSTITUTE(連結実質赤字比率に係る赤字・黒字の構成分析!H$39,"▲", "-")), 2)), NA())</f>
        <v>
0</v>
      </c>
      <c r="H31" s="181" t="e">
        <f>
IF(ROUND(VALUE(SUBSTITUTE(連結実質赤字比率に係る赤字・黒字の構成分析!I$39,"▲", "-")), 2) &lt; 0, ABS(ROUND(VALUE(SUBSTITUTE(連結実質赤字比率に係る赤字・黒字の構成分析!I$39,"▲", "-")), 2)), NA())</f>
        <v>
#N/A</v>
      </c>
      <c r="I31" s="181">
        <f>
IF(ROUND(VALUE(SUBSTITUTE(連結実質赤字比率に係る赤字・黒字の構成分析!I$39,"▲", "-")), 2) &gt;= 0, ABS(ROUND(VALUE(SUBSTITUTE(連結実質赤字比率に係る赤字・黒字の構成分析!I$39,"▲", "-")), 2)), NA())</f>
        <v>
1.45</v>
      </c>
      <c r="J31" s="181" t="e">
        <f>
IF(ROUND(VALUE(SUBSTITUTE(連結実質赤字比率に係る赤字・黒字の構成分析!J$39,"▲", "-")), 2) &lt; 0, ABS(ROUND(VALUE(SUBSTITUTE(連結実質赤字比率に係る赤字・黒字の構成分析!J$39,"▲", "-")), 2)), NA())</f>
        <v>
#N/A</v>
      </c>
      <c r="K31" s="181">
        <f>
IF(ROUND(VALUE(SUBSTITUTE(連結実質赤字比率に係る赤字・黒字の構成分析!J$39,"▲", "-")), 2) &gt;= 0, ABS(ROUND(VALUE(SUBSTITUTE(連結実質赤字比率に係る赤字・黒字の構成分析!J$39,"▲", "-")), 2)), NA())</f>
        <v>
1.06</v>
      </c>
    </row>
    <row r="32" spans="1:11" x14ac:dyDescent="0.2">
      <c r="A32" s="181" t="str">
        <f>
IF(連結実質赤字比率に係る赤字・黒字の構成分析!C$38="",NA(),連結実質赤字比率に係る赤字・黒字の構成分析!C$38)</f>
        <v>
一般旅客自動車運送事業会計</v>
      </c>
      <c r="B32" s="181" t="e">
        <f>
IF(ROUND(VALUE(SUBSTITUTE(連結実質赤字比率に係る赤字・黒字の構成分析!F$38,"▲", "-")), 2) &lt; 0, ABS(ROUND(VALUE(SUBSTITUTE(連結実質赤字比率に係る赤字・黒字の構成分析!F$38,"▲", "-")), 2)), NA())</f>
        <v>
#N/A</v>
      </c>
      <c r="C32" s="181">
        <f>
IF(ROUND(VALUE(SUBSTITUTE(連結実質赤字比率に係る赤字・黒字の構成分析!F$38,"▲", "-")), 2) &gt;= 0, ABS(ROUND(VALUE(SUBSTITUTE(連結実質赤字比率に係る赤字・黒字の構成分析!F$38,"▲", "-")), 2)), NA())</f>
        <v>
2.38</v>
      </c>
      <c r="D32" s="181" t="e">
        <f>
IF(ROUND(VALUE(SUBSTITUTE(連結実質赤字比率に係る赤字・黒字の構成分析!G$38,"▲", "-")), 2) &lt; 0, ABS(ROUND(VALUE(SUBSTITUTE(連結実質赤字比率に係る赤字・黒字の構成分析!G$38,"▲", "-")), 2)), NA())</f>
        <v>
#N/A</v>
      </c>
      <c r="E32" s="181">
        <f>
IF(ROUND(VALUE(SUBSTITUTE(連結実質赤字比率に係る赤字・黒字の構成分析!G$38,"▲", "-")), 2) &gt;= 0, ABS(ROUND(VALUE(SUBSTITUTE(連結実質赤字比率に係る赤字・黒字の構成分析!G$38,"▲", "-")), 2)), NA())</f>
        <v>
2.44</v>
      </c>
      <c r="F32" s="181" t="e">
        <f>
IF(ROUND(VALUE(SUBSTITUTE(連結実質赤字比率に係る赤字・黒字の構成分析!H$38,"▲", "-")), 2) &lt; 0, ABS(ROUND(VALUE(SUBSTITUTE(連結実質赤字比率に係る赤字・黒字の構成分析!H$38,"▲", "-")), 2)), NA())</f>
        <v>
#N/A</v>
      </c>
      <c r="G32" s="181">
        <f>
IF(ROUND(VALUE(SUBSTITUTE(連結実質赤字比率に係る赤字・黒字の構成分析!H$38,"▲", "-")), 2) &gt;= 0, ABS(ROUND(VALUE(SUBSTITUTE(連結実質赤字比率に係る赤字・黒字の構成分析!H$38,"▲", "-")), 2)), NA())</f>
        <v>
1.83</v>
      </c>
      <c r="H32" s="181" t="e">
        <f>
IF(ROUND(VALUE(SUBSTITUTE(連結実質赤字比率に係る赤字・黒字の構成分析!I$38,"▲", "-")), 2) &lt; 0, ABS(ROUND(VALUE(SUBSTITUTE(連結実質赤字比率に係る赤字・黒字の構成分析!I$38,"▲", "-")), 2)), NA())</f>
        <v>
#N/A</v>
      </c>
      <c r="I32" s="181">
        <f>
IF(ROUND(VALUE(SUBSTITUTE(連結実質赤字比率に係る赤字・黒字の構成分析!I$38,"▲", "-")), 2) &gt;= 0, ABS(ROUND(VALUE(SUBSTITUTE(連結実質赤字比率に係る赤字・黒字の構成分析!I$38,"▲", "-")), 2)), NA())</f>
        <v>
1.1399999999999999</v>
      </c>
      <c r="J32" s="181" t="e">
        <f>
IF(ROUND(VALUE(SUBSTITUTE(連結実質赤字比率に係る赤字・黒字の構成分析!J$38,"▲", "-")), 2) &lt; 0, ABS(ROUND(VALUE(SUBSTITUTE(連結実質赤字比率に係る赤字・黒字の構成分析!J$38,"▲", "-")), 2)), NA())</f>
        <v>
#N/A</v>
      </c>
      <c r="K32" s="181">
        <f>
IF(ROUND(VALUE(SUBSTITUTE(連結実質赤字比率に係る赤字・黒字の構成分析!J$38,"▲", "-")), 2) &gt;= 0, ABS(ROUND(VALUE(SUBSTITUTE(連結実質赤字比率に係る赤字・黒字の構成分析!J$38,"▲", "-")), 2)), NA())</f>
        <v>
1.22</v>
      </c>
    </row>
    <row r="33" spans="1:16" x14ac:dyDescent="0.2">
      <c r="A33" s="181" t="str">
        <f>
IF(連結実質赤字比率に係る赤字・黒字の構成分析!C$37="",NA(),連結実質赤字比率に係る赤字・黒字の構成分析!C$37)</f>
        <v>
浄化槽設置管理事業特別会計</v>
      </c>
      <c r="B33" s="181" t="e">
        <f>
IF(ROUND(VALUE(SUBSTITUTE(連結実質赤字比率に係る赤字・黒字の構成分析!F$37,"▲", "-")), 2) &lt; 0, ABS(ROUND(VALUE(SUBSTITUTE(連結実質赤字比率に係る赤字・黒字の構成分析!F$37,"▲", "-")), 2)), NA())</f>
        <v>
#N/A</v>
      </c>
      <c r="C33" s="181">
        <f>
IF(ROUND(VALUE(SUBSTITUTE(連結実質赤字比率に係る赤字・黒字の構成分析!F$37,"▲", "-")), 2) &gt;= 0, ABS(ROUND(VALUE(SUBSTITUTE(連結実質赤字比率に係る赤字・黒字の構成分析!F$37,"▲", "-")), 2)), NA())</f>
        <v>
0.01</v>
      </c>
      <c r="D33" s="181" t="e">
        <f>
IF(ROUND(VALUE(SUBSTITUTE(連結実質赤字比率に係る赤字・黒字の構成分析!G$37,"▲", "-")), 2) &lt; 0, ABS(ROUND(VALUE(SUBSTITUTE(連結実質赤字比率に係る赤字・黒字の構成分析!G$37,"▲", "-")), 2)), NA())</f>
        <v>
#N/A</v>
      </c>
      <c r="E33" s="181">
        <f>
IF(ROUND(VALUE(SUBSTITUTE(連結実質赤字比率に係る赤字・黒字の構成分析!G$37,"▲", "-")), 2) &gt;= 0, ABS(ROUND(VALUE(SUBSTITUTE(連結実質赤字比率に係る赤字・黒字の構成分析!G$37,"▲", "-")), 2)), NA())</f>
        <v>
0.04</v>
      </c>
      <c r="F33" s="181" t="e">
        <f>
IF(ROUND(VALUE(SUBSTITUTE(連結実質赤字比率に係る赤字・黒字の構成分析!H$37,"▲", "-")), 2) &lt; 0, ABS(ROUND(VALUE(SUBSTITUTE(連結実質赤字比率に係る赤字・黒字の構成分析!H$37,"▲", "-")), 2)), NA())</f>
        <v>
#N/A</v>
      </c>
      <c r="G33" s="181">
        <f>
IF(ROUND(VALUE(SUBSTITUTE(連結実質赤字比率に係る赤字・黒字の構成分析!H$37,"▲", "-")), 2) &gt;= 0, ABS(ROUND(VALUE(SUBSTITUTE(連結実質赤字比率に係る赤字・黒字の構成分析!H$37,"▲", "-")), 2)), NA())</f>
        <v>
0.06</v>
      </c>
      <c r="H33" s="181" t="e">
        <f>
IF(ROUND(VALUE(SUBSTITUTE(連結実質赤字比率に係る赤字・黒字の構成分析!I$37,"▲", "-")), 2) &lt; 0, ABS(ROUND(VALUE(SUBSTITUTE(連結実質赤字比率に係る赤字・黒字の構成分析!I$37,"▲", "-")), 2)), NA())</f>
        <v>
#N/A</v>
      </c>
      <c r="I33" s="181">
        <f>
IF(ROUND(VALUE(SUBSTITUTE(連結実質赤字比率に係る赤字・黒字の構成分析!I$37,"▲", "-")), 2) &gt;= 0, ABS(ROUND(VALUE(SUBSTITUTE(連結実質赤字比率に係る赤字・黒字の構成分析!I$37,"▲", "-")), 2)), NA())</f>
        <v>
0.46</v>
      </c>
      <c r="J33" s="181" t="e">
        <f>
IF(ROUND(VALUE(SUBSTITUTE(連結実質赤字比率に係る赤字・黒字の構成分析!J$37,"▲", "-")), 2) &lt; 0, ABS(ROUND(VALUE(SUBSTITUTE(連結実質赤字比率に係る赤字・黒字の構成分析!J$37,"▲", "-")), 2)), NA())</f>
        <v>
#N/A</v>
      </c>
      <c r="K33" s="181">
        <f>
IF(ROUND(VALUE(SUBSTITUTE(連結実質赤字比率に係る赤字・黒字の構成分析!J$37,"▲", "-")), 2) &gt;= 0, ABS(ROUND(VALUE(SUBSTITUTE(連結実質赤字比率に係る赤字・黒字の構成分析!J$37,"▲", "-")), 2)), NA())</f>
        <v>
1.73</v>
      </c>
    </row>
    <row r="34" spans="1:16" x14ac:dyDescent="0.2">
      <c r="A34" s="181" t="str">
        <f>
IF(連結実質赤字比率に係る赤字・黒字の構成分析!C$36="",NA(),連結実質赤字比率に係る赤字・黒字の構成分析!C$36)</f>
        <v>
一般会計</v>
      </c>
      <c r="B34" s="181" t="e">
        <f>
IF(ROUND(VALUE(SUBSTITUTE(連結実質赤字比率に係る赤字・黒字の構成分析!F$36,"▲", "-")), 2) &lt; 0, ABS(ROUND(VALUE(SUBSTITUTE(連結実質赤字比率に係る赤字・黒字の構成分析!F$36,"▲", "-")), 2)), NA())</f>
        <v>
#N/A</v>
      </c>
      <c r="C34" s="181">
        <f>
IF(ROUND(VALUE(SUBSTITUTE(連結実質赤字比率に係る赤字・黒字の構成分析!F$36,"▲", "-")), 2) &gt;= 0, ABS(ROUND(VALUE(SUBSTITUTE(連結実質赤字比率に係る赤字・黒字の構成分析!F$36,"▲", "-")), 2)), NA())</f>
        <v>
2.2200000000000002</v>
      </c>
      <c r="D34" s="181" t="e">
        <f>
IF(ROUND(VALUE(SUBSTITUTE(連結実質赤字比率に係る赤字・黒字の構成分析!G$36,"▲", "-")), 2) &lt; 0, ABS(ROUND(VALUE(SUBSTITUTE(連結実質赤字比率に係る赤字・黒字の構成分析!G$36,"▲", "-")), 2)), NA())</f>
        <v>
#N/A</v>
      </c>
      <c r="E34" s="181">
        <f>
IF(ROUND(VALUE(SUBSTITUTE(連結実質赤字比率に係る赤字・黒字の構成分析!G$36,"▲", "-")), 2) &gt;= 0, ABS(ROUND(VALUE(SUBSTITUTE(連結実質赤字比率に係る赤字・黒字の構成分析!G$36,"▲", "-")), 2)), NA())</f>
        <v>
2.4700000000000002</v>
      </c>
      <c r="F34" s="181" t="e">
        <f>
IF(ROUND(VALUE(SUBSTITUTE(連結実質赤字比率に係る赤字・黒字の構成分析!H$36,"▲", "-")), 2) &lt; 0, ABS(ROUND(VALUE(SUBSTITUTE(連結実質赤字比率に係る赤字・黒字の構成分析!H$36,"▲", "-")), 2)), NA())</f>
        <v>
#N/A</v>
      </c>
      <c r="G34" s="181">
        <f>
IF(ROUND(VALUE(SUBSTITUTE(連結実質赤字比率に係る赤字・黒字の構成分析!H$36,"▲", "-")), 2) &gt;= 0, ABS(ROUND(VALUE(SUBSTITUTE(連結実質赤字比率に係る赤字・黒字の構成分析!H$36,"▲", "-")), 2)), NA())</f>
        <v>
3</v>
      </c>
      <c r="H34" s="181" t="e">
        <f>
IF(ROUND(VALUE(SUBSTITUTE(連結実質赤字比率に係る赤字・黒字の構成分析!I$36,"▲", "-")), 2) &lt; 0, ABS(ROUND(VALUE(SUBSTITUTE(連結実質赤字比率に係る赤字・黒字の構成分析!I$36,"▲", "-")), 2)), NA())</f>
        <v>
#N/A</v>
      </c>
      <c r="I34" s="181">
        <f>
IF(ROUND(VALUE(SUBSTITUTE(連結実質赤字比率に係る赤字・黒字の構成分析!I$36,"▲", "-")), 2) &gt;= 0, ABS(ROUND(VALUE(SUBSTITUTE(連結実質赤字比率に係る赤字・黒字の構成分析!I$36,"▲", "-")), 2)), NA())</f>
        <v>
2.96</v>
      </c>
      <c r="J34" s="181" t="e">
        <f>
IF(ROUND(VALUE(SUBSTITUTE(連結実質赤字比率に係る赤字・黒字の構成分析!J$36,"▲", "-")), 2) &lt; 0, ABS(ROUND(VALUE(SUBSTITUTE(連結実質赤字比率に係る赤字・黒字の構成分析!J$36,"▲", "-")), 2)), NA())</f>
        <v>
#N/A</v>
      </c>
      <c r="K34" s="181">
        <f>
IF(ROUND(VALUE(SUBSTITUTE(連結実質赤字比率に係る赤字・黒字の構成分析!J$36,"▲", "-")), 2) &gt;= 0, ABS(ROUND(VALUE(SUBSTITUTE(連結実質赤字比率に係る赤字・黒字の構成分析!J$36,"▲", "-")), 2)), NA())</f>
        <v>
2.27</v>
      </c>
    </row>
    <row r="35" spans="1:16" x14ac:dyDescent="0.2">
      <c r="A35" s="181" t="str">
        <f>
IF(連結実質赤字比率に係る赤字・黒字の構成分析!C$35="",NA(),連結実質赤字比率に係る赤字・黒字の構成分析!C$35)</f>
        <v>
水道事業会計</v>
      </c>
      <c r="B35" s="181" t="e">
        <f>
IF(ROUND(VALUE(SUBSTITUTE(連結実質赤字比率に係る赤字・黒字の構成分析!F$35,"▲", "-")), 2) &lt; 0, ABS(ROUND(VALUE(SUBSTITUTE(連結実質赤字比率に係る赤字・黒字の構成分析!F$35,"▲", "-")), 2)), NA())</f>
        <v>
#N/A</v>
      </c>
      <c r="C35" s="181">
        <f>
IF(ROUND(VALUE(SUBSTITUTE(連結実質赤字比率に係る赤字・黒字の構成分析!F$35,"▲", "-")), 2) &gt;= 0, ABS(ROUND(VALUE(SUBSTITUTE(連結実質赤字比率に係る赤字・黒字の構成分析!F$35,"▲", "-")), 2)), NA())</f>
        <v>
3.47</v>
      </c>
      <c r="D35" s="181" t="e">
        <f>
IF(ROUND(VALUE(SUBSTITUTE(連結実質赤字比率に係る赤字・黒字の構成分析!G$35,"▲", "-")), 2) &lt; 0, ABS(ROUND(VALUE(SUBSTITUTE(連結実質赤字比率に係る赤字・黒字の構成分析!G$35,"▲", "-")), 2)), NA())</f>
        <v>
#N/A</v>
      </c>
      <c r="E35" s="181">
        <f>
IF(ROUND(VALUE(SUBSTITUTE(連結実質赤字比率に係る赤字・黒字の構成分析!G$35,"▲", "-")), 2) &gt;= 0, ABS(ROUND(VALUE(SUBSTITUTE(連結実質赤字比率に係る赤字・黒字の構成分析!G$35,"▲", "-")), 2)), NA())</f>
        <v>
3.64</v>
      </c>
      <c r="F35" s="181" t="e">
        <f>
IF(ROUND(VALUE(SUBSTITUTE(連結実質赤字比率に係る赤字・黒字の構成分析!H$35,"▲", "-")), 2) &lt; 0, ABS(ROUND(VALUE(SUBSTITUTE(連結実質赤字比率に係る赤字・黒字の構成分析!H$35,"▲", "-")), 2)), NA())</f>
        <v>
#N/A</v>
      </c>
      <c r="G35" s="181">
        <f>
IF(ROUND(VALUE(SUBSTITUTE(連結実質赤字比率に係る赤字・黒字の構成分析!H$35,"▲", "-")), 2) &gt;= 0, ABS(ROUND(VALUE(SUBSTITUTE(連結実質赤字比率に係る赤字・黒字の構成分析!H$35,"▲", "-")), 2)), NA())</f>
        <v>
3.58</v>
      </c>
      <c r="H35" s="181" t="e">
        <f>
IF(ROUND(VALUE(SUBSTITUTE(連結実質赤字比率に係る赤字・黒字の構成分析!I$35,"▲", "-")), 2) &lt; 0, ABS(ROUND(VALUE(SUBSTITUTE(連結実質赤字比率に係る赤字・黒字の構成分析!I$35,"▲", "-")), 2)), NA())</f>
        <v>
#N/A</v>
      </c>
      <c r="I35" s="181">
        <f>
IF(ROUND(VALUE(SUBSTITUTE(連結実質赤字比率に係る赤字・黒字の構成分析!I$35,"▲", "-")), 2) &gt;= 0, ABS(ROUND(VALUE(SUBSTITUTE(連結実質赤字比率に係る赤字・黒字の構成分析!I$35,"▲", "-")), 2)), NA())</f>
        <v>
3.78</v>
      </c>
      <c r="J35" s="181" t="e">
        <f>
IF(ROUND(VALUE(SUBSTITUTE(連結実質赤字比率に係る赤字・黒字の構成分析!J$35,"▲", "-")), 2) &lt; 0, ABS(ROUND(VALUE(SUBSTITUTE(連結実質赤字比率に係る赤字・黒字の構成分析!J$35,"▲", "-")), 2)), NA())</f>
        <v>
#N/A</v>
      </c>
      <c r="K35" s="181">
        <f>
IF(ROUND(VALUE(SUBSTITUTE(連結実質赤字比率に係る赤字・黒字の構成分析!J$35,"▲", "-")), 2) &gt;= 0, ABS(ROUND(VALUE(SUBSTITUTE(連結実質赤字比率に係る赤字・黒字の構成分析!J$35,"▲", "-")), 2)), NA())</f>
        <v>
3.88</v>
      </c>
    </row>
    <row r="36" spans="1:16" x14ac:dyDescent="0.2">
      <c r="A36" s="181" t="str">
        <f>
IF(連結実質赤字比率に係る赤字・黒字の構成分析!C$34="",NA(),連結実質赤字比率に係る赤字・黒字の構成分析!C$34)</f>
        <v>
病院事業会計</v>
      </c>
      <c r="B36" s="181" t="e">
        <f>
IF(ROUND(VALUE(SUBSTITUTE(連結実質赤字比率に係る赤字・黒字の構成分析!F$34,"▲", "-")), 2) &lt; 0, ABS(ROUND(VALUE(SUBSTITUTE(連結実質赤字比率に係る赤字・黒字の構成分析!F$34,"▲", "-")), 2)), NA())</f>
        <v>
#N/A</v>
      </c>
      <c r="C36" s="181">
        <f>
IF(ROUND(VALUE(SUBSTITUTE(連結実質赤字比率に係る赤字・黒字の構成分析!F$34,"▲", "-")), 2) &gt;= 0, ABS(ROUND(VALUE(SUBSTITUTE(連結実質赤字比率に係る赤字・黒字の構成分析!F$34,"▲", "-")), 2)), NA())</f>
        <v>
22.34</v>
      </c>
      <c r="D36" s="181" t="e">
        <f>
IF(ROUND(VALUE(SUBSTITUTE(連結実質赤字比率に係る赤字・黒字の構成分析!G$34,"▲", "-")), 2) &lt; 0, ABS(ROUND(VALUE(SUBSTITUTE(連結実質赤字比率に係る赤字・黒字の構成分析!G$34,"▲", "-")), 2)), NA())</f>
        <v>
#N/A</v>
      </c>
      <c r="E36" s="181">
        <f>
IF(ROUND(VALUE(SUBSTITUTE(連結実質赤字比率に係る赤字・黒字の構成分析!G$34,"▲", "-")), 2) &gt;= 0, ABS(ROUND(VALUE(SUBSTITUTE(連結実質赤字比率に係る赤字・黒字の構成分析!G$34,"▲", "-")), 2)), NA())</f>
        <v>
22.16</v>
      </c>
      <c r="F36" s="181" t="e">
        <f>
IF(ROUND(VALUE(SUBSTITUTE(連結実質赤字比率に係る赤字・黒字の構成分析!H$34,"▲", "-")), 2) &lt; 0, ABS(ROUND(VALUE(SUBSTITUTE(連結実質赤字比率に係る赤字・黒字の構成分析!H$34,"▲", "-")), 2)), NA())</f>
        <v>
#N/A</v>
      </c>
      <c r="G36" s="181">
        <f>
IF(ROUND(VALUE(SUBSTITUTE(連結実質赤字比率に係る赤字・黒字の構成分析!H$34,"▲", "-")), 2) &gt;= 0, ABS(ROUND(VALUE(SUBSTITUTE(連結実質赤字比率に係る赤字・黒字の構成分析!H$34,"▲", "-")), 2)), NA())</f>
        <v>
19.28</v>
      </c>
      <c r="H36" s="181" t="e">
        <f>
IF(ROUND(VALUE(SUBSTITUTE(連結実質赤字比率に係る赤字・黒字の構成分析!I$34,"▲", "-")), 2) &lt; 0, ABS(ROUND(VALUE(SUBSTITUTE(連結実質赤字比率に係る赤字・黒字の構成分析!I$34,"▲", "-")), 2)), NA())</f>
        <v>
#N/A</v>
      </c>
      <c r="I36" s="181">
        <f>
IF(ROUND(VALUE(SUBSTITUTE(連結実質赤字比率に係る赤字・黒字の構成分析!I$34,"▲", "-")), 2) &gt;= 0, ABS(ROUND(VALUE(SUBSTITUTE(連結実質赤字比率に係る赤字・黒字の構成分析!I$34,"▲", "-")), 2)), NA())</f>
        <v>
14.92</v>
      </c>
      <c r="J36" s="181" t="e">
        <f>
IF(ROUND(VALUE(SUBSTITUTE(連結実質赤字比率に係る赤字・黒字の構成分析!J$34,"▲", "-")), 2) &lt; 0, ABS(ROUND(VALUE(SUBSTITUTE(連結実質赤字比率に係る赤字・黒字の構成分析!J$34,"▲", "-")), 2)), NA())</f>
        <v>
#N/A</v>
      </c>
      <c r="K36" s="181">
        <f>
IF(ROUND(VALUE(SUBSTITUTE(連結実質赤字比率に係る赤字・黒字の構成分析!J$34,"▲", "-")), 2) &gt;= 0, ABS(ROUND(VALUE(SUBSTITUTE(連結実質赤字比率に係る赤字・黒字の構成分析!J$34,"▲", "-")), 2)), NA())</f>
        <v>
13.3</v>
      </c>
    </row>
    <row r="39" spans="1:16" x14ac:dyDescent="0.2">
      <c r="A39" s="150" t="s">
        <v>
60</v>
      </c>
    </row>
    <row r="40" spans="1:16" x14ac:dyDescent="0.2">
      <c r="A40" s="182"/>
      <c r="B40" s="182" t="str">
        <f>
'実質公債費比率（分子）の構造'!K$44</f>
        <v>
H27</v>
      </c>
      <c r="C40" s="182"/>
      <c r="D40" s="182"/>
      <c r="E40" s="182" t="str">
        <f>
'実質公債費比率（分子）の構造'!L$44</f>
        <v>
H28</v>
      </c>
      <c r="F40" s="182"/>
      <c r="G40" s="182"/>
      <c r="H40" s="182" t="str">
        <f>
'実質公債費比率（分子）の構造'!M$44</f>
        <v>
H29</v>
      </c>
      <c r="I40" s="182"/>
      <c r="J40" s="182"/>
      <c r="K40" s="182" t="str">
        <f>
'実質公債費比率（分子）の構造'!N$44</f>
        <v>
H30</v>
      </c>
      <c r="L40" s="182"/>
      <c r="M40" s="182"/>
      <c r="N40" s="182" t="str">
        <f>
'実質公債費比率（分子）の構造'!O$44</f>
        <v>
R01</v>
      </c>
      <c r="O40" s="182"/>
      <c r="P40" s="182"/>
    </row>
    <row r="41" spans="1:16" x14ac:dyDescent="0.2">
      <c r="A41" s="182"/>
      <c r="B41" s="182" t="s">
        <v>
61</v>
      </c>
      <c r="C41" s="182"/>
      <c r="D41" s="182" t="s">
        <v>
62</v>
      </c>
      <c r="E41" s="182" t="s">
        <v>
61</v>
      </c>
      <c r="F41" s="182"/>
      <c r="G41" s="182" t="s">
        <v>
62</v>
      </c>
      <c r="H41" s="182" t="s">
        <v>
61</v>
      </c>
      <c r="I41" s="182"/>
      <c r="J41" s="182" t="s">
        <v>
62</v>
      </c>
      <c r="K41" s="182" t="s">
        <v>
61</v>
      </c>
      <c r="L41" s="182"/>
      <c r="M41" s="182" t="s">
        <v>
62</v>
      </c>
      <c r="N41" s="182" t="s">
        <v>
61</v>
      </c>
      <c r="O41" s="182"/>
      <c r="P41" s="182" t="s">
        <v>
62</v>
      </c>
    </row>
    <row r="42" spans="1:16" x14ac:dyDescent="0.2">
      <c r="A42" s="182" t="s">
        <v>
63</v>
      </c>
      <c r="B42" s="182"/>
      <c r="C42" s="182"/>
      <c r="D42" s="182">
        <f>
'実質公債費比率（分子）の構造'!K$52</f>
        <v>
611</v>
      </c>
      <c r="E42" s="182"/>
      <c r="F42" s="182"/>
      <c r="G42" s="182">
        <f>
'実質公債費比率（分子）の構造'!L$52</f>
        <v>
605</v>
      </c>
      <c r="H42" s="182"/>
      <c r="I42" s="182"/>
      <c r="J42" s="182">
        <f>
'実質公債費比率（分子）の構造'!M$52</f>
        <v>
590</v>
      </c>
      <c r="K42" s="182"/>
      <c r="L42" s="182"/>
      <c r="M42" s="182">
        <f>
'実質公債費比率（分子）の構造'!N$52</f>
        <v>
539</v>
      </c>
      <c r="N42" s="182"/>
      <c r="O42" s="182"/>
      <c r="P42" s="182">
        <f>
'実質公債費比率（分子）の構造'!O$52</f>
        <v>
566</v>
      </c>
    </row>
    <row r="43" spans="1:16" x14ac:dyDescent="0.2">
      <c r="A43" s="182" t="s">
        <v>
64</v>
      </c>
      <c r="B43" s="182" t="str">
        <f>
'実質公債費比率（分子）の構造'!K$51</f>
        <v>
-</v>
      </c>
      <c r="C43" s="182"/>
      <c r="D43" s="182"/>
      <c r="E43" s="182" t="str">
        <f>
'実質公債費比率（分子）の構造'!L$51</f>
        <v>
-</v>
      </c>
      <c r="F43" s="182"/>
      <c r="G43" s="182"/>
      <c r="H43" s="182" t="str">
        <f>
'実質公債費比率（分子）の構造'!M$51</f>
        <v>
-</v>
      </c>
      <c r="I43" s="182"/>
      <c r="J43" s="182"/>
      <c r="K43" s="182" t="str">
        <f>
'実質公債費比率（分子）の構造'!N$51</f>
        <v>
-</v>
      </c>
      <c r="L43" s="182"/>
      <c r="M43" s="182"/>
      <c r="N43" s="182" t="str">
        <f>
'実質公債費比率（分子）の構造'!O$51</f>
        <v>
-</v>
      </c>
      <c r="O43" s="182"/>
      <c r="P43" s="182"/>
    </row>
    <row r="44" spans="1:16" x14ac:dyDescent="0.2">
      <c r="A44" s="182" t="s">
        <v>
65</v>
      </c>
      <c r="B44" s="182">
        <f>
'実質公債費比率（分子）の構造'!K$50</f>
        <v>
16</v>
      </c>
      <c r="C44" s="182"/>
      <c r="D44" s="182"/>
      <c r="E44" s="182">
        <f>
'実質公債費比率（分子）の構造'!L$50</f>
        <v>
16</v>
      </c>
      <c r="F44" s="182"/>
      <c r="G44" s="182"/>
      <c r="H44" s="182">
        <f>
'実質公債費比率（分子）の構造'!M$50</f>
        <v>
16</v>
      </c>
      <c r="I44" s="182"/>
      <c r="J44" s="182"/>
      <c r="K44" s="182">
        <f>
'実質公債費比率（分子）の構造'!N$50</f>
        <v>
16</v>
      </c>
      <c r="L44" s="182"/>
      <c r="M44" s="182"/>
      <c r="N44" s="182">
        <f>
'実質公債費比率（分子）の構造'!O$50</f>
        <v>
16</v>
      </c>
      <c r="O44" s="182"/>
      <c r="P44" s="182"/>
    </row>
    <row r="45" spans="1:16" x14ac:dyDescent="0.2">
      <c r="A45" s="182" t="s">
        <v>
66</v>
      </c>
      <c r="B45" s="182">
        <f>
'実質公債費比率（分子）の構造'!K$49</f>
        <v>
48</v>
      </c>
      <c r="C45" s="182"/>
      <c r="D45" s="182"/>
      <c r="E45" s="182">
        <f>
'実質公債費比率（分子）の構造'!L$49</f>
        <v>
56</v>
      </c>
      <c r="F45" s="182"/>
      <c r="G45" s="182"/>
      <c r="H45" s="182">
        <f>
'実質公債費比率（分子）の構造'!M$49</f>
        <v>
56</v>
      </c>
      <c r="I45" s="182"/>
      <c r="J45" s="182"/>
      <c r="K45" s="182">
        <f>
'実質公債費比率（分子）の構造'!N$49</f>
        <v>
56</v>
      </c>
      <c r="L45" s="182"/>
      <c r="M45" s="182"/>
      <c r="N45" s="182">
        <f>
'実質公債費比率（分子）の構造'!O$49</f>
        <v>
55</v>
      </c>
      <c r="O45" s="182"/>
      <c r="P45" s="182"/>
    </row>
    <row r="46" spans="1:16" x14ac:dyDescent="0.2">
      <c r="A46" s="182" t="s">
        <v>
67</v>
      </c>
      <c r="B46" s="182">
        <f>
'実質公債費比率（分子）の構造'!K$48</f>
        <v>
163</v>
      </c>
      <c r="C46" s="182"/>
      <c r="D46" s="182"/>
      <c r="E46" s="182">
        <f>
'実質公債費比率（分子）の構造'!L$48</f>
        <v>
159</v>
      </c>
      <c r="F46" s="182"/>
      <c r="G46" s="182"/>
      <c r="H46" s="182">
        <f>
'実質公債費比率（分子）の構造'!M$48</f>
        <v>
148</v>
      </c>
      <c r="I46" s="182"/>
      <c r="J46" s="182"/>
      <c r="K46" s="182">
        <f>
'実質公債費比率（分子）の構造'!N$48</f>
        <v>
142</v>
      </c>
      <c r="L46" s="182"/>
      <c r="M46" s="182"/>
      <c r="N46" s="182">
        <f>
'実質公債費比率（分子）の構造'!O$48</f>
        <v>
137</v>
      </c>
      <c r="O46" s="182"/>
      <c r="P46" s="182"/>
    </row>
    <row r="47" spans="1:16" x14ac:dyDescent="0.2">
      <c r="A47" s="182" t="s">
        <v>
68</v>
      </c>
      <c r="B47" s="182" t="str">
        <f>
'実質公債費比率（分子）の構造'!K$47</f>
        <v>
-</v>
      </c>
      <c r="C47" s="182"/>
      <c r="D47" s="182"/>
      <c r="E47" s="182" t="str">
        <f>
'実質公債費比率（分子）の構造'!L$47</f>
        <v>
-</v>
      </c>
      <c r="F47" s="182"/>
      <c r="G47" s="182"/>
      <c r="H47" s="182" t="str">
        <f>
'実質公債費比率（分子）の構造'!M$47</f>
        <v>
-</v>
      </c>
      <c r="I47" s="182"/>
      <c r="J47" s="182"/>
      <c r="K47" s="182" t="str">
        <f>
'実質公債費比率（分子）の構造'!N$47</f>
        <v>
-</v>
      </c>
      <c r="L47" s="182"/>
      <c r="M47" s="182"/>
      <c r="N47" s="182" t="str">
        <f>
'実質公債費比率（分子）の構造'!O$47</f>
        <v>
-</v>
      </c>
      <c r="O47" s="182"/>
      <c r="P47" s="182"/>
    </row>
    <row r="48" spans="1:16" x14ac:dyDescent="0.2">
      <c r="A48" s="182" t="s">
        <v>
69</v>
      </c>
      <c r="B48" s="182" t="str">
        <f>
'実質公債費比率（分子）の構造'!K$46</f>
        <v>
-</v>
      </c>
      <c r="C48" s="182"/>
      <c r="D48" s="182"/>
      <c r="E48" s="182" t="str">
        <f>
'実質公債費比率（分子）の構造'!L$46</f>
        <v>
-</v>
      </c>
      <c r="F48" s="182"/>
      <c r="G48" s="182"/>
      <c r="H48" s="182" t="str">
        <f>
'実質公債費比率（分子）の構造'!M$46</f>
        <v>
-</v>
      </c>
      <c r="I48" s="182"/>
      <c r="J48" s="182"/>
      <c r="K48" s="182" t="str">
        <f>
'実質公債費比率（分子）の構造'!N$46</f>
        <v>
-</v>
      </c>
      <c r="L48" s="182"/>
      <c r="M48" s="182"/>
      <c r="N48" s="182" t="str">
        <f>
'実質公債費比率（分子）の構造'!O$46</f>
        <v>
-</v>
      </c>
      <c r="O48" s="182"/>
      <c r="P48" s="182"/>
    </row>
    <row r="49" spans="1:16" x14ac:dyDescent="0.2">
      <c r="A49" s="182" t="s">
        <v>
70</v>
      </c>
      <c r="B49" s="182">
        <f>
'実質公債費比率（分子）の構造'!K$45</f>
        <v>
769</v>
      </c>
      <c r="C49" s="182"/>
      <c r="D49" s="182"/>
      <c r="E49" s="182">
        <f>
'実質公債費比率（分子）の構造'!L$45</f>
        <v>
770</v>
      </c>
      <c r="F49" s="182"/>
      <c r="G49" s="182"/>
      <c r="H49" s="182">
        <f>
'実質公債費比率（分子）の構造'!M$45</f>
        <v>
744</v>
      </c>
      <c r="I49" s="182"/>
      <c r="J49" s="182"/>
      <c r="K49" s="182">
        <f>
'実質公債費比率（分子）の構造'!N$45</f>
        <v>
716</v>
      </c>
      <c r="L49" s="182"/>
      <c r="M49" s="182"/>
      <c r="N49" s="182">
        <f>
'実質公債費比率（分子）の構造'!O$45</f>
        <v>
736</v>
      </c>
      <c r="O49" s="182"/>
      <c r="P49" s="182"/>
    </row>
    <row r="50" spans="1:16" x14ac:dyDescent="0.2">
      <c r="A50" s="182" t="s">
        <v>
71</v>
      </c>
      <c r="B50" s="182" t="e">
        <f>
NA()</f>
        <v>
#N/A</v>
      </c>
      <c r="C50" s="182">
        <f>
IF(ISNUMBER('実質公債費比率（分子）の構造'!K$53),'実質公債費比率（分子）の構造'!K$53,NA())</f>
        <v>
385</v>
      </c>
      <c r="D50" s="182" t="e">
        <f>
NA()</f>
        <v>
#N/A</v>
      </c>
      <c r="E50" s="182" t="e">
        <f>
NA()</f>
        <v>
#N/A</v>
      </c>
      <c r="F50" s="182">
        <f>
IF(ISNUMBER('実質公債費比率（分子）の構造'!L$53),'実質公債費比率（分子）の構造'!L$53,NA())</f>
        <v>
396</v>
      </c>
      <c r="G50" s="182" t="e">
        <f>
NA()</f>
        <v>
#N/A</v>
      </c>
      <c r="H50" s="182" t="e">
        <f>
NA()</f>
        <v>
#N/A</v>
      </c>
      <c r="I50" s="182">
        <f>
IF(ISNUMBER('実質公債費比率（分子）の構造'!M$53),'実質公債費比率（分子）の構造'!M$53,NA())</f>
        <v>
374</v>
      </c>
      <c r="J50" s="182" t="e">
        <f>
NA()</f>
        <v>
#N/A</v>
      </c>
      <c r="K50" s="182" t="e">
        <f>
NA()</f>
        <v>
#N/A</v>
      </c>
      <c r="L50" s="182">
        <f>
IF(ISNUMBER('実質公債費比率（分子）の構造'!N$53),'実質公債費比率（分子）の構造'!N$53,NA())</f>
        <v>
391</v>
      </c>
      <c r="M50" s="182" t="e">
        <f>
NA()</f>
        <v>
#N/A</v>
      </c>
      <c r="N50" s="182" t="e">
        <f>
NA()</f>
        <v>
#N/A</v>
      </c>
      <c r="O50" s="182">
        <f>
IF(ISNUMBER('実質公債費比率（分子）の構造'!O$53),'実質公債費比率（分子）の構造'!O$53,NA())</f>
        <v>
378</v>
      </c>
      <c r="P50" s="182" t="e">
        <f>
NA()</f>
        <v>
#N/A</v>
      </c>
    </row>
    <row r="53" spans="1:16" x14ac:dyDescent="0.2">
      <c r="A53" s="150" t="s">
        <v>
72</v>
      </c>
    </row>
    <row r="54" spans="1:16" x14ac:dyDescent="0.2">
      <c r="A54" s="181"/>
      <c r="B54" s="181" t="str">
        <f>
'将来負担比率（分子）の構造'!I$40</f>
        <v>
H27</v>
      </c>
      <c r="C54" s="181"/>
      <c r="D54" s="181"/>
      <c r="E54" s="181" t="str">
        <f>
'将来負担比率（分子）の構造'!J$40</f>
        <v>
H28</v>
      </c>
      <c r="F54" s="181"/>
      <c r="G54" s="181"/>
      <c r="H54" s="181" t="str">
        <f>
'将来負担比率（分子）の構造'!K$40</f>
        <v>
H29</v>
      </c>
      <c r="I54" s="181"/>
      <c r="J54" s="181"/>
      <c r="K54" s="181" t="str">
        <f>
'将来負担比率（分子）の構造'!L$40</f>
        <v>
H30</v>
      </c>
      <c r="L54" s="181"/>
      <c r="M54" s="181"/>
      <c r="N54" s="181" t="str">
        <f>
'将来負担比率（分子）の構造'!M$40</f>
        <v>
R01</v>
      </c>
      <c r="O54" s="181"/>
      <c r="P54" s="181"/>
    </row>
    <row r="55" spans="1:16" x14ac:dyDescent="0.2">
      <c r="A55" s="181"/>
      <c r="B55" s="181" t="s">
        <v>
73</v>
      </c>
      <c r="C55" s="181"/>
      <c r="D55" s="181" t="s">
        <v>
74</v>
      </c>
      <c r="E55" s="181" t="s">
        <v>
73</v>
      </c>
      <c r="F55" s="181"/>
      <c r="G55" s="181" t="s">
        <v>
74</v>
      </c>
      <c r="H55" s="181" t="s">
        <v>
73</v>
      </c>
      <c r="I55" s="181"/>
      <c r="J55" s="181" t="s">
        <v>
74</v>
      </c>
      <c r="K55" s="181" t="s">
        <v>
73</v>
      </c>
      <c r="L55" s="181"/>
      <c r="M55" s="181" t="s">
        <v>
74</v>
      </c>
      <c r="N55" s="181" t="s">
        <v>
73</v>
      </c>
      <c r="O55" s="181"/>
      <c r="P55" s="181" t="s">
        <v>
74</v>
      </c>
    </row>
    <row r="56" spans="1:16" x14ac:dyDescent="0.2">
      <c r="A56" s="181" t="s">
        <v>
43</v>
      </c>
      <c r="B56" s="181"/>
      <c r="C56" s="181"/>
      <c r="D56" s="181">
        <f>
'将来負担比率（分子）の構造'!I$52</f>
        <v>
4881</v>
      </c>
      <c r="E56" s="181"/>
      <c r="F56" s="181"/>
      <c r="G56" s="181">
        <f>
'将来負担比率（分子）の構造'!J$52</f>
        <v>
4735</v>
      </c>
      <c r="H56" s="181"/>
      <c r="I56" s="181"/>
      <c r="J56" s="181">
        <f>
'将来負担比率（分子）の構造'!K$52</f>
        <v>
4762</v>
      </c>
      <c r="K56" s="181"/>
      <c r="L56" s="181"/>
      <c r="M56" s="181">
        <f>
'将来負担比率（分子）の構造'!L$52</f>
        <v>
4664</v>
      </c>
      <c r="N56" s="181"/>
      <c r="O56" s="181"/>
      <c r="P56" s="181">
        <f>
'将来負担比率（分子）の構造'!M$52</f>
        <v>
4490</v>
      </c>
    </row>
    <row r="57" spans="1:16" x14ac:dyDescent="0.2">
      <c r="A57" s="181" t="s">
        <v>
42</v>
      </c>
      <c r="B57" s="181"/>
      <c r="C57" s="181"/>
      <c r="D57" s="181">
        <f>
'将来負担比率（分子）の構造'!I$51</f>
        <v>
1022</v>
      </c>
      <c r="E57" s="181"/>
      <c r="F57" s="181"/>
      <c r="G57" s="181">
        <f>
'将来負担比率（分子）の構造'!J$51</f>
        <v>
828</v>
      </c>
      <c r="H57" s="181"/>
      <c r="I57" s="181"/>
      <c r="J57" s="181">
        <f>
'将来負担比率（分子）の構造'!K$51</f>
        <v>
737</v>
      </c>
      <c r="K57" s="181"/>
      <c r="L57" s="181"/>
      <c r="M57" s="181">
        <f>
'将来負担比率（分子）の構造'!L$51</f>
        <v>
592</v>
      </c>
      <c r="N57" s="181"/>
      <c r="O57" s="181"/>
      <c r="P57" s="181">
        <f>
'将来負担比率（分子）の構造'!M$51</f>
        <v>
570</v>
      </c>
    </row>
    <row r="58" spans="1:16" x14ac:dyDescent="0.2">
      <c r="A58" s="181" t="s">
        <v>
41</v>
      </c>
      <c r="B58" s="181"/>
      <c r="C58" s="181"/>
      <c r="D58" s="181">
        <f>
'将来負担比率（分子）の構造'!I$50</f>
        <v>
2633</v>
      </c>
      <c r="E58" s="181"/>
      <c r="F58" s="181"/>
      <c r="G58" s="181">
        <f>
'将来負担比率（分子）の構造'!J$50</f>
        <v>
2812</v>
      </c>
      <c r="H58" s="181"/>
      <c r="I58" s="181"/>
      <c r="J58" s="181">
        <f>
'将来負担比率（分子）の構造'!K$50</f>
        <v>
3270</v>
      </c>
      <c r="K58" s="181"/>
      <c r="L58" s="181"/>
      <c r="M58" s="181">
        <f>
'将来負担比率（分子）の構造'!L$50</f>
        <v>
3723</v>
      </c>
      <c r="N58" s="181"/>
      <c r="O58" s="181"/>
      <c r="P58" s="181">
        <f>
'将来負担比率（分子）の構造'!M$50</f>
        <v>
3840</v>
      </c>
    </row>
    <row r="59" spans="1:16" x14ac:dyDescent="0.2">
      <c r="A59" s="181" t="s">
        <v>
39</v>
      </c>
      <c r="B59" s="181" t="str">
        <f>
'将来負担比率（分子）の構造'!I$49</f>
        <v>
-</v>
      </c>
      <c r="C59" s="181"/>
      <c r="D59" s="181"/>
      <c r="E59" s="181" t="str">
        <f>
'将来負担比率（分子）の構造'!J$49</f>
        <v>
-</v>
      </c>
      <c r="F59" s="181"/>
      <c r="G59" s="181"/>
      <c r="H59" s="181" t="str">
        <f>
'将来負担比率（分子）の構造'!K$49</f>
        <v>
-</v>
      </c>
      <c r="I59" s="181"/>
      <c r="J59" s="181"/>
      <c r="K59" s="181" t="str">
        <f>
'将来負担比率（分子）の構造'!L$49</f>
        <v>
-</v>
      </c>
      <c r="L59" s="181"/>
      <c r="M59" s="181"/>
      <c r="N59" s="181" t="str">
        <f>
'将来負担比率（分子）の構造'!M$49</f>
        <v>
-</v>
      </c>
      <c r="O59" s="181"/>
      <c r="P59" s="181"/>
    </row>
    <row r="60" spans="1:16" x14ac:dyDescent="0.2">
      <c r="A60" s="181" t="s">
        <v>
38</v>
      </c>
      <c r="B60" s="181" t="str">
        <f>
'将来負担比率（分子）の構造'!I$48</f>
        <v>
-</v>
      </c>
      <c r="C60" s="181"/>
      <c r="D60" s="181"/>
      <c r="E60" s="181" t="str">
        <f>
'将来負担比率（分子）の構造'!J$48</f>
        <v>
-</v>
      </c>
      <c r="F60" s="181"/>
      <c r="G60" s="181"/>
      <c r="H60" s="181" t="str">
        <f>
'将来負担比率（分子）の構造'!K$48</f>
        <v>
-</v>
      </c>
      <c r="I60" s="181"/>
      <c r="J60" s="181"/>
      <c r="K60" s="181" t="str">
        <f>
'将来負担比率（分子）の構造'!L$48</f>
        <v>
-</v>
      </c>
      <c r="L60" s="181"/>
      <c r="M60" s="181"/>
      <c r="N60" s="181" t="str">
        <f>
'将来負担比率（分子）の構造'!M$48</f>
        <v>
-</v>
      </c>
      <c r="O60" s="181"/>
      <c r="P60" s="181"/>
    </row>
    <row r="61" spans="1:16" x14ac:dyDescent="0.2">
      <c r="A61" s="181" t="s">
        <v>
36</v>
      </c>
      <c r="B61" s="181" t="str">
        <f>
'将来負担比率（分子）の構造'!I$46</f>
        <v>
-</v>
      </c>
      <c r="C61" s="181"/>
      <c r="D61" s="181"/>
      <c r="E61" s="181" t="str">
        <f>
'将来負担比率（分子）の構造'!J$46</f>
        <v>
-</v>
      </c>
      <c r="F61" s="181"/>
      <c r="G61" s="181"/>
      <c r="H61" s="181" t="str">
        <f>
'将来負担比率（分子）の構造'!K$46</f>
        <v>
-</v>
      </c>
      <c r="I61" s="181"/>
      <c r="J61" s="181"/>
      <c r="K61" s="181" t="str">
        <f>
'将来負担比率（分子）の構造'!L$46</f>
        <v>
-</v>
      </c>
      <c r="L61" s="181"/>
      <c r="M61" s="181"/>
      <c r="N61" s="181" t="str">
        <f>
'将来負担比率（分子）の構造'!M$46</f>
        <v>
-</v>
      </c>
      <c r="O61" s="181"/>
      <c r="P61" s="181"/>
    </row>
    <row r="62" spans="1:16" x14ac:dyDescent="0.2">
      <c r="A62" s="181" t="s">
        <v>
35</v>
      </c>
      <c r="B62" s="181">
        <f>
'将来負担比率（分子）の構造'!I$45</f>
        <v>
1204</v>
      </c>
      <c r="C62" s="181"/>
      <c r="D62" s="181"/>
      <c r="E62" s="181">
        <f>
'将来負担比率（分子）の構造'!J$45</f>
        <v>
1220</v>
      </c>
      <c r="F62" s="181"/>
      <c r="G62" s="181"/>
      <c r="H62" s="181">
        <f>
'将来負担比率（分子）の構造'!K$45</f>
        <v>
1176</v>
      </c>
      <c r="I62" s="181"/>
      <c r="J62" s="181"/>
      <c r="K62" s="181">
        <f>
'将来負担比率（分子）の構造'!L$45</f>
        <v>
1155</v>
      </c>
      <c r="L62" s="181"/>
      <c r="M62" s="181"/>
      <c r="N62" s="181">
        <f>
'将来負担比率（分子）の構造'!M$45</f>
        <v>
1228</v>
      </c>
      <c r="O62" s="181"/>
      <c r="P62" s="181"/>
    </row>
    <row r="63" spans="1:16" x14ac:dyDescent="0.2">
      <c r="A63" s="181" t="s">
        <v>
34</v>
      </c>
      <c r="B63" s="181">
        <f>
'将来負担比率（分子）の構造'!I$44</f>
        <v>
449</v>
      </c>
      <c r="C63" s="181"/>
      <c r="D63" s="181"/>
      <c r="E63" s="181">
        <f>
'将来負担比率（分子）の構造'!J$44</f>
        <v>
396</v>
      </c>
      <c r="F63" s="181"/>
      <c r="G63" s="181"/>
      <c r="H63" s="181">
        <f>
'将来負担比率（分子）の構造'!K$44</f>
        <v>
343</v>
      </c>
      <c r="I63" s="181"/>
      <c r="J63" s="181"/>
      <c r="K63" s="181">
        <f>
'将来負担比率（分子）の構造'!L$44</f>
        <v>
289</v>
      </c>
      <c r="L63" s="181"/>
      <c r="M63" s="181"/>
      <c r="N63" s="181">
        <f>
'将来負担比率（分子）の構造'!M$44</f>
        <v>
237</v>
      </c>
      <c r="O63" s="181"/>
      <c r="P63" s="181"/>
    </row>
    <row r="64" spans="1:16" x14ac:dyDescent="0.2">
      <c r="A64" s="181" t="s">
        <v>
33</v>
      </c>
      <c r="B64" s="181">
        <f>
'将来負担比率（分子）の構造'!I$43</f>
        <v>
1511</v>
      </c>
      <c r="C64" s="181"/>
      <c r="D64" s="181"/>
      <c r="E64" s="181">
        <f>
'将来負担比率（分子）の構造'!J$43</f>
        <v>
1435</v>
      </c>
      <c r="F64" s="181"/>
      <c r="G64" s="181"/>
      <c r="H64" s="181">
        <f>
'将来負担比率（分子）の構造'!K$43</f>
        <v>
1219</v>
      </c>
      <c r="I64" s="181"/>
      <c r="J64" s="181"/>
      <c r="K64" s="181">
        <f>
'将来負担比率（分子）の構造'!L$43</f>
        <v>
1221</v>
      </c>
      <c r="L64" s="181"/>
      <c r="M64" s="181"/>
      <c r="N64" s="181">
        <f>
'将来負担比率（分子）の構造'!M$43</f>
        <v>
1171</v>
      </c>
      <c r="O64" s="181"/>
      <c r="P64" s="181"/>
    </row>
    <row r="65" spans="1:16" x14ac:dyDescent="0.2">
      <c r="A65" s="181" t="s">
        <v>
32</v>
      </c>
      <c r="B65" s="181">
        <f>
'将来負担比率（分子）の構造'!I$42</f>
        <v>
80</v>
      </c>
      <c r="C65" s="181"/>
      <c r="D65" s="181"/>
      <c r="E65" s="181">
        <f>
'将来負担比率（分子）の構造'!J$42</f>
        <v>
64</v>
      </c>
      <c r="F65" s="181"/>
      <c r="G65" s="181"/>
      <c r="H65" s="181">
        <f>
'将来負担比率（分子）の構造'!K$42</f>
        <v>
48</v>
      </c>
      <c r="I65" s="181"/>
      <c r="J65" s="181"/>
      <c r="K65" s="181">
        <f>
'将来負担比率（分子）の構造'!L$42</f>
        <v>
32</v>
      </c>
      <c r="L65" s="181"/>
      <c r="M65" s="181"/>
      <c r="N65" s="181">
        <f>
'将来負担比率（分子）の構造'!M$42</f>
        <v>
16</v>
      </c>
      <c r="O65" s="181"/>
      <c r="P65" s="181"/>
    </row>
    <row r="66" spans="1:16" x14ac:dyDescent="0.2">
      <c r="A66" s="181" t="s">
        <v>
31</v>
      </c>
      <c r="B66" s="181">
        <f>
'将来負担比率（分子）の構造'!I$41</f>
        <v>
7376</v>
      </c>
      <c r="C66" s="181"/>
      <c r="D66" s="181"/>
      <c r="E66" s="181">
        <f>
'将来負担比率（分子）の構造'!J$41</f>
        <v>
7185</v>
      </c>
      <c r="F66" s="181"/>
      <c r="G66" s="181"/>
      <c r="H66" s="181">
        <f>
'将来負担比率（分子）の構造'!K$41</f>
        <v>
7065</v>
      </c>
      <c r="I66" s="181"/>
      <c r="J66" s="181"/>
      <c r="K66" s="181">
        <f>
'将来負担比率（分子）の構造'!L$41</f>
        <v>
6822</v>
      </c>
      <c r="L66" s="181"/>
      <c r="M66" s="181"/>
      <c r="N66" s="181">
        <f>
'将来負担比率（分子）の構造'!M$41</f>
        <v>
6454</v>
      </c>
      <c r="O66" s="181"/>
      <c r="P66" s="181"/>
    </row>
    <row r="67" spans="1:16" x14ac:dyDescent="0.2">
      <c r="A67" s="181" t="s">
        <v>
75</v>
      </c>
      <c r="B67" s="181" t="e">
        <f>
NA()</f>
        <v>
#N/A</v>
      </c>
      <c r="C67" s="181">
        <f>
IF(ISNUMBER('将来負担比率（分子）の構造'!I$53), IF('将来負担比率（分子）の構造'!I$53 &lt; 0, 0, '将来負担比率（分子）の構造'!I$53), NA())</f>
        <v>
2085</v>
      </c>
      <c r="D67" s="181" t="e">
        <f>
NA()</f>
        <v>
#N/A</v>
      </c>
      <c r="E67" s="181" t="e">
        <f>
NA()</f>
        <v>
#N/A</v>
      </c>
      <c r="F67" s="181">
        <f>
IF(ISNUMBER('将来負担比率（分子）の構造'!J$53), IF('将来負担比率（分子）の構造'!J$53 &lt; 0, 0, '将来負担比率（分子）の構造'!J$53), NA())</f>
        <v>
1924</v>
      </c>
      <c r="G67" s="181" t="e">
        <f>
NA()</f>
        <v>
#N/A</v>
      </c>
      <c r="H67" s="181" t="e">
        <f>
NA()</f>
        <v>
#N/A</v>
      </c>
      <c r="I67" s="181">
        <f>
IF(ISNUMBER('将来負担比率（分子）の構造'!K$53), IF('将来負担比率（分子）の構造'!K$53 &lt; 0, 0, '将来負担比率（分子）の構造'!K$53), NA())</f>
        <v>
1082</v>
      </c>
      <c r="J67" s="181" t="e">
        <f>
NA()</f>
        <v>
#N/A</v>
      </c>
      <c r="K67" s="181" t="e">
        <f>
NA()</f>
        <v>
#N/A</v>
      </c>
      <c r="L67" s="181">
        <f>
IF(ISNUMBER('将来負担比率（分子）の構造'!L$53), IF('将来負担比率（分子）の構造'!L$53 &lt; 0, 0, '将来負担比率（分子）の構造'!L$53), NA())</f>
        <v>
541</v>
      </c>
      <c r="M67" s="181" t="e">
        <f>
NA()</f>
        <v>
#N/A</v>
      </c>
      <c r="N67" s="181" t="e">
        <f>
NA()</f>
        <v>
#N/A</v>
      </c>
      <c r="O67" s="181">
        <f>
IF(ISNUMBER('将来負担比率（分子）の構造'!M$53), IF('将来負担比率（分子）の構造'!M$53 &lt; 0, 0, '将来負担比率（分子）の構造'!M$53), NA())</f>
        <v>
205</v>
      </c>
      <c r="P67" s="181" t="e">
        <f>
NA()</f>
        <v>
#N/A</v>
      </c>
    </row>
    <row r="70" spans="1:16" x14ac:dyDescent="0.2">
      <c r="A70" s="183" t="s">
        <v>
76</v>
      </c>
      <c r="B70" s="183"/>
      <c r="C70" s="183"/>
      <c r="D70" s="183"/>
      <c r="E70" s="183"/>
      <c r="F70" s="183"/>
    </row>
    <row r="71" spans="1:16" x14ac:dyDescent="0.2">
      <c r="A71" s="184"/>
      <c r="B71" s="184" t="str">
        <f>
基金残高に係る経年分析!F54</f>
        <v>
H29</v>
      </c>
      <c r="C71" s="184" t="str">
        <f>
基金残高に係る経年分析!G54</f>
        <v>
H30</v>
      </c>
      <c r="D71" s="184" t="str">
        <f>
基金残高に係る経年分析!H54</f>
        <v>
R01</v>
      </c>
    </row>
    <row r="72" spans="1:16" x14ac:dyDescent="0.2">
      <c r="A72" s="184" t="s">
        <v>
77</v>
      </c>
      <c r="B72" s="185">
        <f>
基金残高に係る経年分析!F55</f>
        <v>
1200</v>
      </c>
      <c r="C72" s="185">
        <f>
基金残高に係る経年分析!G55</f>
        <v>
1304</v>
      </c>
      <c r="D72" s="185">
        <f>
基金残高に係る経年分析!H55</f>
        <v>
1304</v>
      </c>
    </row>
    <row r="73" spans="1:16" x14ac:dyDescent="0.2">
      <c r="A73" s="184" t="s">
        <v>
78</v>
      </c>
      <c r="B73" s="185">
        <f>
基金残高に係る経年分析!F56</f>
        <v>
212</v>
      </c>
      <c r="C73" s="185">
        <f>
基金残高に係る経年分析!G56</f>
        <v>
212</v>
      </c>
      <c r="D73" s="185">
        <f>
基金残高に係る経年分析!H56</f>
        <v>
212</v>
      </c>
    </row>
    <row r="74" spans="1:16" x14ac:dyDescent="0.2">
      <c r="A74" s="184" t="s">
        <v>
79</v>
      </c>
      <c r="B74" s="185">
        <f>
基金残高に係る経年分析!F57</f>
        <v>
1507</v>
      </c>
      <c r="C74" s="185">
        <f>
基金残高に係る経年分析!G57</f>
        <v>
1857</v>
      </c>
      <c r="D74" s="185">
        <f>
基金残高に係る経年分析!H57</f>
        <v>
1968</v>
      </c>
    </row>
  </sheetData>
  <sheetProtection algorithmName="SHA-512" hashValue="VFA9Kh2t/DK6ByOMvVgYmhMCGjU722TpkSfBPAN73jI8LMAhlweo81CO/RQUV85pvifEpPomXX0MgmlH3bZSZg==" saltValue="kRWJ8YO1RsmpdtpfUKAoPg==" spinCount="100000"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226" customWidth="1"/>
    <col min="96" max="133" width="1.6640625" style="242" customWidth="1"/>
    <col min="134" max="143" width="1.66406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
213</v>
      </c>
      <c r="DI1" s="660"/>
      <c r="DJ1" s="660"/>
      <c r="DK1" s="660"/>
      <c r="DL1" s="660"/>
      <c r="DM1" s="660"/>
      <c r="DN1" s="661"/>
      <c r="DO1" s="226"/>
      <c r="DP1" s="659" t="s">
        <v>
214</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
215</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
216</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
217</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
218</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
1</v>
      </c>
      <c r="C4" s="663"/>
      <c r="D4" s="663"/>
      <c r="E4" s="663"/>
      <c r="F4" s="663"/>
      <c r="G4" s="663"/>
      <c r="H4" s="663"/>
      <c r="I4" s="663"/>
      <c r="J4" s="663"/>
      <c r="K4" s="663"/>
      <c r="L4" s="663"/>
      <c r="M4" s="663"/>
      <c r="N4" s="663"/>
      <c r="O4" s="663"/>
      <c r="P4" s="663"/>
      <c r="Q4" s="664"/>
      <c r="R4" s="662" t="s">
        <v>
219</v>
      </c>
      <c r="S4" s="663"/>
      <c r="T4" s="663"/>
      <c r="U4" s="663"/>
      <c r="V4" s="663"/>
      <c r="W4" s="663"/>
      <c r="X4" s="663"/>
      <c r="Y4" s="664"/>
      <c r="Z4" s="662" t="s">
        <v>
220</v>
      </c>
      <c r="AA4" s="663"/>
      <c r="AB4" s="663"/>
      <c r="AC4" s="664"/>
      <c r="AD4" s="662" t="s">
        <v>
221</v>
      </c>
      <c r="AE4" s="663"/>
      <c r="AF4" s="663"/>
      <c r="AG4" s="663"/>
      <c r="AH4" s="663"/>
      <c r="AI4" s="663"/>
      <c r="AJ4" s="663"/>
      <c r="AK4" s="664"/>
      <c r="AL4" s="662" t="s">
        <v>
220</v>
      </c>
      <c r="AM4" s="663"/>
      <c r="AN4" s="663"/>
      <c r="AO4" s="664"/>
      <c r="AP4" s="668" t="s">
        <v>
222</v>
      </c>
      <c r="AQ4" s="668"/>
      <c r="AR4" s="668"/>
      <c r="AS4" s="668"/>
      <c r="AT4" s="668"/>
      <c r="AU4" s="668"/>
      <c r="AV4" s="668"/>
      <c r="AW4" s="668"/>
      <c r="AX4" s="668"/>
      <c r="AY4" s="668"/>
      <c r="AZ4" s="668"/>
      <c r="BA4" s="668"/>
      <c r="BB4" s="668"/>
      <c r="BC4" s="668"/>
      <c r="BD4" s="668"/>
      <c r="BE4" s="668"/>
      <c r="BF4" s="668"/>
      <c r="BG4" s="668" t="s">
        <v>
223</v>
      </c>
      <c r="BH4" s="668"/>
      <c r="BI4" s="668"/>
      <c r="BJ4" s="668"/>
      <c r="BK4" s="668"/>
      <c r="BL4" s="668"/>
      <c r="BM4" s="668"/>
      <c r="BN4" s="668"/>
      <c r="BO4" s="668" t="s">
        <v>
220</v>
      </c>
      <c r="BP4" s="668"/>
      <c r="BQ4" s="668"/>
      <c r="BR4" s="668"/>
      <c r="BS4" s="668" t="s">
        <v>
224</v>
      </c>
      <c r="BT4" s="668"/>
      <c r="BU4" s="668"/>
      <c r="BV4" s="668"/>
      <c r="BW4" s="668"/>
      <c r="BX4" s="668"/>
      <c r="BY4" s="668"/>
      <c r="BZ4" s="668"/>
      <c r="CA4" s="668"/>
      <c r="CB4" s="668"/>
      <c r="CD4" s="665" t="s">
        <v>
225</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
226</v>
      </c>
      <c r="C5" s="670"/>
      <c r="D5" s="670"/>
      <c r="E5" s="670"/>
      <c r="F5" s="670"/>
      <c r="G5" s="670"/>
      <c r="H5" s="670"/>
      <c r="I5" s="670"/>
      <c r="J5" s="670"/>
      <c r="K5" s="670"/>
      <c r="L5" s="670"/>
      <c r="M5" s="670"/>
      <c r="N5" s="670"/>
      <c r="O5" s="670"/>
      <c r="P5" s="670"/>
      <c r="Q5" s="671"/>
      <c r="R5" s="672">
        <v>
961372</v>
      </c>
      <c r="S5" s="673"/>
      <c r="T5" s="673"/>
      <c r="U5" s="673"/>
      <c r="V5" s="673"/>
      <c r="W5" s="673"/>
      <c r="X5" s="673"/>
      <c r="Y5" s="674"/>
      <c r="Z5" s="675">
        <v>
12.7</v>
      </c>
      <c r="AA5" s="675"/>
      <c r="AB5" s="675"/>
      <c r="AC5" s="675"/>
      <c r="AD5" s="676">
        <v>
961372</v>
      </c>
      <c r="AE5" s="676"/>
      <c r="AF5" s="676"/>
      <c r="AG5" s="676"/>
      <c r="AH5" s="676"/>
      <c r="AI5" s="676"/>
      <c r="AJ5" s="676"/>
      <c r="AK5" s="676"/>
      <c r="AL5" s="677">
        <v>
27.7</v>
      </c>
      <c r="AM5" s="678"/>
      <c r="AN5" s="678"/>
      <c r="AO5" s="679"/>
      <c r="AP5" s="669" t="s">
        <v>
227</v>
      </c>
      <c r="AQ5" s="670"/>
      <c r="AR5" s="670"/>
      <c r="AS5" s="670"/>
      <c r="AT5" s="670"/>
      <c r="AU5" s="670"/>
      <c r="AV5" s="670"/>
      <c r="AW5" s="670"/>
      <c r="AX5" s="670"/>
      <c r="AY5" s="670"/>
      <c r="AZ5" s="670"/>
      <c r="BA5" s="670"/>
      <c r="BB5" s="670"/>
      <c r="BC5" s="670"/>
      <c r="BD5" s="670"/>
      <c r="BE5" s="670"/>
      <c r="BF5" s="671"/>
      <c r="BG5" s="683">
        <v>
961372</v>
      </c>
      <c r="BH5" s="684"/>
      <c r="BI5" s="684"/>
      <c r="BJ5" s="684"/>
      <c r="BK5" s="684"/>
      <c r="BL5" s="684"/>
      <c r="BM5" s="684"/>
      <c r="BN5" s="685"/>
      <c r="BO5" s="686">
        <v>
100</v>
      </c>
      <c r="BP5" s="686"/>
      <c r="BQ5" s="686"/>
      <c r="BR5" s="686"/>
      <c r="BS5" s="687" t="s">
        <v>
137</v>
      </c>
      <c r="BT5" s="687"/>
      <c r="BU5" s="687"/>
      <c r="BV5" s="687"/>
      <c r="BW5" s="687"/>
      <c r="BX5" s="687"/>
      <c r="BY5" s="687"/>
      <c r="BZ5" s="687"/>
      <c r="CA5" s="687"/>
      <c r="CB5" s="691"/>
      <c r="CD5" s="665" t="s">
        <v>
222</v>
      </c>
      <c r="CE5" s="666"/>
      <c r="CF5" s="666"/>
      <c r="CG5" s="666"/>
      <c r="CH5" s="666"/>
      <c r="CI5" s="666"/>
      <c r="CJ5" s="666"/>
      <c r="CK5" s="666"/>
      <c r="CL5" s="666"/>
      <c r="CM5" s="666"/>
      <c r="CN5" s="666"/>
      <c r="CO5" s="666"/>
      <c r="CP5" s="666"/>
      <c r="CQ5" s="667"/>
      <c r="CR5" s="665" t="s">
        <v>
228</v>
      </c>
      <c r="CS5" s="666"/>
      <c r="CT5" s="666"/>
      <c r="CU5" s="666"/>
      <c r="CV5" s="666"/>
      <c r="CW5" s="666"/>
      <c r="CX5" s="666"/>
      <c r="CY5" s="667"/>
      <c r="CZ5" s="665" t="s">
        <v>
220</v>
      </c>
      <c r="DA5" s="666"/>
      <c r="DB5" s="666"/>
      <c r="DC5" s="667"/>
      <c r="DD5" s="665" t="s">
        <v>
229</v>
      </c>
      <c r="DE5" s="666"/>
      <c r="DF5" s="666"/>
      <c r="DG5" s="666"/>
      <c r="DH5" s="666"/>
      <c r="DI5" s="666"/>
      <c r="DJ5" s="666"/>
      <c r="DK5" s="666"/>
      <c r="DL5" s="666"/>
      <c r="DM5" s="666"/>
      <c r="DN5" s="666"/>
      <c r="DO5" s="666"/>
      <c r="DP5" s="667"/>
      <c r="DQ5" s="665" t="s">
        <v>
230</v>
      </c>
      <c r="DR5" s="666"/>
      <c r="DS5" s="666"/>
      <c r="DT5" s="666"/>
      <c r="DU5" s="666"/>
      <c r="DV5" s="666"/>
      <c r="DW5" s="666"/>
      <c r="DX5" s="666"/>
      <c r="DY5" s="666"/>
      <c r="DZ5" s="666"/>
      <c r="EA5" s="666"/>
      <c r="EB5" s="666"/>
      <c r="EC5" s="667"/>
    </row>
    <row r="6" spans="2:143" ht="11.25" customHeight="1" x14ac:dyDescent="0.2">
      <c r="B6" s="680" t="s">
        <v>
231</v>
      </c>
      <c r="C6" s="681"/>
      <c r="D6" s="681"/>
      <c r="E6" s="681"/>
      <c r="F6" s="681"/>
      <c r="G6" s="681"/>
      <c r="H6" s="681"/>
      <c r="I6" s="681"/>
      <c r="J6" s="681"/>
      <c r="K6" s="681"/>
      <c r="L6" s="681"/>
      <c r="M6" s="681"/>
      <c r="N6" s="681"/>
      <c r="O6" s="681"/>
      <c r="P6" s="681"/>
      <c r="Q6" s="682"/>
      <c r="R6" s="683">
        <v>
73774</v>
      </c>
      <c r="S6" s="684"/>
      <c r="T6" s="684"/>
      <c r="U6" s="684"/>
      <c r="V6" s="684"/>
      <c r="W6" s="684"/>
      <c r="X6" s="684"/>
      <c r="Y6" s="685"/>
      <c r="Z6" s="686">
        <v>
1</v>
      </c>
      <c r="AA6" s="686"/>
      <c r="AB6" s="686"/>
      <c r="AC6" s="686"/>
      <c r="AD6" s="687">
        <v>
73774</v>
      </c>
      <c r="AE6" s="687"/>
      <c r="AF6" s="687"/>
      <c r="AG6" s="687"/>
      <c r="AH6" s="687"/>
      <c r="AI6" s="687"/>
      <c r="AJ6" s="687"/>
      <c r="AK6" s="687"/>
      <c r="AL6" s="688">
        <v>
2.1</v>
      </c>
      <c r="AM6" s="689"/>
      <c r="AN6" s="689"/>
      <c r="AO6" s="690"/>
      <c r="AP6" s="680" t="s">
        <v>
232</v>
      </c>
      <c r="AQ6" s="681"/>
      <c r="AR6" s="681"/>
      <c r="AS6" s="681"/>
      <c r="AT6" s="681"/>
      <c r="AU6" s="681"/>
      <c r="AV6" s="681"/>
      <c r="AW6" s="681"/>
      <c r="AX6" s="681"/>
      <c r="AY6" s="681"/>
      <c r="AZ6" s="681"/>
      <c r="BA6" s="681"/>
      <c r="BB6" s="681"/>
      <c r="BC6" s="681"/>
      <c r="BD6" s="681"/>
      <c r="BE6" s="681"/>
      <c r="BF6" s="682"/>
      <c r="BG6" s="683">
        <v>
961372</v>
      </c>
      <c r="BH6" s="684"/>
      <c r="BI6" s="684"/>
      <c r="BJ6" s="684"/>
      <c r="BK6" s="684"/>
      <c r="BL6" s="684"/>
      <c r="BM6" s="684"/>
      <c r="BN6" s="685"/>
      <c r="BO6" s="686">
        <v>
100</v>
      </c>
      <c r="BP6" s="686"/>
      <c r="BQ6" s="686"/>
      <c r="BR6" s="686"/>
      <c r="BS6" s="687" t="s">
        <v>
137</v>
      </c>
      <c r="BT6" s="687"/>
      <c r="BU6" s="687"/>
      <c r="BV6" s="687"/>
      <c r="BW6" s="687"/>
      <c r="BX6" s="687"/>
      <c r="BY6" s="687"/>
      <c r="BZ6" s="687"/>
      <c r="CA6" s="687"/>
      <c r="CB6" s="691"/>
      <c r="CD6" s="694" t="s">
        <v>
233</v>
      </c>
      <c r="CE6" s="695"/>
      <c r="CF6" s="695"/>
      <c r="CG6" s="695"/>
      <c r="CH6" s="695"/>
      <c r="CI6" s="695"/>
      <c r="CJ6" s="695"/>
      <c r="CK6" s="695"/>
      <c r="CL6" s="695"/>
      <c r="CM6" s="695"/>
      <c r="CN6" s="695"/>
      <c r="CO6" s="695"/>
      <c r="CP6" s="695"/>
      <c r="CQ6" s="696"/>
      <c r="CR6" s="683">
        <v>
87278</v>
      </c>
      <c r="CS6" s="684"/>
      <c r="CT6" s="684"/>
      <c r="CU6" s="684"/>
      <c r="CV6" s="684"/>
      <c r="CW6" s="684"/>
      <c r="CX6" s="684"/>
      <c r="CY6" s="685"/>
      <c r="CZ6" s="677">
        <v>
1.2</v>
      </c>
      <c r="DA6" s="678"/>
      <c r="DB6" s="678"/>
      <c r="DC6" s="697"/>
      <c r="DD6" s="692" t="s">
        <v>
234</v>
      </c>
      <c r="DE6" s="684"/>
      <c r="DF6" s="684"/>
      <c r="DG6" s="684"/>
      <c r="DH6" s="684"/>
      <c r="DI6" s="684"/>
      <c r="DJ6" s="684"/>
      <c r="DK6" s="684"/>
      <c r="DL6" s="684"/>
      <c r="DM6" s="684"/>
      <c r="DN6" s="684"/>
      <c r="DO6" s="684"/>
      <c r="DP6" s="685"/>
      <c r="DQ6" s="692">
        <v>
87278</v>
      </c>
      <c r="DR6" s="684"/>
      <c r="DS6" s="684"/>
      <c r="DT6" s="684"/>
      <c r="DU6" s="684"/>
      <c r="DV6" s="684"/>
      <c r="DW6" s="684"/>
      <c r="DX6" s="684"/>
      <c r="DY6" s="684"/>
      <c r="DZ6" s="684"/>
      <c r="EA6" s="684"/>
      <c r="EB6" s="684"/>
      <c r="EC6" s="693"/>
    </row>
    <row r="7" spans="2:143" ht="11.25" customHeight="1" x14ac:dyDescent="0.2">
      <c r="B7" s="680" t="s">
        <v>
235</v>
      </c>
      <c r="C7" s="681"/>
      <c r="D7" s="681"/>
      <c r="E7" s="681"/>
      <c r="F7" s="681"/>
      <c r="G7" s="681"/>
      <c r="H7" s="681"/>
      <c r="I7" s="681"/>
      <c r="J7" s="681"/>
      <c r="K7" s="681"/>
      <c r="L7" s="681"/>
      <c r="M7" s="681"/>
      <c r="N7" s="681"/>
      <c r="O7" s="681"/>
      <c r="P7" s="681"/>
      <c r="Q7" s="682"/>
      <c r="R7" s="683">
        <v>
1186</v>
      </c>
      <c r="S7" s="684"/>
      <c r="T7" s="684"/>
      <c r="U7" s="684"/>
      <c r="V7" s="684"/>
      <c r="W7" s="684"/>
      <c r="X7" s="684"/>
      <c r="Y7" s="685"/>
      <c r="Z7" s="686">
        <v>
0</v>
      </c>
      <c r="AA7" s="686"/>
      <c r="AB7" s="686"/>
      <c r="AC7" s="686"/>
      <c r="AD7" s="687">
        <v>
1186</v>
      </c>
      <c r="AE7" s="687"/>
      <c r="AF7" s="687"/>
      <c r="AG7" s="687"/>
      <c r="AH7" s="687"/>
      <c r="AI7" s="687"/>
      <c r="AJ7" s="687"/>
      <c r="AK7" s="687"/>
      <c r="AL7" s="688">
        <v>
0</v>
      </c>
      <c r="AM7" s="689"/>
      <c r="AN7" s="689"/>
      <c r="AO7" s="690"/>
      <c r="AP7" s="680" t="s">
        <v>
236</v>
      </c>
      <c r="AQ7" s="681"/>
      <c r="AR7" s="681"/>
      <c r="AS7" s="681"/>
      <c r="AT7" s="681"/>
      <c r="AU7" s="681"/>
      <c r="AV7" s="681"/>
      <c r="AW7" s="681"/>
      <c r="AX7" s="681"/>
      <c r="AY7" s="681"/>
      <c r="AZ7" s="681"/>
      <c r="BA7" s="681"/>
      <c r="BB7" s="681"/>
      <c r="BC7" s="681"/>
      <c r="BD7" s="681"/>
      <c r="BE7" s="681"/>
      <c r="BF7" s="682"/>
      <c r="BG7" s="683">
        <v>
404930</v>
      </c>
      <c r="BH7" s="684"/>
      <c r="BI7" s="684"/>
      <c r="BJ7" s="684"/>
      <c r="BK7" s="684"/>
      <c r="BL7" s="684"/>
      <c r="BM7" s="684"/>
      <c r="BN7" s="685"/>
      <c r="BO7" s="686">
        <v>
42.1</v>
      </c>
      <c r="BP7" s="686"/>
      <c r="BQ7" s="686"/>
      <c r="BR7" s="686"/>
      <c r="BS7" s="687" t="s">
        <v>
138</v>
      </c>
      <c r="BT7" s="687"/>
      <c r="BU7" s="687"/>
      <c r="BV7" s="687"/>
      <c r="BW7" s="687"/>
      <c r="BX7" s="687"/>
      <c r="BY7" s="687"/>
      <c r="BZ7" s="687"/>
      <c r="CA7" s="687"/>
      <c r="CB7" s="691"/>
      <c r="CD7" s="698" t="s">
        <v>
237</v>
      </c>
      <c r="CE7" s="699"/>
      <c r="CF7" s="699"/>
      <c r="CG7" s="699"/>
      <c r="CH7" s="699"/>
      <c r="CI7" s="699"/>
      <c r="CJ7" s="699"/>
      <c r="CK7" s="699"/>
      <c r="CL7" s="699"/>
      <c r="CM7" s="699"/>
      <c r="CN7" s="699"/>
      <c r="CO7" s="699"/>
      <c r="CP7" s="699"/>
      <c r="CQ7" s="700"/>
      <c r="CR7" s="683">
        <v>
967097</v>
      </c>
      <c r="CS7" s="684"/>
      <c r="CT7" s="684"/>
      <c r="CU7" s="684"/>
      <c r="CV7" s="684"/>
      <c r="CW7" s="684"/>
      <c r="CX7" s="684"/>
      <c r="CY7" s="685"/>
      <c r="CZ7" s="686">
        <v>
13.1</v>
      </c>
      <c r="DA7" s="686"/>
      <c r="DB7" s="686"/>
      <c r="DC7" s="686"/>
      <c r="DD7" s="692">
        <v>
9720</v>
      </c>
      <c r="DE7" s="684"/>
      <c r="DF7" s="684"/>
      <c r="DG7" s="684"/>
      <c r="DH7" s="684"/>
      <c r="DI7" s="684"/>
      <c r="DJ7" s="684"/>
      <c r="DK7" s="684"/>
      <c r="DL7" s="684"/>
      <c r="DM7" s="684"/>
      <c r="DN7" s="684"/>
      <c r="DO7" s="684"/>
      <c r="DP7" s="685"/>
      <c r="DQ7" s="692">
        <v>
771330</v>
      </c>
      <c r="DR7" s="684"/>
      <c r="DS7" s="684"/>
      <c r="DT7" s="684"/>
      <c r="DU7" s="684"/>
      <c r="DV7" s="684"/>
      <c r="DW7" s="684"/>
      <c r="DX7" s="684"/>
      <c r="DY7" s="684"/>
      <c r="DZ7" s="684"/>
      <c r="EA7" s="684"/>
      <c r="EB7" s="684"/>
      <c r="EC7" s="693"/>
    </row>
    <row r="8" spans="2:143" ht="11.25" customHeight="1" x14ac:dyDescent="0.2">
      <c r="B8" s="680" t="s">
        <v>
238</v>
      </c>
      <c r="C8" s="681"/>
      <c r="D8" s="681"/>
      <c r="E8" s="681"/>
      <c r="F8" s="681"/>
      <c r="G8" s="681"/>
      <c r="H8" s="681"/>
      <c r="I8" s="681"/>
      <c r="J8" s="681"/>
      <c r="K8" s="681"/>
      <c r="L8" s="681"/>
      <c r="M8" s="681"/>
      <c r="N8" s="681"/>
      <c r="O8" s="681"/>
      <c r="P8" s="681"/>
      <c r="Q8" s="682"/>
      <c r="R8" s="683">
        <v>
5887</v>
      </c>
      <c r="S8" s="684"/>
      <c r="T8" s="684"/>
      <c r="U8" s="684"/>
      <c r="V8" s="684"/>
      <c r="W8" s="684"/>
      <c r="X8" s="684"/>
      <c r="Y8" s="685"/>
      <c r="Z8" s="686">
        <v>
0.1</v>
      </c>
      <c r="AA8" s="686"/>
      <c r="AB8" s="686"/>
      <c r="AC8" s="686"/>
      <c r="AD8" s="687">
        <v>
5887</v>
      </c>
      <c r="AE8" s="687"/>
      <c r="AF8" s="687"/>
      <c r="AG8" s="687"/>
      <c r="AH8" s="687"/>
      <c r="AI8" s="687"/>
      <c r="AJ8" s="687"/>
      <c r="AK8" s="687"/>
      <c r="AL8" s="688">
        <v>
0.2</v>
      </c>
      <c r="AM8" s="689"/>
      <c r="AN8" s="689"/>
      <c r="AO8" s="690"/>
      <c r="AP8" s="680" t="s">
        <v>
239</v>
      </c>
      <c r="AQ8" s="681"/>
      <c r="AR8" s="681"/>
      <c r="AS8" s="681"/>
      <c r="AT8" s="681"/>
      <c r="AU8" s="681"/>
      <c r="AV8" s="681"/>
      <c r="AW8" s="681"/>
      <c r="AX8" s="681"/>
      <c r="AY8" s="681"/>
      <c r="AZ8" s="681"/>
      <c r="BA8" s="681"/>
      <c r="BB8" s="681"/>
      <c r="BC8" s="681"/>
      <c r="BD8" s="681"/>
      <c r="BE8" s="681"/>
      <c r="BF8" s="682"/>
      <c r="BG8" s="683">
        <v>
12990</v>
      </c>
      <c r="BH8" s="684"/>
      <c r="BI8" s="684"/>
      <c r="BJ8" s="684"/>
      <c r="BK8" s="684"/>
      <c r="BL8" s="684"/>
      <c r="BM8" s="684"/>
      <c r="BN8" s="685"/>
      <c r="BO8" s="686">
        <v>
1.4</v>
      </c>
      <c r="BP8" s="686"/>
      <c r="BQ8" s="686"/>
      <c r="BR8" s="686"/>
      <c r="BS8" s="692" t="s">
        <v>
137</v>
      </c>
      <c r="BT8" s="684"/>
      <c r="BU8" s="684"/>
      <c r="BV8" s="684"/>
      <c r="BW8" s="684"/>
      <c r="BX8" s="684"/>
      <c r="BY8" s="684"/>
      <c r="BZ8" s="684"/>
      <c r="CA8" s="684"/>
      <c r="CB8" s="693"/>
      <c r="CD8" s="698" t="s">
        <v>
240</v>
      </c>
      <c r="CE8" s="699"/>
      <c r="CF8" s="699"/>
      <c r="CG8" s="699"/>
      <c r="CH8" s="699"/>
      <c r="CI8" s="699"/>
      <c r="CJ8" s="699"/>
      <c r="CK8" s="699"/>
      <c r="CL8" s="699"/>
      <c r="CM8" s="699"/>
      <c r="CN8" s="699"/>
      <c r="CO8" s="699"/>
      <c r="CP8" s="699"/>
      <c r="CQ8" s="700"/>
      <c r="CR8" s="683">
        <v>
1336261</v>
      </c>
      <c r="CS8" s="684"/>
      <c r="CT8" s="684"/>
      <c r="CU8" s="684"/>
      <c r="CV8" s="684"/>
      <c r="CW8" s="684"/>
      <c r="CX8" s="684"/>
      <c r="CY8" s="685"/>
      <c r="CZ8" s="686">
        <v>
18.100000000000001</v>
      </c>
      <c r="DA8" s="686"/>
      <c r="DB8" s="686"/>
      <c r="DC8" s="686"/>
      <c r="DD8" s="692">
        <v>
4289</v>
      </c>
      <c r="DE8" s="684"/>
      <c r="DF8" s="684"/>
      <c r="DG8" s="684"/>
      <c r="DH8" s="684"/>
      <c r="DI8" s="684"/>
      <c r="DJ8" s="684"/>
      <c r="DK8" s="684"/>
      <c r="DL8" s="684"/>
      <c r="DM8" s="684"/>
      <c r="DN8" s="684"/>
      <c r="DO8" s="684"/>
      <c r="DP8" s="685"/>
      <c r="DQ8" s="692">
        <v>
589770</v>
      </c>
      <c r="DR8" s="684"/>
      <c r="DS8" s="684"/>
      <c r="DT8" s="684"/>
      <c r="DU8" s="684"/>
      <c r="DV8" s="684"/>
      <c r="DW8" s="684"/>
      <c r="DX8" s="684"/>
      <c r="DY8" s="684"/>
      <c r="DZ8" s="684"/>
      <c r="EA8" s="684"/>
      <c r="EB8" s="684"/>
      <c r="EC8" s="693"/>
    </row>
    <row r="9" spans="2:143" ht="11.25" customHeight="1" x14ac:dyDescent="0.2">
      <c r="B9" s="680" t="s">
        <v>
241</v>
      </c>
      <c r="C9" s="681"/>
      <c r="D9" s="681"/>
      <c r="E9" s="681"/>
      <c r="F9" s="681"/>
      <c r="G9" s="681"/>
      <c r="H9" s="681"/>
      <c r="I9" s="681"/>
      <c r="J9" s="681"/>
      <c r="K9" s="681"/>
      <c r="L9" s="681"/>
      <c r="M9" s="681"/>
      <c r="N9" s="681"/>
      <c r="O9" s="681"/>
      <c r="P9" s="681"/>
      <c r="Q9" s="682"/>
      <c r="R9" s="683">
        <v>
3617</v>
      </c>
      <c r="S9" s="684"/>
      <c r="T9" s="684"/>
      <c r="U9" s="684"/>
      <c r="V9" s="684"/>
      <c r="W9" s="684"/>
      <c r="X9" s="684"/>
      <c r="Y9" s="685"/>
      <c r="Z9" s="686">
        <v>
0</v>
      </c>
      <c r="AA9" s="686"/>
      <c r="AB9" s="686"/>
      <c r="AC9" s="686"/>
      <c r="AD9" s="687">
        <v>
3617</v>
      </c>
      <c r="AE9" s="687"/>
      <c r="AF9" s="687"/>
      <c r="AG9" s="687"/>
      <c r="AH9" s="687"/>
      <c r="AI9" s="687"/>
      <c r="AJ9" s="687"/>
      <c r="AK9" s="687"/>
      <c r="AL9" s="688">
        <v>
0.1</v>
      </c>
      <c r="AM9" s="689"/>
      <c r="AN9" s="689"/>
      <c r="AO9" s="690"/>
      <c r="AP9" s="680" t="s">
        <v>
242</v>
      </c>
      <c r="AQ9" s="681"/>
      <c r="AR9" s="681"/>
      <c r="AS9" s="681"/>
      <c r="AT9" s="681"/>
      <c r="AU9" s="681"/>
      <c r="AV9" s="681"/>
      <c r="AW9" s="681"/>
      <c r="AX9" s="681"/>
      <c r="AY9" s="681"/>
      <c r="AZ9" s="681"/>
      <c r="BA9" s="681"/>
      <c r="BB9" s="681"/>
      <c r="BC9" s="681"/>
      <c r="BD9" s="681"/>
      <c r="BE9" s="681"/>
      <c r="BF9" s="682"/>
      <c r="BG9" s="683">
        <v>
349981</v>
      </c>
      <c r="BH9" s="684"/>
      <c r="BI9" s="684"/>
      <c r="BJ9" s="684"/>
      <c r="BK9" s="684"/>
      <c r="BL9" s="684"/>
      <c r="BM9" s="684"/>
      <c r="BN9" s="685"/>
      <c r="BO9" s="686">
        <v>
36.4</v>
      </c>
      <c r="BP9" s="686"/>
      <c r="BQ9" s="686"/>
      <c r="BR9" s="686"/>
      <c r="BS9" s="692" t="s">
        <v>
234</v>
      </c>
      <c r="BT9" s="684"/>
      <c r="BU9" s="684"/>
      <c r="BV9" s="684"/>
      <c r="BW9" s="684"/>
      <c r="BX9" s="684"/>
      <c r="BY9" s="684"/>
      <c r="BZ9" s="684"/>
      <c r="CA9" s="684"/>
      <c r="CB9" s="693"/>
      <c r="CD9" s="698" t="s">
        <v>
243</v>
      </c>
      <c r="CE9" s="699"/>
      <c r="CF9" s="699"/>
      <c r="CG9" s="699"/>
      <c r="CH9" s="699"/>
      <c r="CI9" s="699"/>
      <c r="CJ9" s="699"/>
      <c r="CK9" s="699"/>
      <c r="CL9" s="699"/>
      <c r="CM9" s="699"/>
      <c r="CN9" s="699"/>
      <c r="CO9" s="699"/>
      <c r="CP9" s="699"/>
      <c r="CQ9" s="700"/>
      <c r="CR9" s="683">
        <v>
1281674</v>
      </c>
      <c r="CS9" s="684"/>
      <c r="CT9" s="684"/>
      <c r="CU9" s="684"/>
      <c r="CV9" s="684"/>
      <c r="CW9" s="684"/>
      <c r="CX9" s="684"/>
      <c r="CY9" s="685"/>
      <c r="CZ9" s="686">
        <v>
17.399999999999999</v>
      </c>
      <c r="DA9" s="686"/>
      <c r="DB9" s="686"/>
      <c r="DC9" s="686"/>
      <c r="DD9" s="692">
        <v>
139833</v>
      </c>
      <c r="DE9" s="684"/>
      <c r="DF9" s="684"/>
      <c r="DG9" s="684"/>
      <c r="DH9" s="684"/>
      <c r="DI9" s="684"/>
      <c r="DJ9" s="684"/>
      <c r="DK9" s="684"/>
      <c r="DL9" s="684"/>
      <c r="DM9" s="684"/>
      <c r="DN9" s="684"/>
      <c r="DO9" s="684"/>
      <c r="DP9" s="685"/>
      <c r="DQ9" s="692">
        <v>
727654</v>
      </c>
      <c r="DR9" s="684"/>
      <c r="DS9" s="684"/>
      <c r="DT9" s="684"/>
      <c r="DU9" s="684"/>
      <c r="DV9" s="684"/>
      <c r="DW9" s="684"/>
      <c r="DX9" s="684"/>
      <c r="DY9" s="684"/>
      <c r="DZ9" s="684"/>
      <c r="EA9" s="684"/>
      <c r="EB9" s="684"/>
      <c r="EC9" s="693"/>
    </row>
    <row r="10" spans="2:143" ht="11.25" customHeight="1" x14ac:dyDescent="0.2">
      <c r="B10" s="680" t="s">
        <v>
244</v>
      </c>
      <c r="C10" s="681"/>
      <c r="D10" s="681"/>
      <c r="E10" s="681"/>
      <c r="F10" s="681"/>
      <c r="G10" s="681"/>
      <c r="H10" s="681"/>
      <c r="I10" s="681"/>
      <c r="J10" s="681"/>
      <c r="K10" s="681"/>
      <c r="L10" s="681"/>
      <c r="M10" s="681"/>
      <c r="N10" s="681"/>
      <c r="O10" s="681"/>
      <c r="P10" s="681"/>
      <c r="Q10" s="682"/>
      <c r="R10" s="683" t="s">
        <v>
138</v>
      </c>
      <c r="S10" s="684"/>
      <c r="T10" s="684"/>
      <c r="U10" s="684"/>
      <c r="V10" s="684"/>
      <c r="W10" s="684"/>
      <c r="X10" s="684"/>
      <c r="Y10" s="685"/>
      <c r="Z10" s="686" t="s">
        <v>
234</v>
      </c>
      <c r="AA10" s="686"/>
      <c r="AB10" s="686"/>
      <c r="AC10" s="686"/>
      <c r="AD10" s="687" t="s">
        <v>
234</v>
      </c>
      <c r="AE10" s="687"/>
      <c r="AF10" s="687"/>
      <c r="AG10" s="687"/>
      <c r="AH10" s="687"/>
      <c r="AI10" s="687"/>
      <c r="AJ10" s="687"/>
      <c r="AK10" s="687"/>
      <c r="AL10" s="688" t="s">
        <v>
137</v>
      </c>
      <c r="AM10" s="689"/>
      <c r="AN10" s="689"/>
      <c r="AO10" s="690"/>
      <c r="AP10" s="680" t="s">
        <v>
245</v>
      </c>
      <c r="AQ10" s="681"/>
      <c r="AR10" s="681"/>
      <c r="AS10" s="681"/>
      <c r="AT10" s="681"/>
      <c r="AU10" s="681"/>
      <c r="AV10" s="681"/>
      <c r="AW10" s="681"/>
      <c r="AX10" s="681"/>
      <c r="AY10" s="681"/>
      <c r="AZ10" s="681"/>
      <c r="BA10" s="681"/>
      <c r="BB10" s="681"/>
      <c r="BC10" s="681"/>
      <c r="BD10" s="681"/>
      <c r="BE10" s="681"/>
      <c r="BF10" s="682"/>
      <c r="BG10" s="683">
        <v>
20063</v>
      </c>
      <c r="BH10" s="684"/>
      <c r="BI10" s="684"/>
      <c r="BJ10" s="684"/>
      <c r="BK10" s="684"/>
      <c r="BL10" s="684"/>
      <c r="BM10" s="684"/>
      <c r="BN10" s="685"/>
      <c r="BO10" s="686">
        <v>
2.1</v>
      </c>
      <c r="BP10" s="686"/>
      <c r="BQ10" s="686"/>
      <c r="BR10" s="686"/>
      <c r="BS10" s="692" t="s">
        <v>
137</v>
      </c>
      <c r="BT10" s="684"/>
      <c r="BU10" s="684"/>
      <c r="BV10" s="684"/>
      <c r="BW10" s="684"/>
      <c r="BX10" s="684"/>
      <c r="BY10" s="684"/>
      <c r="BZ10" s="684"/>
      <c r="CA10" s="684"/>
      <c r="CB10" s="693"/>
      <c r="CD10" s="698" t="s">
        <v>
246</v>
      </c>
      <c r="CE10" s="699"/>
      <c r="CF10" s="699"/>
      <c r="CG10" s="699"/>
      <c r="CH10" s="699"/>
      <c r="CI10" s="699"/>
      <c r="CJ10" s="699"/>
      <c r="CK10" s="699"/>
      <c r="CL10" s="699"/>
      <c r="CM10" s="699"/>
      <c r="CN10" s="699"/>
      <c r="CO10" s="699"/>
      <c r="CP10" s="699"/>
      <c r="CQ10" s="700"/>
      <c r="CR10" s="683">
        <v>
142942</v>
      </c>
      <c r="CS10" s="684"/>
      <c r="CT10" s="684"/>
      <c r="CU10" s="684"/>
      <c r="CV10" s="684"/>
      <c r="CW10" s="684"/>
      <c r="CX10" s="684"/>
      <c r="CY10" s="685"/>
      <c r="CZ10" s="686">
        <v>
1.9</v>
      </c>
      <c r="DA10" s="686"/>
      <c r="DB10" s="686"/>
      <c r="DC10" s="686"/>
      <c r="DD10" s="692">
        <v>
5131</v>
      </c>
      <c r="DE10" s="684"/>
      <c r="DF10" s="684"/>
      <c r="DG10" s="684"/>
      <c r="DH10" s="684"/>
      <c r="DI10" s="684"/>
      <c r="DJ10" s="684"/>
      <c r="DK10" s="684"/>
      <c r="DL10" s="684"/>
      <c r="DM10" s="684"/>
      <c r="DN10" s="684"/>
      <c r="DO10" s="684"/>
      <c r="DP10" s="685"/>
      <c r="DQ10" s="692">
        <v>
78511</v>
      </c>
      <c r="DR10" s="684"/>
      <c r="DS10" s="684"/>
      <c r="DT10" s="684"/>
      <c r="DU10" s="684"/>
      <c r="DV10" s="684"/>
      <c r="DW10" s="684"/>
      <c r="DX10" s="684"/>
      <c r="DY10" s="684"/>
      <c r="DZ10" s="684"/>
      <c r="EA10" s="684"/>
      <c r="EB10" s="684"/>
      <c r="EC10" s="693"/>
    </row>
    <row r="11" spans="2:143" ht="11.25" customHeight="1" x14ac:dyDescent="0.2">
      <c r="B11" s="680" t="s">
        <v>
247</v>
      </c>
      <c r="C11" s="681"/>
      <c r="D11" s="681"/>
      <c r="E11" s="681"/>
      <c r="F11" s="681"/>
      <c r="G11" s="681"/>
      <c r="H11" s="681"/>
      <c r="I11" s="681"/>
      <c r="J11" s="681"/>
      <c r="K11" s="681"/>
      <c r="L11" s="681"/>
      <c r="M11" s="681"/>
      <c r="N11" s="681"/>
      <c r="O11" s="681"/>
      <c r="P11" s="681"/>
      <c r="Q11" s="682"/>
      <c r="R11" s="683">
        <v>
133367</v>
      </c>
      <c r="S11" s="684"/>
      <c r="T11" s="684"/>
      <c r="U11" s="684"/>
      <c r="V11" s="684"/>
      <c r="W11" s="684"/>
      <c r="X11" s="684"/>
      <c r="Y11" s="685"/>
      <c r="Z11" s="688">
        <v>
1.8</v>
      </c>
      <c r="AA11" s="689"/>
      <c r="AB11" s="689"/>
      <c r="AC11" s="701"/>
      <c r="AD11" s="692">
        <v>
133367</v>
      </c>
      <c r="AE11" s="684"/>
      <c r="AF11" s="684"/>
      <c r="AG11" s="684"/>
      <c r="AH11" s="684"/>
      <c r="AI11" s="684"/>
      <c r="AJ11" s="684"/>
      <c r="AK11" s="685"/>
      <c r="AL11" s="688">
        <v>
3.8</v>
      </c>
      <c r="AM11" s="689"/>
      <c r="AN11" s="689"/>
      <c r="AO11" s="690"/>
      <c r="AP11" s="680" t="s">
        <v>
248</v>
      </c>
      <c r="AQ11" s="681"/>
      <c r="AR11" s="681"/>
      <c r="AS11" s="681"/>
      <c r="AT11" s="681"/>
      <c r="AU11" s="681"/>
      <c r="AV11" s="681"/>
      <c r="AW11" s="681"/>
      <c r="AX11" s="681"/>
      <c r="AY11" s="681"/>
      <c r="AZ11" s="681"/>
      <c r="BA11" s="681"/>
      <c r="BB11" s="681"/>
      <c r="BC11" s="681"/>
      <c r="BD11" s="681"/>
      <c r="BE11" s="681"/>
      <c r="BF11" s="682"/>
      <c r="BG11" s="683">
        <v>
21896</v>
      </c>
      <c r="BH11" s="684"/>
      <c r="BI11" s="684"/>
      <c r="BJ11" s="684"/>
      <c r="BK11" s="684"/>
      <c r="BL11" s="684"/>
      <c r="BM11" s="684"/>
      <c r="BN11" s="685"/>
      <c r="BO11" s="686">
        <v>
2.2999999999999998</v>
      </c>
      <c r="BP11" s="686"/>
      <c r="BQ11" s="686"/>
      <c r="BR11" s="686"/>
      <c r="BS11" s="692" t="s">
        <v>
137</v>
      </c>
      <c r="BT11" s="684"/>
      <c r="BU11" s="684"/>
      <c r="BV11" s="684"/>
      <c r="BW11" s="684"/>
      <c r="BX11" s="684"/>
      <c r="BY11" s="684"/>
      <c r="BZ11" s="684"/>
      <c r="CA11" s="684"/>
      <c r="CB11" s="693"/>
      <c r="CD11" s="698" t="s">
        <v>
249</v>
      </c>
      <c r="CE11" s="699"/>
      <c r="CF11" s="699"/>
      <c r="CG11" s="699"/>
      <c r="CH11" s="699"/>
      <c r="CI11" s="699"/>
      <c r="CJ11" s="699"/>
      <c r="CK11" s="699"/>
      <c r="CL11" s="699"/>
      <c r="CM11" s="699"/>
      <c r="CN11" s="699"/>
      <c r="CO11" s="699"/>
      <c r="CP11" s="699"/>
      <c r="CQ11" s="700"/>
      <c r="CR11" s="683">
        <v>
563246</v>
      </c>
      <c r="CS11" s="684"/>
      <c r="CT11" s="684"/>
      <c r="CU11" s="684"/>
      <c r="CV11" s="684"/>
      <c r="CW11" s="684"/>
      <c r="CX11" s="684"/>
      <c r="CY11" s="685"/>
      <c r="CZ11" s="686">
        <v>
7.6</v>
      </c>
      <c r="DA11" s="686"/>
      <c r="DB11" s="686"/>
      <c r="DC11" s="686"/>
      <c r="DD11" s="692">
        <v>
283194</v>
      </c>
      <c r="DE11" s="684"/>
      <c r="DF11" s="684"/>
      <c r="DG11" s="684"/>
      <c r="DH11" s="684"/>
      <c r="DI11" s="684"/>
      <c r="DJ11" s="684"/>
      <c r="DK11" s="684"/>
      <c r="DL11" s="684"/>
      <c r="DM11" s="684"/>
      <c r="DN11" s="684"/>
      <c r="DO11" s="684"/>
      <c r="DP11" s="685"/>
      <c r="DQ11" s="692">
        <v>
195473</v>
      </c>
      <c r="DR11" s="684"/>
      <c r="DS11" s="684"/>
      <c r="DT11" s="684"/>
      <c r="DU11" s="684"/>
      <c r="DV11" s="684"/>
      <c r="DW11" s="684"/>
      <c r="DX11" s="684"/>
      <c r="DY11" s="684"/>
      <c r="DZ11" s="684"/>
      <c r="EA11" s="684"/>
      <c r="EB11" s="684"/>
      <c r="EC11" s="693"/>
    </row>
    <row r="12" spans="2:143" ht="11.25" customHeight="1" x14ac:dyDescent="0.2">
      <c r="B12" s="680" t="s">
        <v>
250</v>
      </c>
      <c r="C12" s="681"/>
      <c r="D12" s="681"/>
      <c r="E12" s="681"/>
      <c r="F12" s="681"/>
      <c r="G12" s="681"/>
      <c r="H12" s="681"/>
      <c r="I12" s="681"/>
      <c r="J12" s="681"/>
      <c r="K12" s="681"/>
      <c r="L12" s="681"/>
      <c r="M12" s="681"/>
      <c r="N12" s="681"/>
      <c r="O12" s="681"/>
      <c r="P12" s="681"/>
      <c r="Q12" s="682"/>
      <c r="R12" s="683" t="s">
        <v>
137</v>
      </c>
      <c r="S12" s="684"/>
      <c r="T12" s="684"/>
      <c r="U12" s="684"/>
      <c r="V12" s="684"/>
      <c r="W12" s="684"/>
      <c r="X12" s="684"/>
      <c r="Y12" s="685"/>
      <c r="Z12" s="686" t="s">
        <v>
137</v>
      </c>
      <c r="AA12" s="686"/>
      <c r="AB12" s="686"/>
      <c r="AC12" s="686"/>
      <c r="AD12" s="687" t="s">
        <v>
137</v>
      </c>
      <c r="AE12" s="687"/>
      <c r="AF12" s="687"/>
      <c r="AG12" s="687"/>
      <c r="AH12" s="687"/>
      <c r="AI12" s="687"/>
      <c r="AJ12" s="687"/>
      <c r="AK12" s="687"/>
      <c r="AL12" s="688" t="s">
        <v>
137</v>
      </c>
      <c r="AM12" s="689"/>
      <c r="AN12" s="689"/>
      <c r="AO12" s="690"/>
      <c r="AP12" s="680" t="s">
        <v>
251</v>
      </c>
      <c r="AQ12" s="681"/>
      <c r="AR12" s="681"/>
      <c r="AS12" s="681"/>
      <c r="AT12" s="681"/>
      <c r="AU12" s="681"/>
      <c r="AV12" s="681"/>
      <c r="AW12" s="681"/>
      <c r="AX12" s="681"/>
      <c r="AY12" s="681"/>
      <c r="AZ12" s="681"/>
      <c r="BA12" s="681"/>
      <c r="BB12" s="681"/>
      <c r="BC12" s="681"/>
      <c r="BD12" s="681"/>
      <c r="BE12" s="681"/>
      <c r="BF12" s="682"/>
      <c r="BG12" s="683">
        <v>
436079</v>
      </c>
      <c r="BH12" s="684"/>
      <c r="BI12" s="684"/>
      <c r="BJ12" s="684"/>
      <c r="BK12" s="684"/>
      <c r="BL12" s="684"/>
      <c r="BM12" s="684"/>
      <c r="BN12" s="685"/>
      <c r="BO12" s="686">
        <v>
45.4</v>
      </c>
      <c r="BP12" s="686"/>
      <c r="BQ12" s="686"/>
      <c r="BR12" s="686"/>
      <c r="BS12" s="692" t="s">
        <v>
234</v>
      </c>
      <c r="BT12" s="684"/>
      <c r="BU12" s="684"/>
      <c r="BV12" s="684"/>
      <c r="BW12" s="684"/>
      <c r="BX12" s="684"/>
      <c r="BY12" s="684"/>
      <c r="BZ12" s="684"/>
      <c r="CA12" s="684"/>
      <c r="CB12" s="693"/>
      <c r="CD12" s="698" t="s">
        <v>
252</v>
      </c>
      <c r="CE12" s="699"/>
      <c r="CF12" s="699"/>
      <c r="CG12" s="699"/>
      <c r="CH12" s="699"/>
      <c r="CI12" s="699"/>
      <c r="CJ12" s="699"/>
      <c r="CK12" s="699"/>
      <c r="CL12" s="699"/>
      <c r="CM12" s="699"/>
      <c r="CN12" s="699"/>
      <c r="CO12" s="699"/>
      <c r="CP12" s="699"/>
      <c r="CQ12" s="700"/>
      <c r="CR12" s="683">
        <v>
212892</v>
      </c>
      <c r="CS12" s="684"/>
      <c r="CT12" s="684"/>
      <c r="CU12" s="684"/>
      <c r="CV12" s="684"/>
      <c r="CW12" s="684"/>
      <c r="CX12" s="684"/>
      <c r="CY12" s="685"/>
      <c r="CZ12" s="686">
        <v>
2.9</v>
      </c>
      <c r="DA12" s="686"/>
      <c r="DB12" s="686"/>
      <c r="DC12" s="686"/>
      <c r="DD12" s="692">
        <v>
29986</v>
      </c>
      <c r="DE12" s="684"/>
      <c r="DF12" s="684"/>
      <c r="DG12" s="684"/>
      <c r="DH12" s="684"/>
      <c r="DI12" s="684"/>
      <c r="DJ12" s="684"/>
      <c r="DK12" s="684"/>
      <c r="DL12" s="684"/>
      <c r="DM12" s="684"/>
      <c r="DN12" s="684"/>
      <c r="DO12" s="684"/>
      <c r="DP12" s="685"/>
      <c r="DQ12" s="692">
        <v>
67410</v>
      </c>
      <c r="DR12" s="684"/>
      <c r="DS12" s="684"/>
      <c r="DT12" s="684"/>
      <c r="DU12" s="684"/>
      <c r="DV12" s="684"/>
      <c r="DW12" s="684"/>
      <c r="DX12" s="684"/>
      <c r="DY12" s="684"/>
      <c r="DZ12" s="684"/>
      <c r="EA12" s="684"/>
      <c r="EB12" s="684"/>
      <c r="EC12" s="693"/>
    </row>
    <row r="13" spans="2:143" ht="11.25" customHeight="1" x14ac:dyDescent="0.2">
      <c r="B13" s="680" t="s">
        <v>
253</v>
      </c>
      <c r="C13" s="681"/>
      <c r="D13" s="681"/>
      <c r="E13" s="681"/>
      <c r="F13" s="681"/>
      <c r="G13" s="681"/>
      <c r="H13" s="681"/>
      <c r="I13" s="681"/>
      <c r="J13" s="681"/>
      <c r="K13" s="681"/>
      <c r="L13" s="681"/>
      <c r="M13" s="681"/>
      <c r="N13" s="681"/>
      <c r="O13" s="681"/>
      <c r="P13" s="681"/>
      <c r="Q13" s="682"/>
      <c r="R13" s="683" t="s">
        <v>
137</v>
      </c>
      <c r="S13" s="684"/>
      <c r="T13" s="684"/>
      <c r="U13" s="684"/>
      <c r="V13" s="684"/>
      <c r="W13" s="684"/>
      <c r="X13" s="684"/>
      <c r="Y13" s="685"/>
      <c r="Z13" s="686" t="s">
        <v>
137</v>
      </c>
      <c r="AA13" s="686"/>
      <c r="AB13" s="686"/>
      <c r="AC13" s="686"/>
      <c r="AD13" s="687" t="s">
        <v>
137</v>
      </c>
      <c r="AE13" s="687"/>
      <c r="AF13" s="687"/>
      <c r="AG13" s="687"/>
      <c r="AH13" s="687"/>
      <c r="AI13" s="687"/>
      <c r="AJ13" s="687"/>
      <c r="AK13" s="687"/>
      <c r="AL13" s="688" t="s">
        <v>
137</v>
      </c>
      <c r="AM13" s="689"/>
      <c r="AN13" s="689"/>
      <c r="AO13" s="690"/>
      <c r="AP13" s="680" t="s">
        <v>
254</v>
      </c>
      <c r="AQ13" s="681"/>
      <c r="AR13" s="681"/>
      <c r="AS13" s="681"/>
      <c r="AT13" s="681"/>
      <c r="AU13" s="681"/>
      <c r="AV13" s="681"/>
      <c r="AW13" s="681"/>
      <c r="AX13" s="681"/>
      <c r="AY13" s="681"/>
      <c r="AZ13" s="681"/>
      <c r="BA13" s="681"/>
      <c r="BB13" s="681"/>
      <c r="BC13" s="681"/>
      <c r="BD13" s="681"/>
      <c r="BE13" s="681"/>
      <c r="BF13" s="682"/>
      <c r="BG13" s="683">
        <v>
368909</v>
      </c>
      <c r="BH13" s="684"/>
      <c r="BI13" s="684"/>
      <c r="BJ13" s="684"/>
      <c r="BK13" s="684"/>
      <c r="BL13" s="684"/>
      <c r="BM13" s="684"/>
      <c r="BN13" s="685"/>
      <c r="BO13" s="686">
        <v>
38.4</v>
      </c>
      <c r="BP13" s="686"/>
      <c r="BQ13" s="686"/>
      <c r="BR13" s="686"/>
      <c r="BS13" s="692" t="s">
        <v>
137</v>
      </c>
      <c r="BT13" s="684"/>
      <c r="BU13" s="684"/>
      <c r="BV13" s="684"/>
      <c r="BW13" s="684"/>
      <c r="BX13" s="684"/>
      <c r="BY13" s="684"/>
      <c r="BZ13" s="684"/>
      <c r="CA13" s="684"/>
      <c r="CB13" s="693"/>
      <c r="CD13" s="698" t="s">
        <v>
255</v>
      </c>
      <c r="CE13" s="699"/>
      <c r="CF13" s="699"/>
      <c r="CG13" s="699"/>
      <c r="CH13" s="699"/>
      <c r="CI13" s="699"/>
      <c r="CJ13" s="699"/>
      <c r="CK13" s="699"/>
      <c r="CL13" s="699"/>
      <c r="CM13" s="699"/>
      <c r="CN13" s="699"/>
      <c r="CO13" s="699"/>
      <c r="CP13" s="699"/>
      <c r="CQ13" s="700"/>
      <c r="CR13" s="683">
        <v>
825043</v>
      </c>
      <c r="CS13" s="684"/>
      <c r="CT13" s="684"/>
      <c r="CU13" s="684"/>
      <c r="CV13" s="684"/>
      <c r="CW13" s="684"/>
      <c r="CX13" s="684"/>
      <c r="CY13" s="685"/>
      <c r="CZ13" s="686">
        <v>
11.2</v>
      </c>
      <c r="DA13" s="686"/>
      <c r="DB13" s="686"/>
      <c r="DC13" s="686"/>
      <c r="DD13" s="692">
        <v>
671381</v>
      </c>
      <c r="DE13" s="684"/>
      <c r="DF13" s="684"/>
      <c r="DG13" s="684"/>
      <c r="DH13" s="684"/>
      <c r="DI13" s="684"/>
      <c r="DJ13" s="684"/>
      <c r="DK13" s="684"/>
      <c r="DL13" s="684"/>
      <c r="DM13" s="684"/>
      <c r="DN13" s="684"/>
      <c r="DO13" s="684"/>
      <c r="DP13" s="685"/>
      <c r="DQ13" s="692">
        <v>
156979</v>
      </c>
      <c r="DR13" s="684"/>
      <c r="DS13" s="684"/>
      <c r="DT13" s="684"/>
      <c r="DU13" s="684"/>
      <c r="DV13" s="684"/>
      <c r="DW13" s="684"/>
      <c r="DX13" s="684"/>
      <c r="DY13" s="684"/>
      <c r="DZ13" s="684"/>
      <c r="EA13" s="684"/>
      <c r="EB13" s="684"/>
      <c r="EC13" s="693"/>
    </row>
    <row r="14" spans="2:143" ht="11.25" customHeight="1" x14ac:dyDescent="0.2">
      <c r="B14" s="680" t="s">
        <v>
256</v>
      </c>
      <c r="C14" s="681"/>
      <c r="D14" s="681"/>
      <c r="E14" s="681"/>
      <c r="F14" s="681"/>
      <c r="G14" s="681"/>
      <c r="H14" s="681"/>
      <c r="I14" s="681"/>
      <c r="J14" s="681"/>
      <c r="K14" s="681"/>
      <c r="L14" s="681"/>
      <c r="M14" s="681"/>
      <c r="N14" s="681"/>
      <c r="O14" s="681"/>
      <c r="P14" s="681"/>
      <c r="Q14" s="682"/>
      <c r="R14" s="683">
        <v>
18210</v>
      </c>
      <c r="S14" s="684"/>
      <c r="T14" s="684"/>
      <c r="U14" s="684"/>
      <c r="V14" s="684"/>
      <c r="W14" s="684"/>
      <c r="X14" s="684"/>
      <c r="Y14" s="685"/>
      <c r="Z14" s="686">
        <v>
0.2</v>
      </c>
      <c r="AA14" s="686"/>
      <c r="AB14" s="686"/>
      <c r="AC14" s="686"/>
      <c r="AD14" s="687">
        <v>
18210</v>
      </c>
      <c r="AE14" s="687"/>
      <c r="AF14" s="687"/>
      <c r="AG14" s="687"/>
      <c r="AH14" s="687"/>
      <c r="AI14" s="687"/>
      <c r="AJ14" s="687"/>
      <c r="AK14" s="687"/>
      <c r="AL14" s="688">
        <v>
0.5</v>
      </c>
      <c r="AM14" s="689"/>
      <c r="AN14" s="689"/>
      <c r="AO14" s="690"/>
      <c r="AP14" s="680" t="s">
        <v>
257</v>
      </c>
      <c r="AQ14" s="681"/>
      <c r="AR14" s="681"/>
      <c r="AS14" s="681"/>
      <c r="AT14" s="681"/>
      <c r="AU14" s="681"/>
      <c r="AV14" s="681"/>
      <c r="AW14" s="681"/>
      <c r="AX14" s="681"/>
      <c r="AY14" s="681"/>
      <c r="AZ14" s="681"/>
      <c r="BA14" s="681"/>
      <c r="BB14" s="681"/>
      <c r="BC14" s="681"/>
      <c r="BD14" s="681"/>
      <c r="BE14" s="681"/>
      <c r="BF14" s="682"/>
      <c r="BG14" s="683">
        <v>
39501</v>
      </c>
      <c r="BH14" s="684"/>
      <c r="BI14" s="684"/>
      <c r="BJ14" s="684"/>
      <c r="BK14" s="684"/>
      <c r="BL14" s="684"/>
      <c r="BM14" s="684"/>
      <c r="BN14" s="685"/>
      <c r="BO14" s="686">
        <v>
4.0999999999999996</v>
      </c>
      <c r="BP14" s="686"/>
      <c r="BQ14" s="686"/>
      <c r="BR14" s="686"/>
      <c r="BS14" s="692" t="s">
        <v>
137</v>
      </c>
      <c r="BT14" s="684"/>
      <c r="BU14" s="684"/>
      <c r="BV14" s="684"/>
      <c r="BW14" s="684"/>
      <c r="BX14" s="684"/>
      <c r="BY14" s="684"/>
      <c r="BZ14" s="684"/>
      <c r="CA14" s="684"/>
      <c r="CB14" s="693"/>
      <c r="CD14" s="698" t="s">
        <v>
258</v>
      </c>
      <c r="CE14" s="699"/>
      <c r="CF14" s="699"/>
      <c r="CG14" s="699"/>
      <c r="CH14" s="699"/>
      <c r="CI14" s="699"/>
      <c r="CJ14" s="699"/>
      <c r="CK14" s="699"/>
      <c r="CL14" s="699"/>
      <c r="CM14" s="699"/>
      <c r="CN14" s="699"/>
      <c r="CO14" s="699"/>
      <c r="CP14" s="699"/>
      <c r="CQ14" s="700"/>
      <c r="CR14" s="683">
        <v>
370577</v>
      </c>
      <c r="CS14" s="684"/>
      <c r="CT14" s="684"/>
      <c r="CU14" s="684"/>
      <c r="CV14" s="684"/>
      <c r="CW14" s="684"/>
      <c r="CX14" s="684"/>
      <c r="CY14" s="685"/>
      <c r="CZ14" s="686">
        <v>
5</v>
      </c>
      <c r="DA14" s="686"/>
      <c r="DB14" s="686"/>
      <c r="DC14" s="686"/>
      <c r="DD14" s="692">
        <v>
32233</v>
      </c>
      <c r="DE14" s="684"/>
      <c r="DF14" s="684"/>
      <c r="DG14" s="684"/>
      <c r="DH14" s="684"/>
      <c r="DI14" s="684"/>
      <c r="DJ14" s="684"/>
      <c r="DK14" s="684"/>
      <c r="DL14" s="684"/>
      <c r="DM14" s="684"/>
      <c r="DN14" s="684"/>
      <c r="DO14" s="684"/>
      <c r="DP14" s="685"/>
      <c r="DQ14" s="692">
        <v>
183750</v>
      </c>
      <c r="DR14" s="684"/>
      <c r="DS14" s="684"/>
      <c r="DT14" s="684"/>
      <c r="DU14" s="684"/>
      <c r="DV14" s="684"/>
      <c r="DW14" s="684"/>
      <c r="DX14" s="684"/>
      <c r="DY14" s="684"/>
      <c r="DZ14" s="684"/>
      <c r="EA14" s="684"/>
      <c r="EB14" s="684"/>
      <c r="EC14" s="693"/>
    </row>
    <row r="15" spans="2:143" ht="11.25" customHeight="1" x14ac:dyDescent="0.2">
      <c r="B15" s="680" t="s">
        <v>
259</v>
      </c>
      <c r="C15" s="681"/>
      <c r="D15" s="681"/>
      <c r="E15" s="681"/>
      <c r="F15" s="681"/>
      <c r="G15" s="681"/>
      <c r="H15" s="681"/>
      <c r="I15" s="681"/>
      <c r="J15" s="681"/>
      <c r="K15" s="681"/>
      <c r="L15" s="681"/>
      <c r="M15" s="681"/>
      <c r="N15" s="681"/>
      <c r="O15" s="681"/>
      <c r="P15" s="681"/>
      <c r="Q15" s="682"/>
      <c r="R15" s="683" t="s">
        <v>
137</v>
      </c>
      <c r="S15" s="684"/>
      <c r="T15" s="684"/>
      <c r="U15" s="684"/>
      <c r="V15" s="684"/>
      <c r="W15" s="684"/>
      <c r="X15" s="684"/>
      <c r="Y15" s="685"/>
      <c r="Z15" s="686" t="s">
        <v>
137</v>
      </c>
      <c r="AA15" s="686"/>
      <c r="AB15" s="686"/>
      <c r="AC15" s="686"/>
      <c r="AD15" s="687" t="s">
        <v>
234</v>
      </c>
      <c r="AE15" s="687"/>
      <c r="AF15" s="687"/>
      <c r="AG15" s="687"/>
      <c r="AH15" s="687"/>
      <c r="AI15" s="687"/>
      <c r="AJ15" s="687"/>
      <c r="AK15" s="687"/>
      <c r="AL15" s="688" t="s">
        <v>
234</v>
      </c>
      <c r="AM15" s="689"/>
      <c r="AN15" s="689"/>
      <c r="AO15" s="690"/>
      <c r="AP15" s="680" t="s">
        <v>
260</v>
      </c>
      <c r="AQ15" s="681"/>
      <c r="AR15" s="681"/>
      <c r="AS15" s="681"/>
      <c r="AT15" s="681"/>
      <c r="AU15" s="681"/>
      <c r="AV15" s="681"/>
      <c r="AW15" s="681"/>
      <c r="AX15" s="681"/>
      <c r="AY15" s="681"/>
      <c r="AZ15" s="681"/>
      <c r="BA15" s="681"/>
      <c r="BB15" s="681"/>
      <c r="BC15" s="681"/>
      <c r="BD15" s="681"/>
      <c r="BE15" s="681"/>
      <c r="BF15" s="682"/>
      <c r="BG15" s="683">
        <v>
80862</v>
      </c>
      <c r="BH15" s="684"/>
      <c r="BI15" s="684"/>
      <c r="BJ15" s="684"/>
      <c r="BK15" s="684"/>
      <c r="BL15" s="684"/>
      <c r="BM15" s="684"/>
      <c r="BN15" s="685"/>
      <c r="BO15" s="686">
        <v>
8.4</v>
      </c>
      <c r="BP15" s="686"/>
      <c r="BQ15" s="686"/>
      <c r="BR15" s="686"/>
      <c r="BS15" s="692" t="s">
        <v>
234</v>
      </c>
      <c r="BT15" s="684"/>
      <c r="BU15" s="684"/>
      <c r="BV15" s="684"/>
      <c r="BW15" s="684"/>
      <c r="BX15" s="684"/>
      <c r="BY15" s="684"/>
      <c r="BZ15" s="684"/>
      <c r="CA15" s="684"/>
      <c r="CB15" s="693"/>
      <c r="CD15" s="698" t="s">
        <v>
261</v>
      </c>
      <c r="CE15" s="699"/>
      <c r="CF15" s="699"/>
      <c r="CG15" s="699"/>
      <c r="CH15" s="699"/>
      <c r="CI15" s="699"/>
      <c r="CJ15" s="699"/>
      <c r="CK15" s="699"/>
      <c r="CL15" s="699"/>
      <c r="CM15" s="699"/>
      <c r="CN15" s="699"/>
      <c r="CO15" s="699"/>
      <c r="CP15" s="699"/>
      <c r="CQ15" s="700"/>
      <c r="CR15" s="683">
        <v>
742887</v>
      </c>
      <c r="CS15" s="684"/>
      <c r="CT15" s="684"/>
      <c r="CU15" s="684"/>
      <c r="CV15" s="684"/>
      <c r="CW15" s="684"/>
      <c r="CX15" s="684"/>
      <c r="CY15" s="685"/>
      <c r="CZ15" s="686">
        <v>
10.1</v>
      </c>
      <c r="DA15" s="686"/>
      <c r="DB15" s="686"/>
      <c r="DC15" s="686"/>
      <c r="DD15" s="692">
        <v>
160138</v>
      </c>
      <c r="DE15" s="684"/>
      <c r="DF15" s="684"/>
      <c r="DG15" s="684"/>
      <c r="DH15" s="684"/>
      <c r="DI15" s="684"/>
      <c r="DJ15" s="684"/>
      <c r="DK15" s="684"/>
      <c r="DL15" s="684"/>
      <c r="DM15" s="684"/>
      <c r="DN15" s="684"/>
      <c r="DO15" s="684"/>
      <c r="DP15" s="685"/>
      <c r="DQ15" s="692">
        <v>
388981</v>
      </c>
      <c r="DR15" s="684"/>
      <c r="DS15" s="684"/>
      <c r="DT15" s="684"/>
      <c r="DU15" s="684"/>
      <c r="DV15" s="684"/>
      <c r="DW15" s="684"/>
      <c r="DX15" s="684"/>
      <c r="DY15" s="684"/>
      <c r="DZ15" s="684"/>
      <c r="EA15" s="684"/>
      <c r="EB15" s="684"/>
      <c r="EC15" s="693"/>
    </row>
    <row r="16" spans="2:143" ht="11.25" customHeight="1" x14ac:dyDescent="0.2">
      <c r="B16" s="680" t="s">
        <v>
262</v>
      </c>
      <c r="C16" s="681"/>
      <c r="D16" s="681"/>
      <c r="E16" s="681"/>
      <c r="F16" s="681"/>
      <c r="G16" s="681"/>
      <c r="H16" s="681"/>
      <c r="I16" s="681"/>
      <c r="J16" s="681"/>
      <c r="K16" s="681"/>
      <c r="L16" s="681"/>
      <c r="M16" s="681"/>
      <c r="N16" s="681"/>
      <c r="O16" s="681"/>
      <c r="P16" s="681"/>
      <c r="Q16" s="682"/>
      <c r="R16" s="683">
        <v>
6435</v>
      </c>
      <c r="S16" s="684"/>
      <c r="T16" s="684"/>
      <c r="U16" s="684"/>
      <c r="V16" s="684"/>
      <c r="W16" s="684"/>
      <c r="X16" s="684"/>
      <c r="Y16" s="685"/>
      <c r="Z16" s="686">
        <v>
0.1</v>
      </c>
      <c r="AA16" s="686"/>
      <c r="AB16" s="686"/>
      <c r="AC16" s="686"/>
      <c r="AD16" s="687">
        <v>
6435</v>
      </c>
      <c r="AE16" s="687"/>
      <c r="AF16" s="687"/>
      <c r="AG16" s="687"/>
      <c r="AH16" s="687"/>
      <c r="AI16" s="687"/>
      <c r="AJ16" s="687"/>
      <c r="AK16" s="687"/>
      <c r="AL16" s="688">
        <v>
0.2</v>
      </c>
      <c r="AM16" s="689"/>
      <c r="AN16" s="689"/>
      <c r="AO16" s="690"/>
      <c r="AP16" s="680" t="s">
        <v>
263</v>
      </c>
      <c r="AQ16" s="681"/>
      <c r="AR16" s="681"/>
      <c r="AS16" s="681"/>
      <c r="AT16" s="681"/>
      <c r="AU16" s="681"/>
      <c r="AV16" s="681"/>
      <c r="AW16" s="681"/>
      <c r="AX16" s="681"/>
      <c r="AY16" s="681"/>
      <c r="AZ16" s="681"/>
      <c r="BA16" s="681"/>
      <c r="BB16" s="681"/>
      <c r="BC16" s="681"/>
      <c r="BD16" s="681"/>
      <c r="BE16" s="681"/>
      <c r="BF16" s="682"/>
      <c r="BG16" s="683" t="s">
        <v>
234</v>
      </c>
      <c r="BH16" s="684"/>
      <c r="BI16" s="684"/>
      <c r="BJ16" s="684"/>
      <c r="BK16" s="684"/>
      <c r="BL16" s="684"/>
      <c r="BM16" s="684"/>
      <c r="BN16" s="685"/>
      <c r="BO16" s="686" t="s">
        <v>
138</v>
      </c>
      <c r="BP16" s="686"/>
      <c r="BQ16" s="686"/>
      <c r="BR16" s="686"/>
      <c r="BS16" s="692" t="s">
        <v>
137</v>
      </c>
      <c r="BT16" s="684"/>
      <c r="BU16" s="684"/>
      <c r="BV16" s="684"/>
      <c r="BW16" s="684"/>
      <c r="BX16" s="684"/>
      <c r="BY16" s="684"/>
      <c r="BZ16" s="684"/>
      <c r="CA16" s="684"/>
      <c r="CB16" s="693"/>
      <c r="CD16" s="698" t="s">
        <v>
264</v>
      </c>
      <c r="CE16" s="699"/>
      <c r="CF16" s="699"/>
      <c r="CG16" s="699"/>
      <c r="CH16" s="699"/>
      <c r="CI16" s="699"/>
      <c r="CJ16" s="699"/>
      <c r="CK16" s="699"/>
      <c r="CL16" s="699"/>
      <c r="CM16" s="699"/>
      <c r="CN16" s="699"/>
      <c r="CO16" s="699"/>
      <c r="CP16" s="699"/>
      <c r="CQ16" s="700"/>
      <c r="CR16" s="683">
        <v>
36883</v>
      </c>
      <c r="CS16" s="684"/>
      <c r="CT16" s="684"/>
      <c r="CU16" s="684"/>
      <c r="CV16" s="684"/>
      <c r="CW16" s="684"/>
      <c r="CX16" s="684"/>
      <c r="CY16" s="685"/>
      <c r="CZ16" s="686">
        <v>
0.5</v>
      </c>
      <c r="DA16" s="686"/>
      <c r="DB16" s="686"/>
      <c r="DC16" s="686"/>
      <c r="DD16" s="692" t="s">
        <v>
137</v>
      </c>
      <c r="DE16" s="684"/>
      <c r="DF16" s="684"/>
      <c r="DG16" s="684"/>
      <c r="DH16" s="684"/>
      <c r="DI16" s="684"/>
      <c r="DJ16" s="684"/>
      <c r="DK16" s="684"/>
      <c r="DL16" s="684"/>
      <c r="DM16" s="684"/>
      <c r="DN16" s="684"/>
      <c r="DO16" s="684"/>
      <c r="DP16" s="685"/>
      <c r="DQ16" s="692">
        <v>
27914</v>
      </c>
      <c r="DR16" s="684"/>
      <c r="DS16" s="684"/>
      <c r="DT16" s="684"/>
      <c r="DU16" s="684"/>
      <c r="DV16" s="684"/>
      <c r="DW16" s="684"/>
      <c r="DX16" s="684"/>
      <c r="DY16" s="684"/>
      <c r="DZ16" s="684"/>
      <c r="EA16" s="684"/>
      <c r="EB16" s="684"/>
      <c r="EC16" s="693"/>
    </row>
    <row r="17" spans="2:133" ht="11.25" customHeight="1" x14ac:dyDescent="0.2">
      <c r="B17" s="680" t="s">
        <v>
265</v>
      </c>
      <c r="C17" s="681"/>
      <c r="D17" s="681"/>
      <c r="E17" s="681"/>
      <c r="F17" s="681"/>
      <c r="G17" s="681"/>
      <c r="H17" s="681"/>
      <c r="I17" s="681"/>
      <c r="J17" s="681"/>
      <c r="K17" s="681"/>
      <c r="L17" s="681"/>
      <c r="M17" s="681"/>
      <c r="N17" s="681"/>
      <c r="O17" s="681"/>
      <c r="P17" s="681"/>
      <c r="Q17" s="682"/>
      <c r="R17" s="683">
        <v>
36722</v>
      </c>
      <c r="S17" s="684"/>
      <c r="T17" s="684"/>
      <c r="U17" s="684"/>
      <c r="V17" s="684"/>
      <c r="W17" s="684"/>
      <c r="X17" s="684"/>
      <c r="Y17" s="685"/>
      <c r="Z17" s="686">
        <v>
0.5</v>
      </c>
      <c r="AA17" s="686"/>
      <c r="AB17" s="686"/>
      <c r="AC17" s="686"/>
      <c r="AD17" s="687">
        <v>
36722</v>
      </c>
      <c r="AE17" s="687"/>
      <c r="AF17" s="687"/>
      <c r="AG17" s="687"/>
      <c r="AH17" s="687"/>
      <c r="AI17" s="687"/>
      <c r="AJ17" s="687"/>
      <c r="AK17" s="687"/>
      <c r="AL17" s="688">
        <v>
1.1000000000000001</v>
      </c>
      <c r="AM17" s="689"/>
      <c r="AN17" s="689"/>
      <c r="AO17" s="690"/>
      <c r="AP17" s="680" t="s">
        <v>
266</v>
      </c>
      <c r="AQ17" s="681"/>
      <c r="AR17" s="681"/>
      <c r="AS17" s="681"/>
      <c r="AT17" s="681"/>
      <c r="AU17" s="681"/>
      <c r="AV17" s="681"/>
      <c r="AW17" s="681"/>
      <c r="AX17" s="681"/>
      <c r="AY17" s="681"/>
      <c r="AZ17" s="681"/>
      <c r="BA17" s="681"/>
      <c r="BB17" s="681"/>
      <c r="BC17" s="681"/>
      <c r="BD17" s="681"/>
      <c r="BE17" s="681"/>
      <c r="BF17" s="682"/>
      <c r="BG17" s="683" t="s">
        <v>
138</v>
      </c>
      <c r="BH17" s="684"/>
      <c r="BI17" s="684"/>
      <c r="BJ17" s="684"/>
      <c r="BK17" s="684"/>
      <c r="BL17" s="684"/>
      <c r="BM17" s="684"/>
      <c r="BN17" s="685"/>
      <c r="BO17" s="686" t="s">
        <v>
234</v>
      </c>
      <c r="BP17" s="686"/>
      <c r="BQ17" s="686"/>
      <c r="BR17" s="686"/>
      <c r="BS17" s="692" t="s">
        <v>
234</v>
      </c>
      <c r="BT17" s="684"/>
      <c r="BU17" s="684"/>
      <c r="BV17" s="684"/>
      <c r="BW17" s="684"/>
      <c r="BX17" s="684"/>
      <c r="BY17" s="684"/>
      <c r="BZ17" s="684"/>
      <c r="CA17" s="684"/>
      <c r="CB17" s="693"/>
      <c r="CD17" s="698" t="s">
        <v>
267</v>
      </c>
      <c r="CE17" s="699"/>
      <c r="CF17" s="699"/>
      <c r="CG17" s="699"/>
      <c r="CH17" s="699"/>
      <c r="CI17" s="699"/>
      <c r="CJ17" s="699"/>
      <c r="CK17" s="699"/>
      <c r="CL17" s="699"/>
      <c r="CM17" s="699"/>
      <c r="CN17" s="699"/>
      <c r="CO17" s="699"/>
      <c r="CP17" s="699"/>
      <c r="CQ17" s="700"/>
      <c r="CR17" s="683">
        <v>
736061</v>
      </c>
      <c r="CS17" s="684"/>
      <c r="CT17" s="684"/>
      <c r="CU17" s="684"/>
      <c r="CV17" s="684"/>
      <c r="CW17" s="684"/>
      <c r="CX17" s="684"/>
      <c r="CY17" s="685"/>
      <c r="CZ17" s="686">
        <v>
10</v>
      </c>
      <c r="DA17" s="686"/>
      <c r="DB17" s="686"/>
      <c r="DC17" s="686"/>
      <c r="DD17" s="692" t="s">
        <v>
137</v>
      </c>
      <c r="DE17" s="684"/>
      <c r="DF17" s="684"/>
      <c r="DG17" s="684"/>
      <c r="DH17" s="684"/>
      <c r="DI17" s="684"/>
      <c r="DJ17" s="684"/>
      <c r="DK17" s="684"/>
      <c r="DL17" s="684"/>
      <c r="DM17" s="684"/>
      <c r="DN17" s="684"/>
      <c r="DO17" s="684"/>
      <c r="DP17" s="685"/>
      <c r="DQ17" s="692">
        <v>
655836</v>
      </c>
      <c r="DR17" s="684"/>
      <c r="DS17" s="684"/>
      <c r="DT17" s="684"/>
      <c r="DU17" s="684"/>
      <c r="DV17" s="684"/>
      <c r="DW17" s="684"/>
      <c r="DX17" s="684"/>
      <c r="DY17" s="684"/>
      <c r="DZ17" s="684"/>
      <c r="EA17" s="684"/>
      <c r="EB17" s="684"/>
      <c r="EC17" s="693"/>
    </row>
    <row r="18" spans="2:133" ht="11.25" customHeight="1" x14ac:dyDescent="0.2">
      <c r="B18" s="680" t="s">
        <v>
268</v>
      </c>
      <c r="C18" s="681"/>
      <c r="D18" s="681"/>
      <c r="E18" s="681"/>
      <c r="F18" s="681"/>
      <c r="G18" s="681"/>
      <c r="H18" s="681"/>
      <c r="I18" s="681"/>
      <c r="J18" s="681"/>
      <c r="K18" s="681"/>
      <c r="L18" s="681"/>
      <c r="M18" s="681"/>
      <c r="N18" s="681"/>
      <c r="O18" s="681"/>
      <c r="P18" s="681"/>
      <c r="Q18" s="682"/>
      <c r="R18" s="683">
        <v>
1652</v>
      </c>
      <c r="S18" s="684"/>
      <c r="T18" s="684"/>
      <c r="U18" s="684"/>
      <c r="V18" s="684"/>
      <c r="W18" s="684"/>
      <c r="X18" s="684"/>
      <c r="Y18" s="685"/>
      <c r="Z18" s="686">
        <v>
0</v>
      </c>
      <c r="AA18" s="686"/>
      <c r="AB18" s="686"/>
      <c r="AC18" s="686"/>
      <c r="AD18" s="687">
        <v>
1652</v>
      </c>
      <c r="AE18" s="687"/>
      <c r="AF18" s="687"/>
      <c r="AG18" s="687"/>
      <c r="AH18" s="687"/>
      <c r="AI18" s="687"/>
      <c r="AJ18" s="687"/>
      <c r="AK18" s="687"/>
      <c r="AL18" s="688">
        <v>
0</v>
      </c>
      <c r="AM18" s="689"/>
      <c r="AN18" s="689"/>
      <c r="AO18" s="690"/>
      <c r="AP18" s="680" t="s">
        <v>
269</v>
      </c>
      <c r="AQ18" s="681"/>
      <c r="AR18" s="681"/>
      <c r="AS18" s="681"/>
      <c r="AT18" s="681"/>
      <c r="AU18" s="681"/>
      <c r="AV18" s="681"/>
      <c r="AW18" s="681"/>
      <c r="AX18" s="681"/>
      <c r="AY18" s="681"/>
      <c r="AZ18" s="681"/>
      <c r="BA18" s="681"/>
      <c r="BB18" s="681"/>
      <c r="BC18" s="681"/>
      <c r="BD18" s="681"/>
      <c r="BE18" s="681"/>
      <c r="BF18" s="682"/>
      <c r="BG18" s="683" t="s">
        <v>
137</v>
      </c>
      <c r="BH18" s="684"/>
      <c r="BI18" s="684"/>
      <c r="BJ18" s="684"/>
      <c r="BK18" s="684"/>
      <c r="BL18" s="684"/>
      <c r="BM18" s="684"/>
      <c r="BN18" s="685"/>
      <c r="BO18" s="686" t="s">
        <v>
234</v>
      </c>
      <c r="BP18" s="686"/>
      <c r="BQ18" s="686"/>
      <c r="BR18" s="686"/>
      <c r="BS18" s="692" t="s">
        <v>
137</v>
      </c>
      <c r="BT18" s="684"/>
      <c r="BU18" s="684"/>
      <c r="BV18" s="684"/>
      <c r="BW18" s="684"/>
      <c r="BX18" s="684"/>
      <c r="BY18" s="684"/>
      <c r="BZ18" s="684"/>
      <c r="CA18" s="684"/>
      <c r="CB18" s="693"/>
      <c r="CD18" s="698" t="s">
        <v>
270</v>
      </c>
      <c r="CE18" s="699"/>
      <c r="CF18" s="699"/>
      <c r="CG18" s="699"/>
      <c r="CH18" s="699"/>
      <c r="CI18" s="699"/>
      <c r="CJ18" s="699"/>
      <c r="CK18" s="699"/>
      <c r="CL18" s="699"/>
      <c r="CM18" s="699"/>
      <c r="CN18" s="699"/>
      <c r="CO18" s="699"/>
      <c r="CP18" s="699"/>
      <c r="CQ18" s="700"/>
      <c r="CR18" s="683">
        <v>
75000</v>
      </c>
      <c r="CS18" s="684"/>
      <c r="CT18" s="684"/>
      <c r="CU18" s="684"/>
      <c r="CV18" s="684"/>
      <c r="CW18" s="684"/>
      <c r="CX18" s="684"/>
      <c r="CY18" s="685"/>
      <c r="CZ18" s="686">
        <v>
1</v>
      </c>
      <c r="DA18" s="686"/>
      <c r="DB18" s="686"/>
      <c r="DC18" s="686"/>
      <c r="DD18" s="692" t="s">
        <v>
138</v>
      </c>
      <c r="DE18" s="684"/>
      <c r="DF18" s="684"/>
      <c r="DG18" s="684"/>
      <c r="DH18" s="684"/>
      <c r="DI18" s="684"/>
      <c r="DJ18" s="684"/>
      <c r="DK18" s="684"/>
      <c r="DL18" s="684"/>
      <c r="DM18" s="684"/>
      <c r="DN18" s="684"/>
      <c r="DO18" s="684"/>
      <c r="DP18" s="685"/>
      <c r="DQ18" s="692">
        <v>
75000</v>
      </c>
      <c r="DR18" s="684"/>
      <c r="DS18" s="684"/>
      <c r="DT18" s="684"/>
      <c r="DU18" s="684"/>
      <c r="DV18" s="684"/>
      <c r="DW18" s="684"/>
      <c r="DX18" s="684"/>
      <c r="DY18" s="684"/>
      <c r="DZ18" s="684"/>
      <c r="EA18" s="684"/>
      <c r="EB18" s="684"/>
      <c r="EC18" s="693"/>
    </row>
    <row r="19" spans="2:133" ht="11.25" customHeight="1" x14ac:dyDescent="0.2">
      <c r="B19" s="680" t="s">
        <v>
271</v>
      </c>
      <c r="C19" s="681"/>
      <c r="D19" s="681"/>
      <c r="E19" s="681"/>
      <c r="F19" s="681"/>
      <c r="G19" s="681"/>
      <c r="H19" s="681"/>
      <c r="I19" s="681"/>
      <c r="J19" s="681"/>
      <c r="K19" s="681"/>
      <c r="L19" s="681"/>
      <c r="M19" s="681"/>
      <c r="N19" s="681"/>
      <c r="O19" s="681"/>
      <c r="P19" s="681"/>
      <c r="Q19" s="682"/>
      <c r="R19" s="683">
        <v>
3094</v>
      </c>
      <c r="S19" s="684"/>
      <c r="T19" s="684"/>
      <c r="U19" s="684"/>
      <c r="V19" s="684"/>
      <c r="W19" s="684"/>
      <c r="X19" s="684"/>
      <c r="Y19" s="685"/>
      <c r="Z19" s="686">
        <v>
0</v>
      </c>
      <c r="AA19" s="686"/>
      <c r="AB19" s="686"/>
      <c r="AC19" s="686"/>
      <c r="AD19" s="687">
        <v>
3094</v>
      </c>
      <c r="AE19" s="687"/>
      <c r="AF19" s="687"/>
      <c r="AG19" s="687"/>
      <c r="AH19" s="687"/>
      <c r="AI19" s="687"/>
      <c r="AJ19" s="687"/>
      <c r="AK19" s="687"/>
      <c r="AL19" s="688">
        <v>
0.1</v>
      </c>
      <c r="AM19" s="689"/>
      <c r="AN19" s="689"/>
      <c r="AO19" s="690"/>
      <c r="AP19" s="680" t="s">
        <v>
272</v>
      </c>
      <c r="AQ19" s="681"/>
      <c r="AR19" s="681"/>
      <c r="AS19" s="681"/>
      <c r="AT19" s="681"/>
      <c r="AU19" s="681"/>
      <c r="AV19" s="681"/>
      <c r="AW19" s="681"/>
      <c r="AX19" s="681"/>
      <c r="AY19" s="681"/>
      <c r="AZ19" s="681"/>
      <c r="BA19" s="681"/>
      <c r="BB19" s="681"/>
      <c r="BC19" s="681"/>
      <c r="BD19" s="681"/>
      <c r="BE19" s="681"/>
      <c r="BF19" s="682"/>
      <c r="BG19" s="683" t="s">
        <v>
137</v>
      </c>
      <c r="BH19" s="684"/>
      <c r="BI19" s="684"/>
      <c r="BJ19" s="684"/>
      <c r="BK19" s="684"/>
      <c r="BL19" s="684"/>
      <c r="BM19" s="684"/>
      <c r="BN19" s="685"/>
      <c r="BO19" s="686" t="s">
        <v>
137</v>
      </c>
      <c r="BP19" s="686"/>
      <c r="BQ19" s="686"/>
      <c r="BR19" s="686"/>
      <c r="BS19" s="692" t="s">
        <v>
137</v>
      </c>
      <c r="BT19" s="684"/>
      <c r="BU19" s="684"/>
      <c r="BV19" s="684"/>
      <c r="BW19" s="684"/>
      <c r="BX19" s="684"/>
      <c r="BY19" s="684"/>
      <c r="BZ19" s="684"/>
      <c r="CA19" s="684"/>
      <c r="CB19" s="693"/>
      <c r="CD19" s="698" t="s">
        <v>
273</v>
      </c>
      <c r="CE19" s="699"/>
      <c r="CF19" s="699"/>
      <c r="CG19" s="699"/>
      <c r="CH19" s="699"/>
      <c r="CI19" s="699"/>
      <c r="CJ19" s="699"/>
      <c r="CK19" s="699"/>
      <c r="CL19" s="699"/>
      <c r="CM19" s="699"/>
      <c r="CN19" s="699"/>
      <c r="CO19" s="699"/>
      <c r="CP19" s="699"/>
      <c r="CQ19" s="700"/>
      <c r="CR19" s="683" t="s">
        <v>
137</v>
      </c>
      <c r="CS19" s="684"/>
      <c r="CT19" s="684"/>
      <c r="CU19" s="684"/>
      <c r="CV19" s="684"/>
      <c r="CW19" s="684"/>
      <c r="CX19" s="684"/>
      <c r="CY19" s="685"/>
      <c r="CZ19" s="686" t="s">
        <v>
137</v>
      </c>
      <c r="DA19" s="686"/>
      <c r="DB19" s="686"/>
      <c r="DC19" s="686"/>
      <c r="DD19" s="692" t="s">
        <v>
137</v>
      </c>
      <c r="DE19" s="684"/>
      <c r="DF19" s="684"/>
      <c r="DG19" s="684"/>
      <c r="DH19" s="684"/>
      <c r="DI19" s="684"/>
      <c r="DJ19" s="684"/>
      <c r="DK19" s="684"/>
      <c r="DL19" s="684"/>
      <c r="DM19" s="684"/>
      <c r="DN19" s="684"/>
      <c r="DO19" s="684"/>
      <c r="DP19" s="685"/>
      <c r="DQ19" s="692" t="s">
        <v>
234</v>
      </c>
      <c r="DR19" s="684"/>
      <c r="DS19" s="684"/>
      <c r="DT19" s="684"/>
      <c r="DU19" s="684"/>
      <c r="DV19" s="684"/>
      <c r="DW19" s="684"/>
      <c r="DX19" s="684"/>
      <c r="DY19" s="684"/>
      <c r="DZ19" s="684"/>
      <c r="EA19" s="684"/>
      <c r="EB19" s="684"/>
      <c r="EC19" s="693"/>
    </row>
    <row r="20" spans="2:133" ht="11.25" customHeight="1" x14ac:dyDescent="0.2">
      <c r="B20" s="680" t="s">
        <v>
274</v>
      </c>
      <c r="C20" s="681"/>
      <c r="D20" s="681"/>
      <c r="E20" s="681"/>
      <c r="F20" s="681"/>
      <c r="G20" s="681"/>
      <c r="H20" s="681"/>
      <c r="I20" s="681"/>
      <c r="J20" s="681"/>
      <c r="K20" s="681"/>
      <c r="L20" s="681"/>
      <c r="M20" s="681"/>
      <c r="N20" s="681"/>
      <c r="O20" s="681"/>
      <c r="P20" s="681"/>
      <c r="Q20" s="682"/>
      <c r="R20" s="683">
        <v>
617</v>
      </c>
      <c r="S20" s="684"/>
      <c r="T20" s="684"/>
      <c r="U20" s="684"/>
      <c r="V20" s="684"/>
      <c r="W20" s="684"/>
      <c r="X20" s="684"/>
      <c r="Y20" s="685"/>
      <c r="Z20" s="686">
        <v>
0</v>
      </c>
      <c r="AA20" s="686"/>
      <c r="AB20" s="686"/>
      <c r="AC20" s="686"/>
      <c r="AD20" s="687">
        <v>
617</v>
      </c>
      <c r="AE20" s="687"/>
      <c r="AF20" s="687"/>
      <c r="AG20" s="687"/>
      <c r="AH20" s="687"/>
      <c r="AI20" s="687"/>
      <c r="AJ20" s="687"/>
      <c r="AK20" s="687"/>
      <c r="AL20" s="688">
        <v>
0</v>
      </c>
      <c r="AM20" s="689"/>
      <c r="AN20" s="689"/>
      <c r="AO20" s="690"/>
      <c r="AP20" s="680" t="s">
        <v>
275</v>
      </c>
      <c r="AQ20" s="681"/>
      <c r="AR20" s="681"/>
      <c r="AS20" s="681"/>
      <c r="AT20" s="681"/>
      <c r="AU20" s="681"/>
      <c r="AV20" s="681"/>
      <c r="AW20" s="681"/>
      <c r="AX20" s="681"/>
      <c r="AY20" s="681"/>
      <c r="AZ20" s="681"/>
      <c r="BA20" s="681"/>
      <c r="BB20" s="681"/>
      <c r="BC20" s="681"/>
      <c r="BD20" s="681"/>
      <c r="BE20" s="681"/>
      <c r="BF20" s="682"/>
      <c r="BG20" s="683" t="s">
        <v>
137</v>
      </c>
      <c r="BH20" s="684"/>
      <c r="BI20" s="684"/>
      <c r="BJ20" s="684"/>
      <c r="BK20" s="684"/>
      <c r="BL20" s="684"/>
      <c r="BM20" s="684"/>
      <c r="BN20" s="685"/>
      <c r="BO20" s="686" t="s">
        <v>
138</v>
      </c>
      <c r="BP20" s="686"/>
      <c r="BQ20" s="686"/>
      <c r="BR20" s="686"/>
      <c r="BS20" s="692" t="s">
        <v>
137</v>
      </c>
      <c r="BT20" s="684"/>
      <c r="BU20" s="684"/>
      <c r="BV20" s="684"/>
      <c r="BW20" s="684"/>
      <c r="BX20" s="684"/>
      <c r="BY20" s="684"/>
      <c r="BZ20" s="684"/>
      <c r="CA20" s="684"/>
      <c r="CB20" s="693"/>
      <c r="CD20" s="698" t="s">
        <v>
276</v>
      </c>
      <c r="CE20" s="699"/>
      <c r="CF20" s="699"/>
      <c r="CG20" s="699"/>
      <c r="CH20" s="699"/>
      <c r="CI20" s="699"/>
      <c r="CJ20" s="699"/>
      <c r="CK20" s="699"/>
      <c r="CL20" s="699"/>
      <c r="CM20" s="699"/>
      <c r="CN20" s="699"/>
      <c r="CO20" s="699"/>
      <c r="CP20" s="699"/>
      <c r="CQ20" s="700"/>
      <c r="CR20" s="683">
        <v>
7377841</v>
      </c>
      <c r="CS20" s="684"/>
      <c r="CT20" s="684"/>
      <c r="CU20" s="684"/>
      <c r="CV20" s="684"/>
      <c r="CW20" s="684"/>
      <c r="CX20" s="684"/>
      <c r="CY20" s="685"/>
      <c r="CZ20" s="686">
        <v>
100</v>
      </c>
      <c r="DA20" s="686"/>
      <c r="DB20" s="686"/>
      <c r="DC20" s="686"/>
      <c r="DD20" s="692">
        <v>
1335905</v>
      </c>
      <c r="DE20" s="684"/>
      <c r="DF20" s="684"/>
      <c r="DG20" s="684"/>
      <c r="DH20" s="684"/>
      <c r="DI20" s="684"/>
      <c r="DJ20" s="684"/>
      <c r="DK20" s="684"/>
      <c r="DL20" s="684"/>
      <c r="DM20" s="684"/>
      <c r="DN20" s="684"/>
      <c r="DO20" s="684"/>
      <c r="DP20" s="685"/>
      <c r="DQ20" s="692">
        <v>
4005886</v>
      </c>
      <c r="DR20" s="684"/>
      <c r="DS20" s="684"/>
      <c r="DT20" s="684"/>
      <c r="DU20" s="684"/>
      <c r="DV20" s="684"/>
      <c r="DW20" s="684"/>
      <c r="DX20" s="684"/>
      <c r="DY20" s="684"/>
      <c r="DZ20" s="684"/>
      <c r="EA20" s="684"/>
      <c r="EB20" s="684"/>
      <c r="EC20" s="693"/>
    </row>
    <row r="21" spans="2:133" ht="11.25" customHeight="1" x14ac:dyDescent="0.2">
      <c r="B21" s="680" t="s">
        <v>
277</v>
      </c>
      <c r="C21" s="681"/>
      <c r="D21" s="681"/>
      <c r="E21" s="681"/>
      <c r="F21" s="681"/>
      <c r="G21" s="681"/>
      <c r="H21" s="681"/>
      <c r="I21" s="681"/>
      <c r="J21" s="681"/>
      <c r="K21" s="681"/>
      <c r="L21" s="681"/>
      <c r="M21" s="681"/>
      <c r="N21" s="681"/>
      <c r="O21" s="681"/>
      <c r="P21" s="681"/>
      <c r="Q21" s="682"/>
      <c r="R21" s="683">
        <v>
31359</v>
      </c>
      <c r="S21" s="684"/>
      <c r="T21" s="684"/>
      <c r="U21" s="684"/>
      <c r="V21" s="684"/>
      <c r="W21" s="684"/>
      <c r="X21" s="684"/>
      <c r="Y21" s="685"/>
      <c r="Z21" s="686">
        <v>
0.4</v>
      </c>
      <c r="AA21" s="686"/>
      <c r="AB21" s="686"/>
      <c r="AC21" s="686"/>
      <c r="AD21" s="687">
        <v>
31359</v>
      </c>
      <c r="AE21" s="687"/>
      <c r="AF21" s="687"/>
      <c r="AG21" s="687"/>
      <c r="AH21" s="687"/>
      <c r="AI21" s="687"/>
      <c r="AJ21" s="687"/>
      <c r="AK21" s="687"/>
      <c r="AL21" s="688">
        <v>
0.9</v>
      </c>
      <c r="AM21" s="689"/>
      <c r="AN21" s="689"/>
      <c r="AO21" s="690"/>
      <c r="AP21" s="702" t="s">
        <v>
278</v>
      </c>
      <c r="AQ21" s="703"/>
      <c r="AR21" s="703"/>
      <c r="AS21" s="703"/>
      <c r="AT21" s="703"/>
      <c r="AU21" s="703"/>
      <c r="AV21" s="703"/>
      <c r="AW21" s="703"/>
      <c r="AX21" s="703"/>
      <c r="AY21" s="703"/>
      <c r="AZ21" s="703"/>
      <c r="BA21" s="703"/>
      <c r="BB21" s="703"/>
      <c r="BC21" s="703"/>
      <c r="BD21" s="703"/>
      <c r="BE21" s="703"/>
      <c r="BF21" s="704"/>
      <c r="BG21" s="683" t="s">
        <v>
234</v>
      </c>
      <c r="BH21" s="684"/>
      <c r="BI21" s="684"/>
      <c r="BJ21" s="684"/>
      <c r="BK21" s="684"/>
      <c r="BL21" s="684"/>
      <c r="BM21" s="684"/>
      <c r="BN21" s="685"/>
      <c r="BO21" s="686" t="s">
        <v>
138</v>
      </c>
      <c r="BP21" s="686"/>
      <c r="BQ21" s="686"/>
      <c r="BR21" s="686"/>
      <c r="BS21" s="692" t="s">
        <v>
137</v>
      </c>
      <c r="BT21" s="684"/>
      <c r="BU21" s="684"/>
      <c r="BV21" s="684"/>
      <c r="BW21" s="684"/>
      <c r="BX21" s="684"/>
      <c r="BY21" s="684"/>
      <c r="BZ21" s="684"/>
      <c r="CA21" s="684"/>
      <c r="CB21" s="693"/>
      <c r="CD21" s="710"/>
      <c r="CE21" s="711"/>
      <c r="CF21" s="711"/>
      <c r="CG21" s="711"/>
      <c r="CH21" s="711"/>
      <c r="CI21" s="711"/>
      <c r="CJ21" s="711"/>
      <c r="CK21" s="711"/>
      <c r="CL21" s="711"/>
      <c r="CM21" s="711"/>
      <c r="CN21" s="711"/>
      <c r="CO21" s="711"/>
      <c r="CP21" s="711"/>
      <c r="CQ21" s="712"/>
      <c r="CR21" s="713"/>
      <c r="CS21" s="706"/>
      <c r="CT21" s="706"/>
      <c r="CU21" s="706"/>
      <c r="CV21" s="706"/>
      <c r="CW21" s="706"/>
      <c r="CX21" s="706"/>
      <c r="CY21" s="714"/>
      <c r="CZ21" s="715"/>
      <c r="DA21" s="715"/>
      <c r="DB21" s="715"/>
      <c r="DC21" s="715"/>
      <c r="DD21" s="705"/>
      <c r="DE21" s="706"/>
      <c r="DF21" s="706"/>
      <c r="DG21" s="706"/>
      <c r="DH21" s="706"/>
      <c r="DI21" s="706"/>
      <c r="DJ21" s="706"/>
      <c r="DK21" s="706"/>
      <c r="DL21" s="706"/>
      <c r="DM21" s="706"/>
      <c r="DN21" s="706"/>
      <c r="DO21" s="706"/>
      <c r="DP21" s="714"/>
      <c r="DQ21" s="705"/>
      <c r="DR21" s="706"/>
      <c r="DS21" s="706"/>
      <c r="DT21" s="706"/>
      <c r="DU21" s="706"/>
      <c r="DV21" s="706"/>
      <c r="DW21" s="706"/>
      <c r="DX21" s="706"/>
      <c r="DY21" s="706"/>
      <c r="DZ21" s="706"/>
      <c r="EA21" s="706"/>
      <c r="EB21" s="706"/>
      <c r="EC21" s="707"/>
    </row>
    <row r="22" spans="2:133" ht="11.25" customHeight="1" x14ac:dyDescent="0.2">
      <c r="B22" s="680" t="s">
        <v>
279</v>
      </c>
      <c r="C22" s="681"/>
      <c r="D22" s="681"/>
      <c r="E22" s="681"/>
      <c r="F22" s="681"/>
      <c r="G22" s="681"/>
      <c r="H22" s="681"/>
      <c r="I22" s="681"/>
      <c r="J22" s="681"/>
      <c r="K22" s="681"/>
      <c r="L22" s="681"/>
      <c r="M22" s="681"/>
      <c r="N22" s="681"/>
      <c r="O22" s="681"/>
      <c r="P22" s="681"/>
      <c r="Q22" s="682"/>
      <c r="R22" s="683">
        <v>
2647701</v>
      </c>
      <c r="S22" s="684"/>
      <c r="T22" s="684"/>
      <c r="U22" s="684"/>
      <c r="V22" s="684"/>
      <c r="W22" s="684"/>
      <c r="X22" s="684"/>
      <c r="Y22" s="685"/>
      <c r="Z22" s="686">
        <v>
35.1</v>
      </c>
      <c r="AA22" s="686"/>
      <c r="AB22" s="686"/>
      <c r="AC22" s="686"/>
      <c r="AD22" s="687">
        <v>
2227219</v>
      </c>
      <c r="AE22" s="687"/>
      <c r="AF22" s="687"/>
      <c r="AG22" s="687"/>
      <c r="AH22" s="687"/>
      <c r="AI22" s="687"/>
      <c r="AJ22" s="687"/>
      <c r="AK22" s="687"/>
      <c r="AL22" s="688">
        <v>
64.2</v>
      </c>
      <c r="AM22" s="689"/>
      <c r="AN22" s="689"/>
      <c r="AO22" s="690"/>
      <c r="AP22" s="702" t="s">
        <v>
280</v>
      </c>
      <c r="AQ22" s="703"/>
      <c r="AR22" s="703"/>
      <c r="AS22" s="703"/>
      <c r="AT22" s="703"/>
      <c r="AU22" s="703"/>
      <c r="AV22" s="703"/>
      <c r="AW22" s="703"/>
      <c r="AX22" s="703"/>
      <c r="AY22" s="703"/>
      <c r="AZ22" s="703"/>
      <c r="BA22" s="703"/>
      <c r="BB22" s="703"/>
      <c r="BC22" s="703"/>
      <c r="BD22" s="703"/>
      <c r="BE22" s="703"/>
      <c r="BF22" s="704"/>
      <c r="BG22" s="683" t="s">
        <v>
137</v>
      </c>
      <c r="BH22" s="684"/>
      <c r="BI22" s="684"/>
      <c r="BJ22" s="684"/>
      <c r="BK22" s="684"/>
      <c r="BL22" s="684"/>
      <c r="BM22" s="684"/>
      <c r="BN22" s="685"/>
      <c r="BO22" s="686" t="s">
        <v>
138</v>
      </c>
      <c r="BP22" s="686"/>
      <c r="BQ22" s="686"/>
      <c r="BR22" s="686"/>
      <c r="BS22" s="692" t="s">
        <v>
234</v>
      </c>
      <c r="BT22" s="684"/>
      <c r="BU22" s="684"/>
      <c r="BV22" s="684"/>
      <c r="BW22" s="684"/>
      <c r="BX22" s="684"/>
      <c r="BY22" s="684"/>
      <c r="BZ22" s="684"/>
      <c r="CA22" s="684"/>
      <c r="CB22" s="693"/>
      <c r="CD22" s="665" t="s">
        <v>
281</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
282</v>
      </c>
      <c r="C23" s="681"/>
      <c r="D23" s="681"/>
      <c r="E23" s="681"/>
      <c r="F23" s="681"/>
      <c r="G23" s="681"/>
      <c r="H23" s="681"/>
      <c r="I23" s="681"/>
      <c r="J23" s="681"/>
      <c r="K23" s="681"/>
      <c r="L23" s="681"/>
      <c r="M23" s="681"/>
      <c r="N23" s="681"/>
      <c r="O23" s="681"/>
      <c r="P23" s="681"/>
      <c r="Q23" s="682"/>
      <c r="R23" s="683">
        <v>
2227219</v>
      </c>
      <c r="S23" s="684"/>
      <c r="T23" s="684"/>
      <c r="U23" s="684"/>
      <c r="V23" s="684"/>
      <c r="W23" s="684"/>
      <c r="X23" s="684"/>
      <c r="Y23" s="685"/>
      <c r="Z23" s="686">
        <v>
29.5</v>
      </c>
      <c r="AA23" s="686"/>
      <c r="AB23" s="686"/>
      <c r="AC23" s="686"/>
      <c r="AD23" s="687">
        <v>
2227219</v>
      </c>
      <c r="AE23" s="687"/>
      <c r="AF23" s="687"/>
      <c r="AG23" s="687"/>
      <c r="AH23" s="687"/>
      <c r="AI23" s="687"/>
      <c r="AJ23" s="687"/>
      <c r="AK23" s="687"/>
      <c r="AL23" s="688">
        <v>
64.2</v>
      </c>
      <c r="AM23" s="689"/>
      <c r="AN23" s="689"/>
      <c r="AO23" s="690"/>
      <c r="AP23" s="702" t="s">
        <v>
283</v>
      </c>
      <c r="AQ23" s="703"/>
      <c r="AR23" s="703"/>
      <c r="AS23" s="703"/>
      <c r="AT23" s="703"/>
      <c r="AU23" s="703"/>
      <c r="AV23" s="703"/>
      <c r="AW23" s="703"/>
      <c r="AX23" s="703"/>
      <c r="AY23" s="703"/>
      <c r="AZ23" s="703"/>
      <c r="BA23" s="703"/>
      <c r="BB23" s="703"/>
      <c r="BC23" s="703"/>
      <c r="BD23" s="703"/>
      <c r="BE23" s="703"/>
      <c r="BF23" s="704"/>
      <c r="BG23" s="683" t="s">
        <v>
234</v>
      </c>
      <c r="BH23" s="684"/>
      <c r="BI23" s="684"/>
      <c r="BJ23" s="684"/>
      <c r="BK23" s="684"/>
      <c r="BL23" s="684"/>
      <c r="BM23" s="684"/>
      <c r="BN23" s="685"/>
      <c r="BO23" s="686" t="s">
        <v>
137</v>
      </c>
      <c r="BP23" s="686"/>
      <c r="BQ23" s="686"/>
      <c r="BR23" s="686"/>
      <c r="BS23" s="692" t="s">
        <v>
137</v>
      </c>
      <c r="BT23" s="684"/>
      <c r="BU23" s="684"/>
      <c r="BV23" s="684"/>
      <c r="BW23" s="684"/>
      <c r="BX23" s="684"/>
      <c r="BY23" s="684"/>
      <c r="BZ23" s="684"/>
      <c r="CA23" s="684"/>
      <c r="CB23" s="693"/>
      <c r="CD23" s="665" t="s">
        <v>
222</v>
      </c>
      <c r="CE23" s="666"/>
      <c r="CF23" s="666"/>
      <c r="CG23" s="666"/>
      <c r="CH23" s="666"/>
      <c r="CI23" s="666"/>
      <c r="CJ23" s="666"/>
      <c r="CK23" s="666"/>
      <c r="CL23" s="666"/>
      <c r="CM23" s="666"/>
      <c r="CN23" s="666"/>
      <c r="CO23" s="666"/>
      <c r="CP23" s="666"/>
      <c r="CQ23" s="667"/>
      <c r="CR23" s="665" t="s">
        <v>
284</v>
      </c>
      <c r="CS23" s="666"/>
      <c r="CT23" s="666"/>
      <c r="CU23" s="666"/>
      <c r="CV23" s="666"/>
      <c r="CW23" s="666"/>
      <c r="CX23" s="666"/>
      <c r="CY23" s="667"/>
      <c r="CZ23" s="665" t="s">
        <v>
285</v>
      </c>
      <c r="DA23" s="666"/>
      <c r="DB23" s="666"/>
      <c r="DC23" s="667"/>
      <c r="DD23" s="665" t="s">
        <v>
286</v>
      </c>
      <c r="DE23" s="666"/>
      <c r="DF23" s="666"/>
      <c r="DG23" s="666"/>
      <c r="DH23" s="666"/>
      <c r="DI23" s="666"/>
      <c r="DJ23" s="666"/>
      <c r="DK23" s="667"/>
      <c r="DL23" s="716" t="s">
        <v>
287</v>
      </c>
      <c r="DM23" s="717"/>
      <c r="DN23" s="717"/>
      <c r="DO23" s="717"/>
      <c r="DP23" s="717"/>
      <c r="DQ23" s="717"/>
      <c r="DR23" s="717"/>
      <c r="DS23" s="717"/>
      <c r="DT23" s="717"/>
      <c r="DU23" s="717"/>
      <c r="DV23" s="718"/>
      <c r="DW23" s="665" t="s">
        <v>
288</v>
      </c>
      <c r="DX23" s="666"/>
      <c r="DY23" s="666"/>
      <c r="DZ23" s="666"/>
      <c r="EA23" s="666"/>
      <c r="EB23" s="666"/>
      <c r="EC23" s="667"/>
    </row>
    <row r="24" spans="2:133" ht="11.25" customHeight="1" x14ac:dyDescent="0.2">
      <c r="B24" s="680" t="s">
        <v>
289</v>
      </c>
      <c r="C24" s="681"/>
      <c r="D24" s="681"/>
      <c r="E24" s="681"/>
      <c r="F24" s="681"/>
      <c r="G24" s="681"/>
      <c r="H24" s="681"/>
      <c r="I24" s="681"/>
      <c r="J24" s="681"/>
      <c r="K24" s="681"/>
      <c r="L24" s="681"/>
      <c r="M24" s="681"/>
      <c r="N24" s="681"/>
      <c r="O24" s="681"/>
      <c r="P24" s="681"/>
      <c r="Q24" s="682"/>
      <c r="R24" s="683">
        <v>
420476</v>
      </c>
      <c r="S24" s="684"/>
      <c r="T24" s="684"/>
      <c r="U24" s="684"/>
      <c r="V24" s="684"/>
      <c r="W24" s="684"/>
      <c r="X24" s="684"/>
      <c r="Y24" s="685"/>
      <c r="Z24" s="686">
        <v>
5.6</v>
      </c>
      <c r="AA24" s="686"/>
      <c r="AB24" s="686"/>
      <c r="AC24" s="686"/>
      <c r="AD24" s="687" t="s">
        <v>
137</v>
      </c>
      <c r="AE24" s="687"/>
      <c r="AF24" s="687"/>
      <c r="AG24" s="687"/>
      <c r="AH24" s="687"/>
      <c r="AI24" s="687"/>
      <c r="AJ24" s="687"/>
      <c r="AK24" s="687"/>
      <c r="AL24" s="688" t="s">
        <v>
137</v>
      </c>
      <c r="AM24" s="689"/>
      <c r="AN24" s="689"/>
      <c r="AO24" s="690"/>
      <c r="AP24" s="702" t="s">
        <v>
290</v>
      </c>
      <c r="AQ24" s="703"/>
      <c r="AR24" s="703"/>
      <c r="AS24" s="703"/>
      <c r="AT24" s="703"/>
      <c r="AU24" s="703"/>
      <c r="AV24" s="703"/>
      <c r="AW24" s="703"/>
      <c r="AX24" s="703"/>
      <c r="AY24" s="703"/>
      <c r="AZ24" s="703"/>
      <c r="BA24" s="703"/>
      <c r="BB24" s="703"/>
      <c r="BC24" s="703"/>
      <c r="BD24" s="703"/>
      <c r="BE24" s="703"/>
      <c r="BF24" s="704"/>
      <c r="BG24" s="683" t="s">
        <v>
137</v>
      </c>
      <c r="BH24" s="684"/>
      <c r="BI24" s="684"/>
      <c r="BJ24" s="684"/>
      <c r="BK24" s="684"/>
      <c r="BL24" s="684"/>
      <c r="BM24" s="684"/>
      <c r="BN24" s="685"/>
      <c r="BO24" s="686" t="s">
        <v>
234</v>
      </c>
      <c r="BP24" s="686"/>
      <c r="BQ24" s="686"/>
      <c r="BR24" s="686"/>
      <c r="BS24" s="692" t="s">
        <v>
137</v>
      </c>
      <c r="BT24" s="684"/>
      <c r="BU24" s="684"/>
      <c r="BV24" s="684"/>
      <c r="BW24" s="684"/>
      <c r="BX24" s="684"/>
      <c r="BY24" s="684"/>
      <c r="BZ24" s="684"/>
      <c r="CA24" s="684"/>
      <c r="CB24" s="693"/>
      <c r="CD24" s="694" t="s">
        <v>
291</v>
      </c>
      <c r="CE24" s="695"/>
      <c r="CF24" s="695"/>
      <c r="CG24" s="695"/>
      <c r="CH24" s="695"/>
      <c r="CI24" s="695"/>
      <c r="CJ24" s="695"/>
      <c r="CK24" s="695"/>
      <c r="CL24" s="695"/>
      <c r="CM24" s="695"/>
      <c r="CN24" s="695"/>
      <c r="CO24" s="695"/>
      <c r="CP24" s="695"/>
      <c r="CQ24" s="696"/>
      <c r="CR24" s="672">
        <v>
2496411</v>
      </c>
      <c r="CS24" s="673"/>
      <c r="CT24" s="673"/>
      <c r="CU24" s="673"/>
      <c r="CV24" s="673"/>
      <c r="CW24" s="673"/>
      <c r="CX24" s="673"/>
      <c r="CY24" s="674"/>
      <c r="CZ24" s="677">
        <v>
33.799999999999997</v>
      </c>
      <c r="DA24" s="678"/>
      <c r="DB24" s="678"/>
      <c r="DC24" s="697"/>
      <c r="DD24" s="719">
        <v>
1867157</v>
      </c>
      <c r="DE24" s="673"/>
      <c r="DF24" s="673"/>
      <c r="DG24" s="673"/>
      <c r="DH24" s="673"/>
      <c r="DI24" s="673"/>
      <c r="DJ24" s="673"/>
      <c r="DK24" s="674"/>
      <c r="DL24" s="719">
        <v>
1821434</v>
      </c>
      <c r="DM24" s="673"/>
      <c r="DN24" s="673"/>
      <c r="DO24" s="673"/>
      <c r="DP24" s="673"/>
      <c r="DQ24" s="673"/>
      <c r="DR24" s="673"/>
      <c r="DS24" s="673"/>
      <c r="DT24" s="673"/>
      <c r="DU24" s="673"/>
      <c r="DV24" s="674"/>
      <c r="DW24" s="677">
        <v>
50.7</v>
      </c>
      <c r="DX24" s="678"/>
      <c r="DY24" s="678"/>
      <c r="DZ24" s="678"/>
      <c r="EA24" s="678"/>
      <c r="EB24" s="678"/>
      <c r="EC24" s="679"/>
    </row>
    <row r="25" spans="2:133" ht="11.25" customHeight="1" x14ac:dyDescent="0.2">
      <c r="B25" s="680" t="s">
        <v>
292</v>
      </c>
      <c r="C25" s="681"/>
      <c r="D25" s="681"/>
      <c r="E25" s="681"/>
      <c r="F25" s="681"/>
      <c r="G25" s="681"/>
      <c r="H25" s="681"/>
      <c r="I25" s="681"/>
      <c r="J25" s="681"/>
      <c r="K25" s="681"/>
      <c r="L25" s="681"/>
      <c r="M25" s="681"/>
      <c r="N25" s="681"/>
      <c r="O25" s="681"/>
      <c r="P25" s="681"/>
      <c r="Q25" s="682"/>
      <c r="R25" s="683">
        <v>
6</v>
      </c>
      <c r="S25" s="684"/>
      <c r="T25" s="684"/>
      <c r="U25" s="684"/>
      <c r="V25" s="684"/>
      <c r="W25" s="684"/>
      <c r="X25" s="684"/>
      <c r="Y25" s="685"/>
      <c r="Z25" s="686">
        <v>
0</v>
      </c>
      <c r="AA25" s="686"/>
      <c r="AB25" s="686"/>
      <c r="AC25" s="686"/>
      <c r="AD25" s="687" t="s">
        <v>
137</v>
      </c>
      <c r="AE25" s="687"/>
      <c r="AF25" s="687"/>
      <c r="AG25" s="687"/>
      <c r="AH25" s="687"/>
      <c r="AI25" s="687"/>
      <c r="AJ25" s="687"/>
      <c r="AK25" s="687"/>
      <c r="AL25" s="688" t="s">
        <v>
234</v>
      </c>
      <c r="AM25" s="689"/>
      <c r="AN25" s="689"/>
      <c r="AO25" s="690"/>
      <c r="AP25" s="702" t="s">
        <v>
293</v>
      </c>
      <c r="AQ25" s="703"/>
      <c r="AR25" s="703"/>
      <c r="AS25" s="703"/>
      <c r="AT25" s="703"/>
      <c r="AU25" s="703"/>
      <c r="AV25" s="703"/>
      <c r="AW25" s="703"/>
      <c r="AX25" s="703"/>
      <c r="AY25" s="703"/>
      <c r="AZ25" s="703"/>
      <c r="BA25" s="703"/>
      <c r="BB25" s="703"/>
      <c r="BC25" s="703"/>
      <c r="BD25" s="703"/>
      <c r="BE25" s="703"/>
      <c r="BF25" s="704"/>
      <c r="BG25" s="683" t="s">
        <v>
137</v>
      </c>
      <c r="BH25" s="684"/>
      <c r="BI25" s="684"/>
      <c r="BJ25" s="684"/>
      <c r="BK25" s="684"/>
      <c r="BL25" s="684"/>
      <c r="BM25" s="684"/>
      <c r="BN25" s="685"/>
      <c r="BO25" s="686" t="s">
        <v>
234</v>
      </c>
      <c r="BP25" s="686"/>
      <c r="BQ25" s="686"/>
      <c r="BR25" s="686"/>
      <c r="BS25" s="692" t="s">
        <v>
138</v>
      </c>
      <c r="BT25" s="684"/>
      <c r="BU25" s="684"/>
      <c r="BV25" s="684"/>
      <c r="BW25" s="684"/>
      <c r="BX25" s="684"/>
      <c r="BY25" s="684"/>
      <c r="BZ25" s="684"/>
      <c r="CA25" s="684"/>
      <c r="CB25" s="693"/>
      <c r="CD25" s="698" t="s">
        <v>
294</v>
      </c>
      <c r="CE25" s="699"/>
      <c r="CF25" s="699"/>
      <c r="CG25" s="699"/>
      <c r="CH25" s="699"/>
      <c r="CI25" s="699"/>
      <c r="CJ25" s="699"/>
      <c r="CK25" s="699"/>
      <c r="CL25" s="699"/>
      <c r="CM25" s="699"/>
      <c r="CN25" s="699"/>
      <c r="CO25" s="699"/>
      <c r="CP25" s="699"/>
      <c r="CQ25" s="700"/>
      <c r="CR25" s="683">
        <v>
1227450</v>
      </c>
      <c r="CS25" s="708"/>
      <c r="CT25" s="708"/>
      <c r="CU25" s="708"/>
      <c r="CV25" s="708"/>
      <c r="CW25" s="708"/>
      <c r="CX25" s="708"/>
      <c r="CY25" s="709"/>
      <c r="CZ25" s="688">
        <v>
16.600000000000001</v>
      </c>
      <c r="DA25" s="720"/>
      <c r="DB25" s="720"/>
      <c r="DC25" s="722"/>
      <c r="DD25" s="692">
        <v>
1025411</v>
      </c>
      <c r="DE25" s="708"/>
      <c r="DF25" s="708"/>
      <c r="DG25" s="708"/>
      <c r="DH25" s="708"/>
      <c r="DI25" s="708"/>
      <c r="DJ25" s="708"/>
      <c r="DK25" s="709"/>
      <c r="DL25" s="692">
        <v>
979688</v>
      </c>
      <c r="DM25" s="708"/>
      <c r="DN25" s="708"/>
      <c r="DO25" s="708"/>
      <c r="DP25" s="708"/>
      <c r="DQ25" s="708"/>
      <c r="DR25" s="708"/>
      <c r="DS25" s="708"/>
      <c r="DT25" s="708"/>
      <c r="DU25" s="708"/>
      <c r="DV25" s="709"/>
      <c r="DW25" s="688">
        <v>
27.3</v>
      </c>
      <c r="DX25" s="720"/>
      <c r="DY25" s="720"/>
      <c r="DZ25" s="720"/>
      <c r="EA25" s="720"/>
      <c r="EB25" s="720"/>
      <c r="EC25" s="721"/>
    </row>
    <row r="26" spans="2:133" ht="11.25" customHeight="1" x14ac:dyDescent="0.2">
      <c r="B26" s="680" t="s">
        <v>
295</v>
      </c>
      <c r="C26" s="681"/>
      <c r="D26" s="681"/>
      <c r="E26" s="681"/>
      <c r="F26" s="681"/>
      <c r="G26" s="681"/>
      <c r="H26" s="681"/>
      <c r="I26" s="681"/>
      <c r="J26" s="681"/>
      <c r="K26" s="681"/>
      <c r="L26" s="681"/>
      <c r="M26" s="681"/>
      <c r="N26" s="681"/>
      <c r="O26" s="681"/>
      <c r="P26" s="681"/>
      <c r="Q26" s="682"/>
      <c r="R26" s="683">
        <v>
3888271</v>
      </c>
      <c r="S26" s="684"/>
      <c r="T26" s="684"/>
      <c r="U26" s="684"/>
      <c r="V26" s="684"/>
      <c r="W26" s="684"/>
      <c r="X26" s="684"/>
      <c r="Y26" s="685"/>
      <c r="Z26" s="686">
        <v>
51.5</v>
      </c>
      <c r="AA26" s="686"/>
      <c r="AB26" s="686"/>
      <c r="AC26" s="686"/>
      <c r="AD26" s="687">
        <v>
3467789</v>
      </c>
      <c r="AE26" s="687"/>
      <c r="AF26" s="687"/>
      <c r="AG26" s="687"/>
      <c r="AH26" s="687"/>
      <c r="AI26" s="687"/>
      <c r="AJ26" s="687"/>
      <c r="AK26" s="687"/>
      <c r="AL26" s="688">
        <v>
99.9</v>
      </c>
      <c r="AM26" s="689"/>
      <c r="AN26" s="689"/>
      <c r="AO26" s="690"/>
      <c r="AP26" s="702" t="s">
        <v>
296</v>
      </c>
      <c r="AQ26" s="723"/>
      <c r="AR26" s="723"/>
      <c r="AS26" s="723"/>
      <c r="AT26" s="723"/>
      <c r="AU26" s="723"/>
      <c r="AV26" s="723"/>
      <c r="AW26" s="723"/>
      <c r="AX26" s="723"/>
      <c r="AY26" s="723"/>
      <c r="AZ26" s="723"/>
      <c r="BA26" s="723"/>
      <c r="BB26" s="723"/>
      <c r="BC26" s="723"/>
      <c r="BD26" s="723"/>
      <c r="BE26" s="723"/>
      <c r="BF26" s="704"/>
      <c r="BG26" s="683" t="s">
        <v>
137</v>
      </c>
      <c r="BH26" s="684"/>
      <c r="BI26" s="684"/>
      <c r="BJ26" s="684"/>
      <c r="BK26" s="684"/>
      <c r="BL26" s="684"/>
      <c r="BM26" s="684"/>
      <c r="BN26" s="685"/>
      <c r="BO26" s="686" t="s">
        <v>
137</v>
      </c>
      <c r="BP26" s="686"/>
      <c r="BQ26" s="686"/>
      <c r="BR26" s="686"/>
      <c r="BS26" s="692" t="s">
        <v>
137</v>
      </c>
      <c r="BT26" s="684"/>
      <c r="BU26" s="684"/>
      <c r="BV26" s="684"/>
      <c r="BW26" s="684"/>
      <c r="BX26" s="684"/>
      <c r="BY26" s="684"/>
      <c r="BZ26" s="684"/>
      <c r="CA26" s="684"/>
      <c r="CB26" s="693"/>
      <c r="CD26" s="698" t="s">
        <v>
297</v>
      </c>
      <c r="CE26" s="699"/>
      <c r="CF26" s="699"/>
      <c r="CG26" s="699"/>
      <c r="CH26" s="699"/>
      <c r="CI26" s="699"/>
      <c r="CJ26" s="699"/>
      <c r="CK26" s="699"/>
      <c r="CL26" s="699"/>
      <c r="CM26" s="699"/>
      <c r="CN26" s="699"/>
      <c r="CO26" s="699"/>
      <c r="CP26" s="699"/>
      <c r="CQ26" s="700"/>
      <c r="CR26" s="683">
        <v>
799843</v>
      </c>
      <c r="CS26" s="684"/>
      <c r="CT26" s="684"/>
      <c r="CU26" s="684"/>
      <c r="CV26" s="684"/>
      <c r="CW26" s="684"/>
      <c r="CX26" s="684"/>
      <c r="CY26" s="685"/>
      <c r="CZ26" s="688">
        <v>
10.8</v>
      </c>
      <c r="DA26" s="720"/>
      <c r="DB26" s="720"/>
      <c r="DC26" s="722"/>
      <c r="DD26" s="692">
        <v>
600144</v>
      </c>
      <c r="DE26" s="684"/>
      <c r="DF26" s="684"/>
      <c r="DG26" s="684"/>
      <c r="DH26" s="684"/>
      <c r="DI26" s="684"/>
      <c r="DJ26" s="684"/>
      <c r="DK26" s="685"/>
      <c r="DL26" s="692" t="s">
        <v>
138</v>
      </c>
      <c r="DM26" s="684"/>
      <c r="DN26" s="684"/>
      <c r="DO26" s="684"/>
      <c r="DP26" s="684"/>
      <c r="DQ26" s="684"/>
      <c r="DR26" s="684"/>
      <c r="DS26" s="684"/>
      <c r="DT26" s="684"/>
      <c r="DU26" s="684"/>
      <c r="DV26" s="685"/>
      <c r="DW26" s="688" t="s">
        <v>
137</v>
      </c>
      <c r="DX26" s="720"/>
      <c r="DY26" s="720"/>
      <c r="DZ26" s="720"/>
      <c r="EA26" s="720"/>
      <c r="EB26" s="720"/>
      <c r="EC26" s="721"/>
    </row>
    <row r="27" spans="2:133" ht="11.25" customHeight="1" x14ac:dyDescent="0.2">
      <c r="B27" s="680" t="s">
        <v>
298</v>
      </c>
      <c r="C27" s="681"/>
      <c r="D27" s="681"/>
      <c r="E27" s="681"/>
      <c r="F27" s="681"/>
      <c r="G27" s="681"/>
      <c r="H27" s="681"/>
      <c r="I27" s="681"/>
      <c r="J27" s="681"/>
      <c r="K27" s="681"/>
      <c r="L27" s="681"/>
      <c r="M27" s="681"/>
      <c r="N27" s="681"/>
      <c r="O27" s="681"/>
      <c r="P27" s="681"/>
      <c r="Q27" s="682"/>
      <c r="R27" s="683">
        <v>
3117</v>
      </c>
      <c r="S27" s="684"/>
      <c r="T27" s="684"/>
      <c r="U27" s="684"/>
      <c r="V27" s="684"/>
      <c r="W27" s="684"/>
      <c r="X27" s="684"/>
      <c r="Y27" s="685"/>
      <c r="Z27" s="686">
        <v>
0</v>
      </c>
      <c r="AA27" s="686"/>
      <c r="AB27" s="686"/>
      <c r="AC27" s="686"/>
      <c r="AD27" s="687">
        <v>
3117</v>
      </c>
      <c r="AE27" s="687"/>
      <c r="AF27" s="687"/>
      <c r="AG27" s="687"/>
      <c r="AH27" s="687"/>
      <c r="AI27" s="687"/>
      <c r="AJ27" s="687"/>
      <c r="AK27" s="687"/>
      <c r="AL27" s="688">
        <v>
0.1</v>
      </c>
      <c r="AM27" s="689"/>
      <c r="AN27" s="689"/>
      <c r="AO27" s="690"/>
      <c r="AP27" s="680" t="s">
        <v>
299</v>
      </c>
      <c r="AQ27" s="681"/>
      <c r="AR27" s="681"/>
      <c r="AS27" s="681"/>
      <c r="AT27" s="681"/>
      <c r="AU27" s="681"/>
      <c r="AV27" s="681"/>
      <c r="AW27" s="681"/>
      <c r="AX27" s="681"/>
      <c r="AY27" s="681"/>
      <c r="AZ27" s="681"/>
      <c r="BA27" s="681"/>
      <c r="BB27" s="681"/>
      <c r="BC27" s="681"/>
      <c r="BD27" s="681"/>
      <c r="BE27" s="681"/>
      <c r="BF27" s="682"/>
      <c r="BG27" s="683">
        <v>
961372</v>
      </c>
      <c r="BH27" s="684"/>
      <c r="BI27" s="684"/>
      <c r="BJ27" s="684"/>
      <c r="BK27" s="684"/>
      <c r="BL27" s="684"/>
      <c r="BM27" s="684"/>
      <c r="BN27" s="685"/>
      <c r="BO27" s="686">
        <v>
100</v>
      </c>
      <c r="BP27" s="686"/>
      <c r="BQ27" s="686"/>
      <c r="BR27" s="686"/>
      <c r="BS27" s="692" t="s">
        <v>
138</v>
      </c>
      <c r="BT27" s="684"/>
      <c r="BU27" s="684"/>
      <c r="BV27" s="684"/>
      <c r="BW27" s="684"/>
      <c r="BX27" s="684"/>
      <c r="BY27" s="684"/>
      <c r="BZ27" s="684"/>
      <c r="CA27" s="684"/>
      <c r="CB27" s="693"/>
      <c r="CD27" s="698" t="s">
        <v>
300</v>
      </c>
      <c r="CE27" s="699"/>
      <c r="CF27" s="699"/>
      <c r="CG27" s="699"/>
      <c r="CH27" s="699"/>
      <c r="CI27" s="699"/>
      <c r="CJ27" s="699"/>
      <c r="CK27" s="699"/>
      <c r="CL27" s="699"/>
      <c r="CM27" s="699"/>
      <c r="CN27" s="699"/>
      <c r="CO27" s="699"/>
      <c r="CP27" s="699"/>
      <c r="CQ27" s="700"/>
      <c r="CR27" s="683">
        <v>
532900</v>
      </c>
      <c r="CS27" s="708"/>
      <c r="CT27" s="708"/>
      <c r="CU27" s="708"/>
      <c r="CV27" s="708"/>
      <c r="CW27" s="708"/>
      <c r="CX27" s="708"/>
      <c r="CY27" s="709"/>
      <c r="CZ27" s="688">
        <v>
7.2</v>
      </c>
      <c r="DA27" s="720"/>
      <c r="DB27" s="720"/>
      <c r="DC27" s="722"/>
      <c r="DD27" s="692">
        <v>
185910</v>
      </c>
      <c r="DE27" s="708"/>
      <c r="DF27" s="708"/>
      <c r="DG27" s="708"/>
      <c r="DH27" s="708"/>
      <c r="DI27" s="708"/>
      <c r="DJ27" s="708"/>
      <c r="DK27" s="709"/>
      <c r="DL27" s="692">
        <v>
185910</v>
      </c>
      <c r="DM27" s="708"/>
      <c r="DN27" s="708"/>
      <c r="DO27" s="708"/>
      <c r="DP27" s="708"/>
      <c r="DQ27" s="708"/>
      <c r="DR27" s="708"/>
      <c r="DS27" s="708"/>
      <c r="DT27" s="708"/>
      <c r="DU27" s="708"/>
      <c r="DV27" s="709"/>
      <c r="DW27" s="688">
        <v>
5.2</v>
      </c>
      <c r="DX27" s="720"/>
      <c r="DY27" s="720"/>
      <c r="DZ27" s="720"/>
      <c r="EA27" s="720"/>
      <c r="EB27" s="720"/>
      <c r="EC27" s="721"/>
    </row>
    <row r="28" spans="2:133" ht="11.25" customHeight="1" x14ac:dyDescent="0.2">
      <c r="B28" s="680" t="s">
        <v>
301</v>
      </c>
      <c r="C28" s="681"/>
      <c r="D28" s="681"/>
      <c r="E28" s="681"/>
      <c r="F28" s="681"/>
      <c r="G28" s="681"/>
      <c r="H28" s="681"/>
      <c r="I28" s="681"/>
      <c r="J28" s="681"/>
      <c r="K28" s="681"/>
      <c r="L28" s="681"/>
      <c r="M28" s="681"/>
      <c r="N28" s="681"/>
      <c r="O28" s="681"/>
      <c r="P28" s="681"/>
      <c r="Q28" s="682"/>
      <c r="R28" s="683">
        <v>
2429</v>
      </c>
      <c r="S28" s="684"/>
      <c r="T28" s="684"/>
      <c r="U28" s="684"/>
      <c r="V28" s="684"/>
      <c r="W28" s="684"/>
      <c r="X28" s="684"/>
      <c r="Y28" s="685"/>
      <c r="Z28" s="686">
        <v>
0</v>
      </c>
      <c r="AA28" s="686"/>
      <c r="AB28" s="686"/>
      <c r="AC28" s="686"/>
      <c r="AD28" s="687" t="s">
        <v>
137</v>
      </c>
      <c r="AE28" s="687"/>
      <c r="AF28" s="687"/>
      <c r="AG28" s="687"/>
      <c r="AH28" s="687"/>
      <c r="AI28" s="687"/>
      <c r="AJ28" s="687"/>
      <c r="AK28" s="687"/>
      <c r="AL28" s="688" t="s">
        <v>
137</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
302</v>
      </c>
      <c r="CE28" s="699"/>
      <c r="CF28" s="699"/>
      <c r="CG28" s="699"/>
      <c r="CH28" s="699"/>
      <c r="CI28" s="699"/>
      <c r="CJ28" s="699"/>
      <c r="CK28" s="699"/>
      <c r="CL28" s="699"/>
      <c r="CM28" s="699"/>
      <c r="CN28" s="699"/>
      <c r="CO28" s="699"/>
      <c r="CP28" s="699"/>
      <c r="CQ28" s="700"/>
      <c r="CR28" s="683">
        <v>
736061</v>
      </c>
      <c r="CS28" s="684"/>
      <c r="CT28" s="684"/>
      <c r="CU28" s="684"/>
      <c r="CV28" s="684"/>
      <c r="CW28" s="684"/>
      <c r="CX28" s="684"/>
      <c r="CY28" s="685"/>
      <c r="CZ28" s="688">
        <v>
10</v>
      </c>
      <c r="DA28" s="720"/>
      <c r="DB28" s="720"/>
      <c r="DC28" s="722"/>
      <c r="DD28" s="692">
        <v>
655836</v>
      </c>
      <c r="DE28" s="684"/>
      <c r="DF28" s="684"/>
      <c r="DG28" s="684"/>
      <c r="DH28" s="684"/>
      <c r="DI28" s="684"/>
      <c r="DJ28" s="684"/>
      <c r="DK28" s="685"/>
      <c r="DL28" s="692">
        <v>
655836</v>
      </c>
      <c r="DM28" s="684"/>
      <c r="DN28" s="684"/>
      <c r="DO28" s="684"/>
      <c r="DP28" s="684"/>
      <c r="DQ28" s="684"/>
      <c r="DR28" s="684"/>
      <c r="DS28" s="684"/>
      <c r="DT28" s="684"/>
      <c r="DU28" s="684"/>
      <c r="DV28" s="685"/>
      <c r="DW28" s="688">
        <v>
18.2</v>
      </c>
      <c r="DX28" s="720"/>
      <c r="DY28" s="720"/>
      <c r="DZ28" s="720"/>
      <c r="EA28" s="720"/>
      <c r="EB28" s="720"/>
      <c r="EC28" s="721"/>
    </row>
    <row r="29" spans="2:133" ht="11.25" customHeight="1" x14ac:dyDescent="0.2">
      <c r="B29" s="680" t="s">
        <v>
303</v>
      </c>
      <c r="C29" s="681"/>
      <c r="D29" s="681"/>
      <c r="E29" s="681"/>
      <c r="F29" s="681"/>
      <c r="G29" s="681"/>
      <c r="H29" s="681"/>
      <c r="I29" s="681"/>
      <c r="J29" s="681"/>
      <c r="K29" s="681"/>
      <c r="L29" s="681"/>
      <c r="M29" s="681"/>
      <c r="N29" s="681"/>
      <c r="O29" s="681"/>
      <c r="P29" s="681"/>
      <c r="Q29" s="682"/>
      <c r="R29" s="683">
        <v>
190531</v>
      </c>
      <c r="S29" s="684"/>
      <c r="T29" s="684"/>
      <c r="U29" s="684"/>
      <c r="V29" s="684"/>
      <c r="W29" s="684"/>
      <c r="X29" s="684"/>
      <c r="Y29" s="685"/>
      <c r="Z29" s="686">
        <v>
2.5</v>
      </c>
      <c r="AA29" s="686"/>
      <c r="AB29" s="686"/>
      <c r="AC29" s="686"/>
      <c r="AD29" s="687">
        <v>
940</v>
      </c>
      <c r="AE29" s="687"/>
      <c r="AF29" s="687"/>
      <c r="AG29" s="687"/>
      <c r="AH29" s="687"/>
      <c r="AI29" s="687"/>
      <c r="AJ29" s="687"/>
      <c r="AK29" s="687"/>
      <c r="AL29" s="688">
        <v>
0</v>
      </c>
      <c r="AM29" s="689"/>
      <c r="AN29" s="689"/>
      <c r="AO29" s="690"/>
      <c r="AP29" s="724"/>
      <c r="AQ29" s="725"/>
      <c r="AR29" s="725"/>
      <c r="AS29" s="725"/>
      <c r="AT29" s="725"/>
      <c r="AU29" s="725"/>
      <c r="AV29" s="725"/>
      <c r="AW29" s="725"/>
      <c r="AX29" s="725"/>
      <c r="AY29" s="725"/>
      <c r="AZ29" s="725"/>
      <c r="BA29" s="725"/>
      <c r="BB29" s="725"/>
      <c r="BC29" s="725"/>
      <c r="BD29" s="725"/>
      <c r="BE29" s="725"/>
      <c r="BF29" s="726"/>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9" t="s">
        <v>
304</v>
      </c>
      <c r="CE29" s="730"/>
      <c r="CF29" s="698" t="s">
        <v>
70</v>
      </c>
      <c r="CG29" s="699"/>
      <c r="CH29" s="699"/>
      <c r="CI29" s="699"/>
      <c r="CJ29" s="699"/>
      <c r="CK29" s="699"/>
      <c r="CL29" s="699"/>
      <c r="CM29" s="699"/>
      <c r="CN29" s="699"/>
      <c r="CO29" s="699"/>
      <c r="CP29" s="699"/>
      <c r="CQ29" s="700"/>
      <c r="CR29" s="683">
        <v>
736061</v>
      </c>
      <c r="CS29" s="708"/>
      <c r="CT29" s="708"/>
      <c r="CU29" s="708"/>
      <c r="CV29" s="708"/>
      <c r="CW29" s="708"/>
      <c r="CX29" s="708"/>
      <c r="CY29" s="709"/>
      <c r="CZ29" s="688">
        <v>
10</v>
      </c>
      <c r="DA29" s="720"/>
      <c r="DB29" s="720"/>
      <c r="DC29" s="722"/>
      <c r="DD29" s="692">
        <v>
655836</v>
      </c>
      <c r="DE29" s="708"/>
      <c r="DF29" s="708"/>
      <c r="DG29" s="708"/>
      <c r="DH29" s="708"/>
      <c r="DI29" s="708"/>
      <c r="DJ29" s="708"/>
      <c r="DK29" s="709"/>
      <c r="DL29" s="692">
        <v>
655836</v>
      </c>
      <c r="DM29" s="708"/>
      <c r="DN29" s="708"/>
      <c r="DO29" s="708"/>
      <c r="DP29" s="708"/>
      <c r="DQ29" s="708"/>
      <c r="DR29" s="708"/>
      <c r="DS29" s="708"/>
      <c r="DT29" s="708"/>
      <c r="DU29" s="708"/>
      <c r="DV29" s="709"/>
      <c r="DW29" s="688">
        <v>
18.2</v>
      </c>
      <c r="DX29" s="720"/>
      <c r="DY29" s="720"/>
      <c r="DZ29" s="720"/>
      <c r="EA29" s="720"/>
      <c r="EB29" s="720"/>
      <c r="EC29" s="721"/>
    </row>
    <row r="30" spans="2:133" ht="11.25" customHeight="1" x14ac:dyDescent="0.2">
      <c r="B30" s="680" t="s">
        <v>
305</v>
      </c>
      <c r="C30" s="681"/>
      <c r="D30" s="681"/>
      <c r="E30" s="681"/>
      <c r="F30" s="681"/>
      <c r="G30" s="681"/>
      <c r="H30" s="681"/>
      <c r="I30" s="681"/>
      <c r="J30" s="681"/>
      <c r="K30" s="681"/>
      <c r="L30" s="681"/>
      <c r="M30" s="681"/>
      <c r="N30" s="681"/>
      <c r="O30" s="681"/>
      <c r="P30" s="681"/>
      <c r="Q30" s="682"/>
      <c r="R30" s="683">
        <v>
21052</v>
      </c>
      <c r="S30" s="684"/>
      <c r="T30" s="684"/>
      <c r="U30" s="684"/>
      <c r="V30" s="684"/>
      <c r="W30" s="684"/>
      <c r="X30" s="684"/>
      <c r="Y30" s="685"/>
      <c r="Z30" s="686">
        <v>
0.3</v>
      </c>
      <c r="AA30" s="686"/>
      <c r="AB30" s="686"/>
      <c r="AC30" s="686"/>
      <c r="AD30" s="687" t="s">
        <v>
138</v>
      </c>
      <c r="AE30" s="687"/>
      <c r="AF30" s="687"/>
      <c r="AG30" s="687"/>
      <c r="AH30" s="687"/>
      <c r="AI30" s="687"/>
      <c r="AJ30" s="687"/>
      <c r="AK30" s="687"/>
      <c r="AL30" s="688" t="s">
        <v>
137</v>
      </c>
      <c r="AM30" s="689"/>
      <c r="AN30" s="689"/>
      <c r="AO30" s="690"/>
      <c r="AP30" s="662" t="s">
        <v>
222</v>
      </c>
      <c r="AQ30" s="663"/>
      <c r="AR30" s="663"/>
      <c r="AS30" s="663"/>
      <c r="AT30" s="663"/>
      <c r="AU30" s="663"/>
      <c r="AV30" s="663"/>
      <c r="AW30" s="663"/>
      <c r="AX30" s="663"/>
      <c r="AY30" s="663"/>
      <c r="AZ30" s="663"/>
      <c r="BA30" s="663"/>
      <c r="BB30" s="663"/>
      <c r="BC30" s="663"/>
      <c r="BD30" s="663"/>
      <c r="BE30" s="663"/>
      <c r="BF30" s="664"/>
      <c r="BG30" s="662" t="s">
        <v>
306</v>
      </c>
      <c r="BH30" s="727"/>
      <c r="BI30" s="727"/>
      <c r="BJ30" s="727"/>
      <c r="BK30" s="727"/>
      <c r="BL30" s="727"/>
      <c r="BM30" s="727"/>
      <c r="BN30" s="727"/>
      <c r="BO30" s="727"/>
      <c r="BP30" s="727"/>
      <c r="BQ30" s="728"/>
      <c r="BR30" s="662" t="s">
        <v>
307</v>
      </c>
      <c r="BS30" s="727"/>
      <c r="BT30" s="727"/>
      <c r="BU30" s="727"/>
      <c r="BV30" s="727"/>
      <c r="BW30" s="727"/>
      <c r="BX30" s="727"/>
      <c r="BY30" s="727"/>
      <c r="BZ30" s="727"/>
      <c r="CA30" s="727"/>
      <c r="CB30" s="728"/>
      <c r="CD30" s="731"/>
      <c r="CE30" s="732"/>
      <c r="CF30" s="698" t="s">
        <v>
308</v>
      </c>
      <c r="CG30" s="699"/>
      <c r="CH30" s="699"/>
      <c r="CI30" s="699"/>
      <c r="CJ30" s="699"/>
      <c r="CK30" s="699"/>
      <c r="CL30" s="699"/>
      <c r="CM30" s="699"/>
      <c r="CN30" s="699"/>
      <c r="CO30" s="699"/>
      <c r="CP30" s="699"/>
      <c r="CQ30" s="700"/>
      <c r="CR30" s="683">
        <v>
697639</v>
      </c>
      <c r="CS30" s="684"/>
      <c r="CT30" s="684"/>
      <c r="CU30" s="684"/>
      <c r="CV30" s="684"/>
      <c r="CW30" s="684"/>
      <c r="CX30" s="684"/>
      <c r="CY30" s="685"/>
      <c r="CZ30" s="688">
        <v>
9.5</v>
      </c>
      <c r="DA30" s="720"/>
      <c r="DB30" s="720"/>
      <c r="DC30" s="722"/>
      <c r="DD30" s="692">
        <v>
623423</v>
      </c>
      <c r="DE30" s="684"/>
      <c r="DF30" s="684"/>
      <c r="DG30" s="684"/>
      <c r="DH30" s="684"/>
      <c r="DI30" s="684"/>
      <c r="DJ30" s="684"/>
      <c r="DK30" s="685"/>
      <c r="DL30" s="692">
        <v>
623423</v>
      </c>
      <c r="DM30" s="684"/>
      <c r="DN30" s="684"/>
      <c r="DO30" s="684"/>
      <c r="DP30" s="684"/>
      <c r="DQ30" s="684"/>
      <c r="DR30" s="684"/>
      <c r="DS30" s="684"/>
      <c r="DT30" s="684"/>
      <c r="DU30" s="684"/>
      <c r="DV30" s="685"/>
      <c r="DW30" s="688">
        <v>
17.3</v>
      </c>
      <c r="DX30" s="720"/>
      <c r="DY30" s="720"/>
      <c r="DZ30" s="720"/>
      <c r="EA30" s="720"/>
      <c r="EB30" s="720"/>
      <c r="EC30" s="721"/>
    </row>
    <row r="31" spans="2:133" ht="11.25" customHeight="1" x14ac:dyDescent="0.2">
      <c r="B31" s="680" t="s">
        <v>
309</v>
      </c>
      <c r="C31" s="681"/>
      <c r="D31" s="681"/>
      <c r="E31" s="681"/>
      <c r="F31" s="681"/>
      <c r="G31" s="681"/>
      <c r="H31" s="681"/>
      <c r="I31" s="681"/>
      <c r="J31" s="681"/>
      <c r="K31" s="681"/>
      <c r="L31" s="681"/>
      <c r="M31" s="681"/>
      <c r="N31" s="681"/>
      <c r="O31" s="681"/>
      <c r="P31" s="681"/>
      <c r="Q31" s="682"/>
      <c r="R31" s="683">
        <v>
477619</v>
      </c>
      <c r="S31" s="684"/>
      <c r="T31" s="684"/>
      <c r="U31" s="684"/>
      <c r="V31" s="684"/>
      <c r="W31" s="684"/>
      <c r="X31" s="684"/>
      <c r="Y31" s="685"/>
      <c r="Z31" s="686">
        <v>
6.3</v>
      </c>
      <c r="AA31" s="686"/>
      <c r="AB31" s="686"/>
      <c r="AC31" s="686"/>
      <c r="AD31" s="687" t="s">
        <v>
234</v>
      </c>
      <c r="AE31" s="687"/>
      <c r="AF31" s="687"/>
      <c r="AG31" s="687"/>
      <c r="AH31" s="687"/>
      <c r="AI31" s="687"/>
      <c r="AJ31" s="687"/>
      <c r="AK31" s="687"/>
      <c r="AL31" s="688" t="s">
        <v>
138</v>
      </c>
      <c r="AM31" s="689"/>
      <c r="AN31" s="689"/>
      <c r="AO31" s="690"/>
      <c r="AP31" s="740" t="s">
        <v>
310</v>
      </c>
      <c r="AQ31" s="741"/>
      <c r="AR31" s="741"/>
      <c r="AS31" s="741"/>
      <c r="AT31" s="746" t="s">
        <v>
311</v>
      </c>
      <c r="AU31" s="231"/>
      <c r="AV31" s="231"/>
      <c r="AW31" s="231"/>
      <c r="AX31" s="669" t="s">
        <v>
188</v>
      </c>
      <c r="AY31" s="670"/>
      <c r="AZ31" s="670"/>
      <c r="BA31" s="670"/>
      <c r="BB31" s="670"/>
      <c r="BC31" s="670"/>
      <c r="BD31" s="670"/>
      <c r="BE31" s="670"/>
      <c r="BF31" s="671"/>
      <c r="BG31" s="739">
        <v>
98.9</v>
      </c>
      <c r="BH31" s="735"/>
      <c r="BI31" s="735"/>
      <c r="BJ31" s="735"/>
      <c r="BK31" s="735"/>
      <c r="BL31" s="735"/>
      <c r="BM31" s="678">
        <v>
96.6</v>
      </c>
      <c r="BN31" s="735"/>
      <c r="BO31" s="735"/>
      <c r="BP31" s="735"/>
      <c r="BQ31" s="736"/>
      <c r="BR31" s="739">
        <v>
98.5</v>
      </c>
      <c r="BS31" s="735"/>
      <c r="BT31" s="735"/>
      <c r="BU31" s="735"/>
      <c r="BV31" s="735"/>
      <c r="BW31" s="735"/>
      <c r="BX31" s="678">
        <v>
95.5</v>
      </c>
      <c r="BY31" s="735"/>
      <c r="BZ31" s="735"/>
      <c r="CA31" s="735"/>
      <c r="CB31" s="736"/>
      <c r="CD31" s="731"/>
      <c r="CE31" s="732"/>
      <c r="CF31" s="698" t="s">
        <v>
312</v>
      </c>
      <c r="CG31" s="699"/>
      <c r="CH31" s="699"/>
      <c r="CI31" s="699"/>
      <c r="CJ31" s="699"/>
      <c r="CK31" s="699"/>
      <c r="CL31" s="699"/>
      <c r="CM31" s="699"/>
      <c r="CN31" s="699"/>
      <c r="CO31" s="699"/>
      <c r="CP31" s="699"/>
      <c r="CQ31" s="700"/>
      <c r="CR31" s="683">
        <v>
38422</v>
      </c>
      <c r="CS31" s="708"/>
      <c r="CT31" s="708"/>
      <c r="CU31" s="708"/>
      <c r="CV31" s="708"/>
      <c r="CW31" s="708"/>
      <c r="CX31" s="708"/>
      <c r="CY31" s="709"/>
      <c r="CZ31" s="688">
        <v>
0.5</v>
      </c>
      <c r="DA31" s="720"/>
      <c r="DB31" s="720"/>
      <c r="DC31" s="722"/>
      <c r="DD31" s="692">
        <v>
32413</v>
      </c>
      <c r="DE31" s="708"/>
      <c r="DF31" s="708"/>
      <c r="DG31" s="708"/>
      <c r="DH31" s="708"/>
      <c r="DI31" s="708"/>
      <c r="DJ31" s="708"/>
      <c r="DK31" s="709"/>
      <c r="DL31" s="692">
        <v>
32413</v>
      </c>
      <c r="DM31" s="708"/>
      <c r="DN31" s="708"/>
      <c r="DO31" s="708"/>
      <c r="DP31" s="708"/>
      <c r="DQ31" s="708"/>
      <c r="DR31" s="708"/>
      <c r="DS31" s="708"/>
      <c r="DT31" s="708"/>
      <c r="DU31" s="708"/>
      <c r="DV31" s="709"/>
      <c r="DW31" s="688">
        <v>
0.9</v>
      </c>
      <c r="DX31" s="720"/>
      <c r="DY31" s="720"/>
      <c r="DZ31" s="720"/>
      <c r="EA31" s="720"/>
      <c r="EB31" s="720"/>
      <c r="EC31" s="721"/>
    </row>
    <row r="32" spans="2:133" ht="11.25" customHeight="1" x14ac:dyDescent="0.2">
      <c r="B32" s="750" t="s">
        <v>
313</v>
      </c>
      <c r="C32" s="751"/>
      <c r="D32" s="751"/>
      <c r="E32" s="751"/>
      <c r="F32" s="751"/>
      <c r="G32" s="751"/>
      <c r="H32" s="751"/>
      <c r="I32" s="751"/>
      <c r="J32" s="751"/>
      <c r="K32" s="751"/>
      <c r="L32" s="751"/>
      <c r="M32" s="751"/>
      <c r="N32" s="751"/>
      <c r="O32" s="751"/>
      <c r="P32" s="751"/>
      <c r="Q32" s="752"/>
      <c r="R32" s="683" t="s">
        <v>
234</v>
      </c>
      <c r="S32" s="684"/>
      <c r="T32" s="684"/>
      <c r="U32" s="684"/>
      <c r="V32" s="684"/>
      <c r="W32" s="684"/>
      <c r="X32" s="684"/>
      <c r="Y32" s="685"/>
      <c r="Z32" s="686" t="s">
        <v>
137</v>
      </c>
      <c r="AA32" s="686"/>
      <c r="AB32" s="686"/>
      <c r="AC32" s="686"/>
      <c r="AD32" s="687" t="s">
        <v>
137</v>
      </c>
      <c r="AE32" s="687"/>
      <c r="AF32" s="687"/>
      <c r="AG32" s="687"/>
      <c r="AH32" s="687"/>
      <c r="AI32" s="687"/>
      <c r="AJ32" s="687"/>
      <c r="AK32" s="687"/>
      <c r="AL32" s="688" t="s">
        <v>
137</v>
      </c>
      <c r="AM32" s="689"/>
      <c r="AN32" s="689"/>
      <c r="AO32" s="690"/>
      <c r="AP32" s="742"/>
      <c r="AQ32" s="743"/>
      <c r="AR32" s="743"/>
      <c r="AS32" s="743"/>
      <c r="AT32" s="747"/>
      <c r="AU32" s="230" t="s">
        <v>
314</v>
      </c>
      <c r="AV32" s="230"/>
      <c r="AW32" s="230"/>
      <c r="AX32" s="680" t="s">
        <v>
315</v>
      </c>
      <c r="AY32" s="681"/>
      <c r="AZ32" s="681"/>
      <c r="BA32" s="681"/>
      <c r="BB32" s="681"/>
      <c r="BC32" s="681"/>
      <c r="BD32" s="681"/>
      <c r="BE32" s="681"/>
      <c r="BF32" s="682"/>
      <c r="BG32" s="749">
        <v>
98.8</v>
      </c>
      <c r="BH32" s="708"/>
      <c r="BI32" s="708"/>
      <c r="BJ32" s="708"/>
      <c r="BK32" s="708"/>
      <c r="BL32" s="708"/>
      <c r="BM32" s="689">
        <v>
96.5</v>
      </c>
      <c r="BN32" s="737"/>
      <c r="BO32" s="737"/>
      <c r="BP32" s="737"/>
      <c r="BQ32" s="738"/>
      <c r="BR32" s="749">
        <v>
98.1</v>
      </c>
      <c r="BS32" s="708"/>
      <c r="BT32" s="708"/>
      <c r="BU32" s="708"/>
      <c r="BV32" s="708"/>
      <c r="BW32" s="708"/>
      <c r="BX32" s="689">
        <v>
95.6</v>
      </c>
      <c r="BY32" s="737"/>
      <c r="BZ32" s="737"/>
      <c r="CA32" s="737"/>
      <c r="CB32" s="738"/>
      <c r="CD32" s="733"/>
      <c r="CE32" s="734"/>
      <c r="CF32" s="698" t="s">
        <v>
316</v>
      </c>
      <c r="CG32" s="699"/>
      <c r="CH32" s="699"/>
      <c r="CI32" s="699"/>
      <c r="CJ32" s="699"/>
      <c r="CK32" s="699"/>
      <c r="CL32" s="699"/>
      <c r="CM32" s="699"/>
      <c r="CN32" s="699"/>
      <c r="CO32" s="699"/>
      <c r="CP32" s="699"/>
      <c r="CQ32" s="700"/>
      <c r="CR32" s="683" t="s">
        <v>
234</v>
      </c>
      <c r="CS32" s="684"/>
      <c r="CT32" s="684"/>
      <c r="CU32" s="684"/>
      <c r="CV32" s="684"/>
      <c r="CW32" s="684"/>
      <c r="CX32" s="684"/>
      <c r="CY32" s="685"/>
      <c r="CZ32" s="688" t="s">
        <v>
137</v>
      </c>
      <c r="DA32" s="720"/>
      <c r="DB32" s="720"/>
      <c r="DC32" s="722"/>
      <c r="DD32" s="692" t="s">
        <v>
137</v>
      </c>
      <c r="DE32" s="684"/>
      <c r="DF32" s="684"/>
      <c r="DG32" s="684"/>
      <c r="DH32" s="684"/>
      <c r="DI32" s="684"/>
      <c r="DJ32" s="684"/>
      <c r="DK32" s="685"/>
      <c r="DL32" s="692" t="s">
        <v>
234</v>
      </c>
      <c r="DM32" s="684"/>
      <c r="DN32" s="684"/>
      <c r="DO32" s="684"/>
      <c r="DP32" s="684"/>
      <c r="DQ32" s="684"/>
      <c r="DR32" s="684"/>
      <c r="DS32" s="684"/>
      <c r="DT32" s="684"/>
      <c r="DU32" s="684"/>
      <c r="DV32" s="685"/>
      <c r="DW32" s="688" t="s">
        <v>
137</v>
      </c>
      <c r="DX32" s="720"/>
      <c r="DY32" s="720"/>
      <c r="DZ32" s="720"/>
      <c r="EA32" s="720"/>
      <c r="EB32" s="720"/>
      <c r="EC32" s="721"/>
    </row>
    <row r="33" spans="2:133" ht="11.25" customHeight="1" x14ac:dyDescent="0.2">
      <c r="B33" s="680" t="s">
        <v>
317</v>
      </c>
      <c r="C33" s="681"/>
      <c r="D33" s="681"/>
      <c r="E33" s="681"/>
      <c r="F33" s="681"/>
      <c r="G33" s="681"/>
      <c r="H33" s="681"/>
      <c r="I33" s="681"/>
      <c r="J33" s="681"/>
      <c r="K33" s="681"/>
      <c r="L33" s="681"/>
      <c r="M33" s="681"/>
      <c r="N33" s="681"/>
      <c r="O33" s="681"/>
      <c r="P33" s="681"/>
      <c r="Q33" s="682"/>
      <c r="R33" s="683">
        <v>
2210850</v>
      </c>
      <c r="S33" s="684"/>
      <c r="T33" s="684"/>
      <c r="U33" s="684"/>
      <c r="V33" s="684"/>
      <c r="W33" s="684"/>
      <c r="X33" s="684"/>
      <c r="Y33" s="685"/>
      <c r="Z33" s="686">
        <v>
29.3</v>
      </c>
      <c r="AA33" s="686"/>
      <c r="AB33" s="686"/>
      <c r="AC33" s="686"/>
      <c r="AD33" s="687" t="s">
        <v>
234</v>
      </c>
      <c r="AE33" s="687"/>
      <c r="AF33" s="687"/>
      <c r="AG33" s="687"/>
      <c r="AH33" s="687"/>
      <c r="AI33" s="687"/>
      <c r="AJ33" s="687"/>
      <c r="AK33" s="687"/>
      <c r="AL33" s="688" t="s">
        <v>
137</v>
      </c>
      <c r="AM33" s="689"/>
      <c r="AN33" s="689"/>
      <c r="AO33" s="690"/>
      <c r="AP33" s="744"/>
      <c r="AQ33" s="745"/>
      <c r="AR33" s="745"/>
      <c r="AS33" s="745"/>
      <c r="AT33" s="748"/>
      <c r="AU33" s="232"/>
      <c r="AV33" s="232"/>
      <c r="AW33" s="232"/>
      <c r="AX33" s="724" t="s">
        <v>
318</v>
      </c>
      <c r="AY33" s="725"/>
      <c r="AZ33" s="725"/>
      <c r="BA33" s="725"/>
      <c r="BB33" s="725"/>
      <c r="BC33" s="725"/>
      <c r="BD33" s="725"/>
      <c r="BE33" s="725"/>
      <c r="BF33" s="726"/>
      <c r="BG33" s="753">
        <v>
98.7</v>
      </c>
      <c r="BH33" s="754"/>
      <c r="BI33" s="754"/>
      <c r="BJ33" s="754"/>
      <c r="BK33" s="754"/>
      <c r="BL33" s="754"/>
      <c r="BM33" s="755">
        <v>
95.3</v>
      </c>
      <c r="BN33" s="754"/>
      <c r="BO33" s="754"/>
      <c r="BP33" s="754"/>
      <c r="BQ33" s="756"/>
      <c r="BR33" s="753">
        <v>
98.4</v>
      </c>
      <c r="BS33" s="754"/>
      <c r="BT33" s="754"/>
      <c r="BU33" s="754"/>
      <c r="BV33" s="754"/>
      <c r="BW33" s="754"/>
      <c r="BX33" s="755">
        <v>
93.7</v>
      </c>
      <c r="BY33" s="754"/>
      <c r="BZ33" s="754"/>
      <c r="CA33" s="754"/>
      <c r="CB33" s="756"/>
      <c r="CD33" s="698" t="s">
        <v>
319</v>
      </c>
      <c r="CE33" s="699"/>
      <c r="CF33" s="699"/>
      <c r="CG33" s="699"/>
      <c r="CH33" s="699"/>
      <c r="CI33" s="699"/>
      <c r="CJ33" s="699"/>
      <c r="CK33" s="699"/>
      <c r="CL33" s="699"/>
      <c r="CM33" s="699"/>
      <c r="CN33" s="699"/>
      <c r="CO33" s="699"/>
      <c r="CP33" s="699"/>
      <c r="CQ33" s="700"/>
      <c r="CR33" s="683">
        <v>
3508642</v>
      </c>
      <c r="CS33" s="708"/>
      <c r="CT33" s="708"/>
      <c r="CU33" s="708"/>
      <c r="CV33" s="708"/>
      <c r="CW33" s="708"/>
      <c r="CX33" s="708"/>
      <c r="CY33" s="709"/>
      <c r="CZ33" s="688">
        <v>
47.6</v>
      </c>
      <c r="DA33" s="720"/>
      <c r="DB33" s="720"/>
      <c r="DC33" s="722"/>
      <c r="DD33" s="692">
        <v>
1939971</v>
      </c>
      <c r="DE33" s="708"/>
      <c r="DF33" s="708"/>
      <c r="DG33" s="708"/>
      <c r="DH33" s="708"/>
      <c r="DI33" s="708"/>
      <c r="DJ33" s="708"/>
      <c r="DK33" s="709"/>
      <c r="DL33" s="692">
        <v>
1437525</v>
      </c>
      <c r="DM33" s="708"/>
      <c r="DN33" s="708"/>
      <c r="DO33" s="708"/>
      <c r="DP33" s="708"/>
      <c r="DQ33" s="708"/>
      <c r="DR33" s="708"/>
      <c r="DS33" s="708"/>
      <c r="DT33" s="708"/>
      <c r="DU33" s="708"/>
      <c r="DV33" s="709"/>
      <c r="DW33" s="688">
        <v>
40</v>
      </c>
      <c r="DX33" s="720"/>
      <c r="DY33" s="720"/>
      <c r="DZ33" s="720"/>
      <c r="EA33" s="720"/>
      <c r="EB33" s="720"/>
      <c r="EC33" s="721"/>
    </row>
    <row r="34" spans="2:133" ht="11.25" customHeight="1" x14ac:dyDescent="0.2">
      <c r="B34" s="680" t="s">
        <v>
320</v>
      </c>
      <c r="C34" s="681"/>
      <c r="D34" s="681"/>
      <c r="E34" s="681"/>
      <c r="F34" s="681"/>
      <c r="G34" s="681"/>
      <c r="H34" s="681"/>
      <c r="I34" s="681"/>
      <c r="J34" s="681"/>
      <c r="K34" s="681"/>
      <c r="L34" s="681"/>
      <c r="M34" s="681"/>
      <c r="N34" s="681"/>
      <c r="O34" s="681"/>
      <c r="P34" s="681"/>
      <c r="Q34" s="682"/>
      <c r="R34" s="683">
        <v>
2290</v>
      </c>
      <c r="S34" s="684"/>
      <c r="T34" s="684"/>
      <c r="U34" s="684"/>
      <c r="V34" s="684"/>
      <c r="W34" s="684"/>
      <c r="X34" s="684"/>
      <c r="Y34" s="685"/>
      <c r="Z34" s="686">
        <v>
0</v>
      </c>
      <c r="AA34" s="686"/>
      <c r="AB34" s="686"/>
      <c r="AC34" s="686"/>
      <c r="AD34" s="687" t="s">
        <v>
137</v>
      </c>
      <c r="AE34" s="687"/>
      <c r="AF34" s="687"/>
      <c r="AG34" s="687"/>
      <c r="AH34" s="687"/>
      <c r="AI34" s="687"/>
      <c r="AJ34" s="687"/>
      <c r="AK34" s="687"/>
      <c r="AL34" s="688" t="s">
        <v>
138</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
321</v>
      </c>
      <c r="CE34" s="699"/>
      <c r="CF34" s="699"/>
      <c r="CG34" s="699"/>
      <c r="CH34" s="699"/>
      <c r="CI34" s="699"/>
      <c r="CJ34" s="699"/>
      <c r="CK34" s="699"/>
      <c r="CL34" s="699"/>
      <c r="CM34" s="699"/>
      <c r="CN34" s="699"/>
      <c r="CO34" s="699"/>
      <c r="CP34" s="699"/>
      <c r="CQ34" s="700"/>
      <c r="CR34" s="683">
        <v>
1637402</v>
      </c>
      <c r="CS34" s="684"/>
      <c r="CT34" s="684"/>
      <c r="CU34" s="684"/>
      <c r="CV34" s="684"/>
      <c r="CW34" s="684"/>
      <c r="CX34" s="684"/>
      <c r="CY34" s="685"/>
      <c r="CZ34" s="688">
        <v>
22.2</v>
      </c>
      <c r="DA34" s="720"/>
      <c r="DB34" s="720"/>
      <c r="DC34" s="722"/>
      <c r="DD34" s="692">
        <v>
931295</v>
      </c>
      <c r="DE34" s="684"/>
      <c r="DF34" s="684"/>
      <c r="DG34" s="684"/>
      <c r="DH34" s="684"/>
      <c r="DI34" s="684"/>
      <c r="DJ34" s="684"/>
      <c r="DK34" s="685"/>
      <c r="DL34" s="692">
        <v>
693494</v>
      </c>
      <c r="DM34" s="684"/>
      <c r="DN34" s="684"/>
      <c r="DO34" s="684"/>
      <c r="DP34" s="684"/>
      <c r="DQ34" s="684"/>
      <c r="DR34" s="684"/>
      <c r="DS34" s="684"/>
      <c r="DT34" s="684"/>
      <c r="DU34" s="684"/>
      <c r="DV34" s="685"/>
      <c r="DW34" s="688">
        <v>
19.3</v>
      </c>
      <c r="DX34" s="720"/>
      <c r="DY34" s="720"/>
      <c r="DZ34" s="720"/>
      <c r="EA34" s="720"/>
      <c r="EB34" s="720"/>
      <c r="EC34" s="721"/>
    </row>
    <row r="35" spans="2:133" ht="11.25" customHeight="1" x14ac:dyDescent="0.2">
      <c r="B35" s="680" t="s">
        <v>
322</v>
      </c>
      <c r="C35" s="681"/>
      <c r="D35" s="681"/>
      <c r="E35" s="681"/>
      <c r="F35" s="681"/>
      <c r="G35" s="681"/>
      <c r="H35" s="681"/>
      <c r="I35" s="681"/>
      <c r="J35" s="681"/>
      <c r="K35" s="681"/>
      <c r="L35" s="681"/>
      <c r="M35" s="681"/>
      <c r="N35" s="681"/>
      <c r="O35" s="681"/>
      <c r="P35" s="681"/>
      <c r="Q35" s="682"/>
      <c r="R35" s="683">
        <v>
104845</v>
      </c>
      <c r="S35" s="684"/>
      <c r="T35" s="684"/>
      <c r="U35" s="684"/>
      <c r="V35" s="684"/>
      <c r="W35" s="684"/>
      <c r="X35" s="684"/>
      <c r="Y35" s="685"/>
      <c r="Z35" s="686">
        <v>
1.4</v>
      </c>
      <c r="AA35" s="686"/>
      <c r="AB35" s="686"/>
      <c r="AC35" s="686"/>
      <c r="AD35" s="687" t="s">
        <v>
137</v>
      </c>
      <c r="AE35" s="687"/>
      <c r="AF35" s="687"/>
      <c r="AG35" s="687"/>
      <c r="AH35" s="687"/>
      <c r="AI35" s="687"/>
      <c r="AJ35" s="687"/>
      <c r="AK35" s="687"/>
      <c r="AL35" s="688" t="s">
        <v>
138</v>
      </c>
      <c r="AM35" s="689"/>
      <c r="AN35" s="689"/>
      <c r="AO35" s="690"/>
      <c r="AP35" s="235"/>
      <c r="AQ35" s="662" t="s">
        <v>
323</v>
      </c>
      <c r="AR35" s="663"/>
      <c r="AS35" s="663"/>
      <c r="AT35" s="663"/>
      <c r="AU35" s="663"/>
      <c r="AV35" s="663"/>
      <c r="AW35" s="663"/>
      <c r="AX35" s="663"/>
      <c r="AY35" s="663"/>
      <c r="AZ35" s="663"/>
      <c r="BA35" s="663"/>
      <c r="BB35" s="663"/>
      <c r="BC35" s="663"/>
      <c r="BD35" s="663"/>
      <c r="BE35" s="663"/>
      <c r="BF35" s="664"/>
      <c r="BG35" s="662" t="s">
        <v>
324</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
325</v>
      </c>
      <c r="CE35" s="699"/>
      <c r="CF35" s="699"/>
      <c r="CG35" s="699"/>
      <c r="CH35" s="699"/>
      <c r="CI35" s="699"/>
      <c r="CJ35" s="699"/>
      <c r="CK35" s="699"/>
      <c r="CL35" s="699"/>
      <c r="CM35" s="699"/>
      <c r="CN35" s="699"/>
      <c r="CO35" s="699"/>
      <c r="CP35" s="699"/>
      <c r="CQ35" s="700"/>
      <c r="CR35" s="683">
        <v>
281961</v>
      </c>
      <c r="CS35" s="708"/>
      <c r="CT35" s="708"/>
      <c r="CU35" s="708"/>
      <c r="CV35" s="708"/>
      <c r="CW35" s="708"/>
      <c r="CX35" s="708"/>
      <c r="CY35" s="709"/>
      <c r="CZ35" s="688">
        <v>
3.8</v>
      </c>
      <c r="DA35" s="720"/>
      <c r="DB35" s="720"/>
      <c r="DC35" s="722"/>
      <c r="DD35" s="692">
        <v>
216020</v>
      </c>
      <c r="DE35" s="708"/>
      <c r="DF35" s="708"/>
      <c r="DG35" s="708"/>
      <c r="DH35" s="708"/>
      <c r="DI35" s="708"/>
      <c r="DJ35" s="708"/>
      <c r="DK35" s="709"/>
      <c r="DL35" s="692">
        <v>
216020</v>
      </c>
      <c r="DM35" s="708"/>
      <c r="DN35" s="708"/>
      <c r="DO35" s="708"/>
      <c r="DP35" s="708"/>
      <c r="DQ35" s="708"/>
      <c r="DR35" s="708"/>
      <c r="DS35" s="708"/>
      <c r="DT35" s="708"/>
      <c r="DU35" s="708"/>
      <c r="DV35" s="709"/>
      <c r="DW35" s="688">
        <v>
6</v>
      </c>
      <c r="DX35" s="720"/>
      <c r="DY35" s="720"/>
      <c r="DZ35" s="720"/>
      <c r="EA35" s="720"/>
      <c r="EB35" s="720"/>
      <c r="EC35" s="721"/>
    </row>
    <row r="36" spans="2:133" ht="11.25" customHeight="1" x14ac:dyDescent="0.2">
      <c r="B36" s="680" t="s">
        <v>
326</v>
      </c>
      <c r="C36" s="681"/>
      <c r="D36" s="681"/>
      <c r="E36" s="681"/>
      <c r="F36" s="681"/>
      <c r="G36" s="681"/>
      <c r="H36" s="681"/>
      <c r="I36" s="681"/>
      <c r="J36" s="681"/>
      <c r="K36" s="681"/>
      <c r="L36" s="681"/>
      <c r="M36" s="681"/>
      <c r="N36" s="681"/>
      <c r="O36" s="681"/>
      <c r="P36" s="681"/>
      <c r="Q36" s="682"/>
      <c r="R36" s="683">
        <v>
76061</v>
      </c>
      <c r="S36" s="684"/>
      <c r="T36" s="684"/>
      <c r="U36" s="684"/>
      <c r="V36" s="684"/>
      <c r="W36" s="684"/>
      <c r="X36" s="684"/>
      <c r="Y36" s="685"/>
      <c r="Z36" s="686">
        <v>
1</v>
      </c>
      <c r="AA36" s="686"/>
      <c r="AB36" s="686"/>
      <c r="AC36" s="686"/>
      <c r="AD36" s="687" t="s">
        <v>
137</v>
      </c>
      <c r="AE36" s="687"/>
      <c r="AF36" s="687"/>
      <c r="AG36" s="687"/>
      <c r="AH36" s="687"/>
      <c r="AI36" s="687"/>
      <c r="AJ36" s="687"/>
      <c r="AK36" s="687"/>
      <c r="AL36" s="688" t="s">
        <v>
137</v>
      </c>
      <c r="AM36" s="689"/>
      <c r="AN36" s="689"/>
      <c r="AO36" s="690"/>
      <c r="AP36" s="235"/>
      <c r="AQ36" s="757" t="s">
        <v>
327</v>
      </c>
      <c r="AR36" s="758"/>
      <c r="AS36" s="758"/>
      <c r="AT36" s="758"/>
      <c r="AU36" s="758"/>
      <c r="AV36" s="758"/>
      <c r="AW36" s="758"/>
      <c r="AX36" s="758"/>
      <c r="AY36" s="759"/>
      <c r="AZ36" s="672">
        <v>
908898</v>
      </c>
      <c r="BA36" s="673"/>
      <c r="BB36" s="673"/>
      <c r="BC36" s="673"/>
      <c r="BD36" s="673"/>
      <c r="BE36" s="673"/>
      <c r="BF36" s="760"/>
      <c r="BG36" s="694" t="s">
        <v>
328</v>
      </c>
      <c r="BH36" s="695"/>
      <c r="BI36" s="695"/>
      <c r="BJ36" s="695"/>
      <c r="BK36" s="695"/>
      <c r="BL36" s="695"/>
      <c r="BM36" s="695"/>
      <c r="BN36" s="695"/>
      <c r="BO36" s="695"/>
      <c r="BP36" s="695"/>
      <c r="BQ36" s="695"/>
      <c r="BR36" s="695"/>
      <c r="BS36" s="695"/>
      <c r="BT36" s="695"/>
      <c r="BU36" s="696"/>
      <c r="BV36" s="672">
        <v>
37888</v>
      </c>
      <c r="BW36" s="673"/>
      <c r="BX36" s="673"/>
      <c r="BY36" s="673"/>
      <c r="BZ36" s="673"/>
      <c r="CA36" s="673"/>
      <c r="CB36" s="760"/>
      <c r="CD36" s="698" t="s">
        <v>
329</v>
      </c>
      <c r="CE36" s="699"/>
      <c r="CF36" s="699"/>
      <c r="CG36" s="699"/>
      <c r="CH36" s="699"/>
      <c r="CI36" s="699"/>
      <c r="CJ36" s="699"/>
      <c r="CK36" s="699"/>
      <c r="CL36" s="699"/>
      <c r="CM36" s="699"/>
      <c r="CN36" s="699"/>
      <c r="CO36" s="699"/>
      <c r="CP36" s="699"/>
      <c r="CQ36" s="700"/>
      <c r="CR36" s="683">
        <v>
923711</v>
      </c>
      <c r="CS36" s="684"/>
      <c r="CT36" s="684"/>
      <c r="CU36" s="684"/>
      <c r="CV36" s="684"/>
      <c r="CW36" s="684"/>
      <c r="CX36" s="684"/>
      <c r="CY36" s="685"/>
      <c r="CZ36" s="688">
        <v>
12.5</v>
      </c>
      <c r="DA36" s="720"/>
      <c r="DB36" s="720"/>
      <c r="DC36" s="722"/>
      <c r="DD36" s="692">
        <v>
516695</v>
      </c>
      <c r="DE36" s="684"/>
      <c r="DF36" s="684"/>
      <c r="DG36" s="684"/>
      <c r="DH36" s="684"/>
      <c r="DI36" s="684"/>
      <c r="DJ36" s="684"/>
      <c r="DK36" s="685"/>
      <c r="DL36" s="692">
        <v>
382115</v>
      </c>
      <c r="DM36" s="684"/>
      <c r="DN36" s="684"/>
      <c r="DO36" s="684"/>
      <c r="DP36" s="684"/>
      <c r="DQ36" s="684"/>
      <c r="DR36" s="684"/>
      <c r="DS36" s="684"/>
      <c r="DT36" s="684"/>
      <c r="DU36" s="684"/>
      <c r="DV36" s="685"/>
      <c r="DW36" s="688">
        <v>
10.6</v>
      </c>
      <c r="DX36" s="720"/>
      <c r="DY36" s="720"/>
      <c r="DZ36" s="720"/>
      <c r="EA36" s="720"/>
      <c r="EB36" s="720"/>
      <c r="EC36" s="721"/>
    </row>
    <row r="37" spans="2:133" ht="11.25" customHeight="1" x14ac:dyDescent="0.2">
      <c r="B37" s="680" t="s">
        <v>
330</v>
      </c>
      <c r="C37" s="681"/>
      <c r="D37" s="681"/>
      <c r="E37" s="681"/>
      <c r="F37" s="681"/>
      <c r="G37" s="681"/>
      <c r="H37" s="681"/>
      <c r="I37" s="681"/>
      <c r="J37" s="681"/>
      <c r="K37" s="681"/>
      <c r="L37" s="681"/>
      <c r="M37" s="681"/>
      <c r="N37" s="681"/>
      <c r="O37" s="681"/>
      <c r="P37" s="681"/>
      <c r="Q37" s="682"/>
      <c r="R37" s="683">
        <v>
130512</v>
      </c>
      <c r="S37" s="684"/>
      <c r="T37" s="684"/>
      <c r="U37" s="684"/>
      <c r="V37" s="684"/>
      <c r="W37" s="684"/>
      <c r="X37" s="684"/>
      <c r="Y37" s="685"/>
      <c r="Z37" s="686">
        <v>
1.7</v>
      </c>
      <c r="AA37" s="686"/>
      <c r="AB37" s="686"/>
      <c r="AC37" s="686"/>
      <c r="AD37" s="687" t="s">
        <v>
234</v>
      </c>
      <c r="AE37" s="687"/>
      <c r="AF37" s="687"/>
      <c r="AG37" s="687"/>
      <c r="AH37" s="687"/>
      <c r="AI37" s="687"/>
      <c r="AJ37" s="687"/>
      <c r="AK37" s="687"/>
      <c r="AL37" s="688" t="s">
        <v>
137</v>
      </c>
      <c r="AM37" s="689"/>
      <c r="AN37" s="689"/>
      <c r="AO37" s="690"/>
      <c r="AQ37" s="761" t="s">
        <v>
331</v>
      </c>
      <c r="AR37" s="762"/>
      <c r="AS37" s="762"/>
      <c r="AT37" s="762"/>
      <c r="AU37" s="762"/>
      <c r="AV37" s="762"/>
      <c r="AW37" s="762"/>
      <c r="AX37" s="762"/>
      <c r="AY37" s="763"/>
      <c r="AZ37" s="683">
        <v>
300000</v>
      </c>
      <c r="BA37" s="684"/>
      <c r="BB37" s="684"/>
      <c r="BC37" s="684"/>
      <c r="BD37" s="708"/>
      <c r="BE37" s="708"/>
      <c r="BF37" s="738"/>
      <c r="BG37" s="698" t="s">
        <v>
332</v>
      </c>
      <c r="BH37" s="699"/>
      <c r="BI37" s="699"/>
      <c r="BJ37" s="699"/>
      <c r="BK37" s="699"/>
      <c r="BL37" s="699"/>
      <c r="BM37" s="699"/>
      <c r="BN37" s="699"/>
      <c r="BO37" s="699"/>
      <c r="BP37" s="699"/>
      <c r="BQ37" s="699"/>
      <c r="BR37" s="699"/>
      <c r="BS37" s="699"/>
      <c r="BT37" s="699"/>
      <c r="BU37" s="700"/>
      <c r="BV37" s="683">
        <v>
-16791</v>
      </c>
      <c r="BW37" s="684"/>
      <c r="BX37" s="684"/>
      <c r="BY37" s="684"/>
      <c r="BZ37" s="684"/>
      <c r="CA37" s="684"/>
      <c r="CB37" s="693"/>
      <c r="CD37" s="698" t="s">
        <v>
333</v>
      </c>
      <c r="CE37" s="699"/>
      <c r="CF37" s="699"/>
      <c r="CG37" s="699"/>
      <c r="CH37" s="699"/>
      <c r="CI37" s="699"/>
      <c r="CJ37" s="699"/>
      <c r="CK37" s="699"/>
      <c r="CL37" s="699"/>
      <c r="CM37" s="699"/>
      <c r="CN37" s="699"/>
      <c r="CO37" s="699"/>
      <c r="CP37" s="699"/>
      <c r="CQ37" s="700"/>
      <c r="CR37" s="683">
        <v>
99723</v>
      </c>
      <c r="CS37" s="708"/>
      <c r="CT37" s="708"/>
      <c r="CU37" s="708"/>
      <c r="CV37" s="708"/>
      <c r="CW37" s="708"/>
      <c r="CX37" s="708"/>
      <c r="CY37" s="709"/>
      <c r="CZ37" s="688">
        <v>
1.4</v>
      </c>
      <c r="DA37" s="720"/>
      <c r="DB37" s="720"/>
      <c r="DC37" s="722"/>
      <c r="DD37" s="692">
        <v>
69723</v>
      </c>
      <c r="DE37" s="708"/>
      <c r="DF37" s="708"/>
      <c r="DG37" s="708"/>
      <c r="DH37" s="708"/>
      <c r="DI37" s="708"/>
      <c r="DJ37" s="708"/>
      <c r="DK37" s="709"/>
      <c r="DL37" s="692">
        <v>
65773</v>
      </c>
      <c r="DM37" s="708"/>
      <c r="DN37" s="708"/>
      <c r="DO37" s="708"/>
      <c r="DP37" s="708"/>
      <c r="DQ37" s="708"/>
      <c r="DR37" s="708"/>
      <c r="DS37" s="708"/>
      <c r="DT37" s="708"/>
      <c r="DU37" s="708"/>
      <c r="DV37" s="709"/>
      <c r="DW37" s="688">
        <v>
1.8</v>
      </c>
      <c r="DX37" s="720"/>
      <c r="DY37" s="720"/>
      <c r="DZ37" s="720"/>
      <c r="EA37" s="720"/>
      <c r="EB37" s="720"/>
      <c r="EC37" s="721"/>
    </row>
    <row r="38" spans="2:133" ht="11.25" customHeight="1" x14ac:dyDescent="0.2">
      <c r="B38" s="680" t="s">
        <v>
334</v>
      </c>
      <c r="C38" s="681"/>
      <c r="D38" s="681"/>
      <c r="E38" s="681"/>
      <c r="F38" s="681"/>
      <c r="G38" s="681"/>
      <c r="H38" s="681"/>
      <c r="I38" s="681"/>
      <c r="J38" s="681"/>
      <c r="K38" s="681"/>
      <c r="L38" s="681"/>
      <c r="M38" s="681"/>
      <c r="N38" s="681"/>
      <c r="O38" s="681"/>
      <c r="P38" s="681"/>
      <c r="Q38" s="682"/>
      <c r="R38" s="683">
        <v>
116906</v>
      </c>
      <c r="S38" s="684"/>
      <c r="T38" s="684"/>
      <c r="U38" s="684"/>
      <c r="V38" s="684"/>
      <c r="W38" s="684"/>
      <c r="X38" s="684"/>
      <c r="Y38" s="685"/>
      <c r="Z38" s="686">
        <v>
1.5</v>
      </c>
      <c r="AA38" s="686"/>
      <c r="AB38" s="686"/>
      <c r="AC38" s="686"/>
      <c r="AD38" s="687" t="s">
        <v>
234</v>
      </c>
      <c r="AE38" s="687"/>
      <c r="AF38" s="687"/>
      <c r="AG38" s="687"/>
      <c r="AH38" s="687"/>
      <c r="AI38" s="687"/>
      <c r="AJ38" s="687"/>
      <c r="AK38" s="687"/>
      <c r="AL38" s="688" t="s">
        <v>
137</v>
      </c>
      <c r="AM38" s="689"/>
      <c r="AN38" s="689"/>
      <c r="AO38" s="690"/>
      <c r="AQ38" s="761" t="s">
        <v>
335</v>
      </c>
      <c r="AR38" s="762"/>
      <c r="AS38" s="762"/>
      <c r="AT38" s="762"/>
      <c r="AU38" s="762"/>
      <c r="AV38" s="762"/>
      <c r="AW38" s="762"/>
      <c r="AX38" s="762"/>
      <c r="AY38" s="763"/>
      <c r="AZ38" s="683">
        <v>
75000</v>
      </c>
      <c r="BA38" s="684"/>
      <c r="BB38" s="684"/>
      <c r="BC38" s="684"/>
      <c r="BD38" s="708"/>
      <c r="BE38" s="708"/>
      <c r="BF38" s="738"/>
      <c r="BG38" s="698" t="s">
        <v>
336</v>
      </c>
      <c r="BH38" s="699"/>
      <c r="BI38" s="699"/>
      <c r="BJ38" s="699"/>
      <c r="BK38" s="699"/>
      <c r="BL38" s="699"/>
      <c r="BM38" s="699"/>
      <c r="BN38" s="699"/>
      <c r="BO38" s="699"/>
      <c r="BP38" s="699"/>
      <c r="BQ38" s="699"/>
      <c r="BR38" s="699"/>
      <c r="BS38" s="699"/>
      <c r="BT38" s="699"/>
      <c r="BU38" s="700"/>
      <c r="BV38" s="683">
        <v>
1745</v>
      </c>
      <c r="BW38" s="684"/>
      <c r="BX38" s="684"/>
      <c r="BY38" s="684"/>
      <c r="BZ38" s="684"/>
      <c r="CA38" s="684"/>
      <c r="CB38" s="693"/>
      <c r="CD38" s="698" t="s">
        <v>
337</v>
      </c>
      <c r="CE38" s="699"/>
      <c r="CF38" s="699"/>
      <c r="CG38" s="699"/>
      <c r="CH38" s="699"/>
      <c r="CI38" s="699"/>
      <c r="CJ38" s="699"/>
      <c r="CK38" s="699"/>
      <c r="CL38" s="699"/>
      <c r="CM38" s="699"/>
      <c r="CN38" s="699"/>
      <c r="CO38" s="699"/>
      <c r="CP38" s="699"/>
      <c r="CQ38" s="700"/>
      <c r="CR38" s="683">
        <v>
478368</v>
      </c>
      <c r="CS38" s="684"/>
      <c r="CT38" s="684"/>
      <c r="CU38" s="684"/>
      <c r="CV38" s="684"/>
      <c r="CW38" s="684"/>
      <c r="CX38" s="684"/>
      <c r="CY38" s="685"/>
      <c r="CZ38" s="688">
        <v>
6.5</v>
      </c>
      <c r="DA38" s="720"/>
      <c r="DB38" s="720"/>
      <c r="DC38" s="722"/>
      <c r="DD38" s="692">
        <v>
214961</v>
      </c>
      <c r="DE38" s="684"/>
      <c r="DF38" s="684"/>
      <c r="DG38" s="684"/>
      <c r="DH38" s="684"/>
      <c r="DI38" s="684"/>
      <c r="DJ38" s="684"/>
      <c r="DK38" s="685"/>
      <c r="DL38" s="692">
        <v>
145896</v>
      </c>
      <c r="DM38" s="684"/>
      <c r="DN38" s="684"/>
      <c r="DO38" s="684"/>
      <c r="DP38" s="684"/>
      <c r="DQ38" s="684"/>
      <c r="DR38" s="684"/>
      <c r="DS38" s="684"/>
      <c r="DT38" s="684"/>
      <c r="DU38" s="684"/>
      <c r="DV38" s="685"/>
      <c r="DW38" s="688">
        <v>
4.0999999999999996</v>
      </c>
      <c r="DX38" s="720"/>
      <c r="DY38" s="720"/>
      <c r="DZ38" s="720"/>
      <c r="EA38" s="720"/>
      <c r="EB38" s="720"/>
      <c r="EC38" s="721"/>
    </row>
    <row r="39" spans="2:133" ht="11.25" customHeight="1" x14ac:dyDescent="0.2">
      <c r="B39" s="680" t="s">
        <v>
338</v>
      </c>
      <c r="C39" s="681"/>
      <c r="D39" s="681"/>
      <c r="E39" s="681"/>
      <c r="F39" s="681"/>
      <c r="G39" s="681"/>
      <c r="H39" s="681"/>
      <c r="I39" s="681"/>
      <c r="J39" s="681"/>
      <c r="K39" s="681"/>
      <c r="L39" s="681"/>
      <c r="M39" s="681"/>
      <c r="N39" s="681"/>
      <c r="O39" s="681"/>
      <c r="P39" s="681"/>
      <c r="Q39" s="682"/>
      <c r="R39" s="683">
        <v>
329143</v>
      </c>
      <c r="S39" s="684"/>
      <c r="T39" s="684"/>
      <c r="U39" s="684"/>
      <c r="V39" s="684"/>
      <c r="W39" s="684"/>
      <c r="X39" s="684"/>
      <c r="Y39" s="685"/>
      <c r="Z39" s="686">
        <v>
4.4000000000000004</v>
      </c>
      <c r="AA39" s="686"/>
      <c r="AB39" s="686"/>
      <c r="AC39" s="686"/>
      <c r="AD39" s="687" t="s">
        <v>
234</v>
      </c>
      <c r="AE39" s="687"/>
      <c r="AF39" s="687"/>
      <c r="AG39" s="687"/>
      <c r="AH39" s="687"/>
      <c r="AI39" s="687"/>
      <c r="AJ39" s="687"/>
      <c r="AK39" s="687"/>
      <c r="AL39" s="688" t="s">
        <v>
137</v>
      </c>
      <c r="AM39" s="689"/>
      <c r="AN39" s="689"/>
      <c r="AO39" s="690"/>
      <c r="AQ39" s="761" t="s">
        <v>
339</v>
      </c>
      <c r="AR39" s="762"/>
      <c r="AS39" s="762"/>
      <c r="AT39" s="762"/>
      <c r="AU39" s="762"/>
      <c r="AV39" s="762"/>
      <c r="AW39" s="762"/>
      <c r="AX39" s="762"/>
      <c r="AY39" s="763"/>
      <c r="AZ39" s="683">
        <v>
55530</v>
      </c>
      <c r="BA39" s="684"/>
      <c r="BB39" s="684"/>
      <c r="BC39" s="684"/>
      <c r="BD39" s="708"/>
      <c r="BE39" s="708"/>
      <c r="BF39" s="738"/>
      <c r="BG39" s="698" t="s">
        <v>
340</v>
      </c>
      <c r="BH39" s="699"/>
      <c r="BI39" s="699"/>
      <c r="BJ39" s="699"/>
      <c r="BK39" s="699"/>
      <c r="BL39" s="699"/>
      <c r="BM39" s="699"/>
      <c r="BN39" s="699"/>
      <c r="BO39" s="699"/>
      <c r="BP39" s="699"/>
      <c r="BQ39" s="699"/>
      <c r="BR39" s="699"/>
      <c r="BS39" s="699"/>
      <c r="BT39" s="699"/>
      <c r="BU39" s="700"/>
      <c r="BV39" s="683">
        <v>
2591</v>
      </c>
      <c r="BW39" s="684"/>
      <c r="BX39" s="684"/>
      <c r="BY39" s="684"/>
      <c r="BZ39" s="684"/>
      <c r="CA39" s="684"/>
      <c r="CB39" s="693"/>
      <c r="CD39" s="698" t="s">
        <v>
341</v>
      </c>
      <c r="CE39" s="699"/>
      <c r="CF39" s="699"/>
      <c r="CG39" s="699"/>
      <c r="CH39" s="699"/>
      <c r="CI39" s="699"/>
      <c r="CJ39" s="699"/>
      <c r="CK39" s="699"/>
      <c r="CL39" s="699"/>
      <c r="CM39" s="699"/>
      <c r="CN39" s="699"/>
      <c r="CO39" s="699"/>
      <c r="CP39" s="699"/>
      <c r="CQ39" s="700"/>
      <c r="CR39" s="683">
        <v>
161000</v>
      </c>
      <c r="CS39" s="708"/>
      <c r="CT39" s="708"/>
      <c r="CU39" s="708"/>
      <c r="CV39" s="708"/>
      <c r="CW39" s="708"/>
      <c r="CX39" s="708"/>
      <c r="CY39" s="709"/>
      <c r="CZ39" s="688">
        <v>
2.2000000000000002</v>
      </c>
      <c r="DA39" s="720"/>
      <c r="DB39" s="720"/>
      <c r="DC39" s="722"/>
      <c r="DD39" s="692">
        <v>
61000</v>
      </c>
      <c r="DE39" s="708"/>
      <c r="DF39" s="708"/>
      <c r="DG39" s="708"/>
      <c r="DH39" s="708"/>
      <c r="DI39" s="708"/>
      <c r="DJ39" s="708"/>
      <c r="DK39" s="709"/>
      <c r="DL39" s="692" t="s">
        <v>
137</v>
      </c>
      <c r="DM39" s="708"/>
      <c r="DN39" s="708"/>
      <c r="DO39" s="708"/>
      <c r="DP39" s="708"/>
      <c r="DQ39" s="708"/>
      <c r="DR39" s="708"/>
      <c r="DS39" s="708"/>
      <c r="DT39" s="708"/>
      <c r="DU39" s="708"/>
      <c r="DV39" s="709"/>
      <c r="DW39" s="688" t="s">
        <v>
137</v>
      </c>
      <c r="DX39" s="720"/>
      <c r="DY39" s="720"/>
      <c r="DZ39" s="720"/>
      <c r="EA39" s="720"/>
      <c r="EB39" s="720"/>
      <c r="EC39" s="721"/>
    </row>
    <row r="40" spans="2:133" ht="11.25" customHeight="1" x14ac:dyDescent="0.2">
      <c r="B40" s="680" t="s">
        <v>
342</v>
      </c>
      <c r="C40" s="681"/>
      <c r="D40" s="681"/>
      <c r="E40" s="681"/>
      <c r="F40" s="681"/>
      <c r="G40" s="681"/>
      <c r="H40" s="681"/>
      <c r="I40" s="681"/>
      <c r="J40" s="681"/>
      <c r="K40" s="681"/>
      <c r="L40" s="681"/>
      <c r="M40" s="681"/>
      <c r="N40" s="681"/>
      <c r="O40" s="681"/>
      <c r="P40" s="681"/>
      <c r="Q40" s="682"/>
      <c r="R40" s="683" t="s">
        <v>
137</v>
      </c>
      <c r="S40" s="684"/>
      <c r="T40" s="684"/>
      <c r="U40" s="684"/>
      <c r="V40" s="684"/>
      <c r="W40" s="684"/>
      <c r="X40" s="684"/>
      <c r="Y40" s="685"/>
      <c r="Z40" s="686" t="s">
        <v>
137</v>
      </c>
      <c r="AA40" s="686"/>
      <c r="AB40" s="686"/>
      <c r="AC40" s="686"/>
      <c r="AD40" s="687" t="s">
        <v>
137</v>
      </c>
      <c r="AE40" s="687"/>
      <c r="AF40" s="687"/>
      <c r="AG40" s="687"/>
      <c r="AH40" s="687"/>
      <c r="AI40" s="687"/>
      <c r="AJ40" s="687"/>
      <c r="AK40" s="687"/>
      <c r="AL40" s="688" t="s">
        <v>
137</v>
      </c>
      <c r="AM40" s="689"/>
      <c r="AN40" s="689"/>
      <c r="AO40" s="690"/>
      <c r="AQ40" s="761" t="s">
        <v>
343</v>
      </c>
      <c r="AR40" s="762"/>
      <c r="AS40" s="762"/>
      <c r="AT40" s="762"/>
      <c r="AU40" s="762"/>
      <c r="AV40" s="762"/>
      <c r="AW40" s="762"/>
      <c r="AX40" s="762"/>
      <c r="AY40" s="763"/>
      <c r="AZ40" s="683">
        <v>
41288</v>
      </c>
      <c r="BA40" s="684"/>
      <c r="BB40" s="684"/>
      <c r="BC40" s="684"/>
      <c r="BD40" s="708"/>
      <c r="BE40" s="708"/>
      <c r="BF40" s="738"/>
      <c r="BG40" s="764" t="s">
        <v>
344</v>
      </c>
      <c r="BH40" s="765"/>
      <c r="BI40" s="765"/>
      <c r="BJ40" s="765"/>
      <c r="BK40" s="765"/>
      <c r="BL40" s="236"/>
      <c r="BM40" s="699" t="s">
        <v>
345</v>
      </c>
      <c r="BN40" s="699"/>
      <c r="BO40" s="699"/>
      <c r="BP40" s="699"/>
      <c r="BQ40" s="699"/>
      <c r="BR40" s="699"/>
      <c r="BS40" s="699"/>
      <c r="BT40" s="699"/>
      <c r="BU40" s="700"/>
      <c r="BV40" s="683">
        <v>
88</v>
      </c>
      <c r="BW40" s="684"/>
      <c r="BX40" s="684"/>
      <c r="BY40" s="684"/>
      <c r="BZ40" s="684"/>
      <c r="CA40" s="684"/>
      <c r="CB40" s="693"/>
      <c r="CD40" s="698" t="s">
        <v>
346</v>
      </c>
      <c r="CE40" s="699"/>
      <c r="CF40" s="699"/>
      <c r="CG40" s="699"/>
      <c r="CH40" s="699"/>
      <c r="CI40" s="699"/>
      <c r="CJ40" s="699"/>
      <c r="CK40" s="699"/>
      <c r="CL40" s="699"/>
      <c r="CM40" s="699"/>
      <c r="CN40" s="699"/>
      <c r="CO40" s="699"/>
      <c r="CP40" s="699"/>
      <c r="CQ40" s="700"/>
      <c r="CR40" s="683">
        <v>
26200</v>
      </c>
      <c r="CS40" s="684"/>
      <c r="CT40" s="684"/>
      <c r="CU40" s="684"/>
      <c r="CV40" s="684"/>
      <c r="CW40" s="684"/>
      <c r="CX40" s="684"/>
      <c r="CY40" s="685"/>
      <c r="CZ40" s="688">
        <v>
0.4</v>
      </c>
      <c r="DA40" s="720"/>
      <c r="DB40" s="720"/>
      <c r="DC40" s="722"/>
      <c r="DD40" s="692" t="s">
        <v>
137</v>
      </c>
      <c r="DE40" s="684"/>
      <c r="DF40" s="684"/>
      <c r="DG40" s="684"/>
      <c r="DH40" s="684"/>
      <c r="DI40" s="684"/>
      <c r="DJ40" s="684"/>
      <c r="DK40" s="685"/>
      <c r="DL40" s="692" t="s">
        <v>
137</v>
      </c>
      <c r="DM40" s="684"/>
      <c r="DN40" s="684"/>
      <c r="DO40" s="684"/>
      <c r="DP40" s="684"/>
      <c r="DQ40" s="684"/>
      <c r="DR40" s="684"/>
      <c r="DS40" s="684"/>
      <c r="DT40" s="684"/>
      <c r="DU40" s="684"/>
      <c r="DV40" s="685"/>
      <c r="DW40" s="688" t="s">
        <v>
234</v>
      </c>
      <c r="DX40" s="720"/>
      <c r="DY40" s="720"/>
      <c r="DZ40" s="720"/>
      <c r="EA40" s="720"/>
      <c r="EB40" s="720"/>
      <c r="EC40" s="721"/>
    </row>
    <row r="41" spans="2:133" ht="11.25" customHeight="1" x14ac:dyDescent="0.2">
      <c r="B41" s="680" t="s">
        <v>
347</v>
      </c>
      <c r="C41" s="681"/>
      <c r="D41" s="681"/>
      <c r="E41" s="681"/>
      <c r="F41" s="681"/>
      <c r="G41" s="681"/>
      <c r="H41" s="681"/>
      <c r="I41" s="681"/>
      <c r="J41" s="681"/>
      <c r="K41" s="681"/>
      <c r="L41" s="681"/>
      <c r="M41" s="681"/>
      <c r="N41" s="681"/>
      <c r="O41" s="681"/>
      <c r="P41" s="681"/>
      <c r="Q41" s="682"/>
      <c r="R41" s="683">
        <v>
122743</v>
      </c>
      <c r="S41" s="684"/>
      <c r="T41" s="684"/>
      <c r="U41" s="684"/>
      <c r="V41" s="684"/>
      <c r="W41" s="684"/>
      <c r="X41" s="684"/>
      <c r="Y41" s="685"/>
      <c r="Z41" s="686">
        <v>
1.6</v>
      </c>
      <c r="AA41" s="686"/>
      <c r="AB41" s="686"/>
      <c r="AC41" s="686"/>
      <c r="AD41" s="687" t="s">
        <v>
234</v>
      </c>
      <c r="AE41" s="687"/>
      <c r="AF41" s="687"/>
      <c r="AG41" s="687"/>
      <c r="AH41" s="687"/>
      <c r="AI41" s="687"/>
      <c r="AJ41" s="687"/>
      <c r="AK41" s="687"/>
      <c r="AL41" s="688" t="s">
        <v>
234</v>
      </c>
      <c r="AM41" s="689"/>
      <c r="AN41" s="689"/>
      <c r="AO41" s="690"/>
      <c r="AQ41" s="761" t="s">
        <v>
348</v>
      </c>
      <c r="AR41" s="762"/>
      <c r="AS41" s="762"/>
      <c r="AT41" s="762"/>
      <c r="AU41" s="762"/>
      <c r="AV41" s="762"/>
      <c r="AW41" s="762"/>
      <c r="AX41" s="762"/>
      <c r="AY41" s="763"/>
      <c r="AZ41" s="683">
        <v>
138433</v>
      </c>
      <c r="BA41" s="684"/>
      <c r="BB41" s="684"/>
      <c r="BC41" s="684"/>
      <c r="BD41" s="708"/>
      <c r="BE41" s="708"/>
      <c r="BF41" s="738"/>
      <c r="BG41" s="764"/>
      <c r="BH41" s="765"/>
      <c r="BI41" s="765"/>
      <c r="BJ41" s="765"/>
      <c r="BK41" s="765"/>
      <c r="BL41" s="236"/>
      <c r="BM41" s="699" t="s">
        <v>
349</v>
      </c>
      <c r="BN41" s="699"/>
      <c r="BO41" s="699"/>
      <c r="BP41" s="699"/>
      <c r="BQ41" s="699"/>
      <c r="BR41" s="699"/>
      <c r="BS41" s="699"/>
      <c r="BT41" s="699"/>
      <c r="BU41" s="700"/>
      <c r="BV41" s="683" t="s">
        <v>
137</v>
      </c>
      <c r="BW41" s="684"/>
      <c r="BX41" s="684"/>
      <c r="BY41" s="684"/>
      <c r="BZ41" s="684"/>
      <c r="CA41" s="684"/>
      <c r="CB41" s="693"/>
      <c r="CD41" s="698" t="s">
        <v>
350</v>
      </c>
      <c r="CE41" s="699"/>
      <c r="CF41" s="699"/>
      <c r="CG41" s="699"/>
      <c r="CH41" s="699"/>
      <c r="CI41" s="699"/>
      <c r="CJ41" s="699"/>
      <c r="CK41" s="699"/>
      <c r="CL41" s="699"/>
      <c r="CM41" s="699"/>
      <c r="CN41" s="699"/>
      <c r="CO41" s="699"/>
      <c r="CP41" s="699"/>
      <c r="CQ41" s="700"/>
      <c r="CR41" s="683" t="s">
        <v>
137</v>
      </c>
      <c r="CS41" s="708"/>
      <c r="CT41" s="708"/>
      <c r="CU41" s="708"/>
      <c r="CV41" s="708"/>
      <c r="CW41" s="708"/>
      <c r="CX41" s="708"/>
      <c r="CY41" s="709"/>
      <c r="CZ41" s="688" t="s">
        <v>
137</v>
      </c>
      <c r="DA41" s="720"/>
      <c r="DB41" s="720"/>
      <c r="DC41" s="722"/>
      <c r="DD41" s="692" t="s">
        <v>
137</v>
      </c>
      <c r="DE41" s="708"/>
      <c r="DF41" s="708"/>
      <c r="DG41" s="708"/>
      <c r="DH41" s="708"/>
      <c r="DI41" s="708"/>
      <c r="DJ41" s="708"/>
      <c r="DK41" s="709"/>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24" t="s">
        <v>
351</v>
      </c>
      <c r="C42" s="725"/>
      <c r="D42" s="725"/>
      <c r="E42" s="725"/>
      <c r="F42" s="725"/>
      <c r="G42" s="725"/>
      <c r="H42" s="725"/>
      <c r="I42" s="725"/>
      <c r="J42" s="725"/>
      <c r="K42" s="725"/>
      <c r="L42" s="725"/>
      <c r="M42" s="725"/>
      <c r="N42" s="725"/>
      <c r="O42" s="725"/>
      <c r="P42" s="725"/>
      <c r="Q42" s="726"/>
      <c r="R42" s="768">
        <v>
7553626</v>
      </c>
      <c r="S42" s="769"/>
      <c r="T42" s="769"/>
      <c r="U42" s="769"/>
      <c r="V42" s="769"/>
      <c r="W42" s="769"/>
      <c r="X42" s="769"/>
      <c r="Y42" s="777"/>
      <c r="Z42" s="778">
        <v>
100</v>
      </c>
      <c r="AA42" s="778"/>
      <c r="AB42" s="778"/>
      <c r="AC42" s="778"/>
      <c r="AD42" s="779">
        <v>
3471846</v>
      </c>
      <c r="AE42" s="779"/>
      <c r="AF42" s="779"/>
      <c r="AG42" s="779"/>
      <c r="AH42" s="779"/>
      <c r="AI42" s="779"/>
      <c r="AJ42" s="779"/>
      <c r="AK42" s="779"/>
      <c r="AL42" s="780">
        <v>
100</v>
      </c>
      <c r="AM42" s="755"/>
      <c r="AN42" s="755"/>
      <c r="AO42" s="781"/>
      <c r="AQ42" s="782" t="s">
        <v>
352</v>
      </c>
      <c r="AR42" s="783"/>
      <c r="AS42" s="783"/>
      <c r="AT42" s="783"/>
      <c r="AU42" s="783"/>
      <c r="AV42" s="783"/>
      <c r="AW42" s="783"/>
      <c r="AX42" s="783"/>
      <c r="AY42" s="784"/>
      <c r="AZ42" s="768">
        <v>
298647</v>
      </c>
      <c r="BA42" s="769"/>
      <c r="BB42" s="769"/>
      <c r="BC42" s="769"/>
      <c r="BD42" s="754"/>
      <c r="BE42" s="754"/>
      <c r="BF42" s="756"/>
      <c r="BG42" s="766"/>
      <c r="BH42" s="767"/>
      <c r="BI42" s="767"/>
      <c r="BJ42" s="767"/>
      <c r="BK42" s="767"/>
      <c r="BL42" s="237"/>
      <c r="BM42" s="711" t="s">
        <v>
353</v>
      </c>
      <c r="BN42" s="711"/>
      <c r="BO42" s="711"/>
      <c r="BP42" s="711"/>
      <c r="BQ42" s="711"/>
      <c r="BR42" s="711"/>
      <c r="BS42" s="711"/>
      <c r="BT42" s="711"/>
      <c r="BU42" s="712"/>
      <c r="BV42" s="768">
        <v>
309</v>
      </c>
      <c r="BW42" s="769"/>
      <c r="BX42" s="769"/>
      <c r="BY42" s="769"/>
      <c r="BZ42" s="769"/>
      <c r="CA42" s="769"/>
      <c r="CB42" s="776"/>
      <c r="CD42" s="680" t="s">
        <v>
354</v>
      </c>
      <c r="CE42" s="681"/>
      <c r="CF42" s="681"/>
      <c r="CG42" s="681"/>
      <c r="CH42" s="681"/>
      <c r="CI42" s="681"/>
      <c r="CJ42" s="681"/>
      <c r="CK42" s="681"/>
      <c r="CL42" s="681"/>
      <c r="CM42" s="681"/>
      <c r="CN42" s="681"/>
      <c r="CO42" s="681"/>
      <c r="CP42" s="681"/>
      <c r="CQ42" s="682"/>
      <c r="CR42" s="683">
        <v>
1372788</v>
      </c>
      <c r="CS42" s="684"/>
      <c r="CT42" s="684"/>
      <c r="CU42" s="684"/>
      <c r="CV42" s="684"/>
      <c r="CW42" s="684"/>
      <c r="CX42" s="684"/>
      <c r="CY42" s="685"/>
      <c r="CZ42" s="688">
        <v>
18.600000000000001</v>
      </c>
      <c r="DA42" s="689"/>
      <c r="DB42" s="689"/>
      <c r="DC42" s="701"/>
      <c r="DD42" s="692">
        <v>
198758</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
355</v>
      </c>
      <c r="CE43" s="681"/>
      <c r="CF43" s="681"/>
      <c r="CG43" s="681"/>
      <c r="CH43" s="681"/>
      <c r="CI43" s="681"/>
      <c r="CJ43" s="681"/>
      <c r="CK43" s="681"/>
      <c r="CL43" s="681"/>
      <c r="CM43" s="681"/>
      <c r="CN43" s="681"/>
      <c r="CO43" s="681"/>
      <c r="CP43" s="681"/>
      <c r="CQ43" s="682"/>
      <c r="CR43" s="683">
        <v>
30443</v>
      </c>
      <c r="CS43" s="708"/>
      <c r="CT43" s="708"/>
      <c r="CU43" s="708"/>
      <c r="CV43" s="708"/>
      <c r="CW43" s="708"/>
      <c r="CX43" s="708"/>
      <c r="CY43" s="709"/>
      <c r="CZ43" s="688">
        <v>
0.4</v>
      </c>
      <c r="DA43" s="720"/>
      <c r="DB43" s="720"/>
      <c r="DC43" s="722"/>
      <c r="DD43" s="692">
        <v>
30443</v>
      </c>
      <c r="DE43" s="708"/>
      <c r="DF43" s="708"/>
      <c r="DG43" s="708"/>
      <c r="DH43" s="708"/>
      <c r="DI43" s="708"/>
      <c r="DJ43" s="708"/>
      <c r="DK43" s="709"/>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
304</v>
      </c>
      <c r="CE44" s="796"/>
      <c r="CF44" s="680" t="s">
        <v>
356</v>
      </c>
      <c r="CG44" s="681"/>
      <c r="CH44" s="681"/>
      <c r="CI44" s="681"/>
      <c r="CJ44" s="681"/>
      <c r="CK44" s="681"/>
      <c r="CL44" s="681"/>
      <c r="CM44" s="681"/>
      <c r="CN44" s="681"/>
      <c r="CO44" s="681"/>
      <c r="CP44" s="681"/>
      <c r="CQ44" s="682"/>
      <c r="CR44" s="683">
        <v>
1335905</v>
      </c>
      <c r="CS44" s="684"/>
      <c r="CT44" s="684"/>
      <c r="CU44" s="684"/>
      <c r="CV44" s="684"/>
      <c r="CW44" s="684"/>
      <c r="CX44" s="684"/>
      <c r="CY44" s="685"/>
      <c r="CZ44" s="688">
        <v>
18.100000000000001</v>
      </c>
      <c r="DA44" s="689"/>
      <c r="DB44" s="689"/>
      <c r="DC44" s="701"/>
      <c r="DD44" s="692">
        <v>
170844</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
357</v>
      </c>
      <c r="CG45" s="681"/>
      <c r="CH45" s="681"/>
      <c r="CI45" s="681"/>
      <c r="CJ45" s="681"/>
      <c r="CK45" s="681"/>
      <c r="CL45" s="681"/>
      <c r="CM45" s="681"/>
      <c r="CN45" s="681"/>
      <c r="CO45" s="681"/>
      <c r="CP45" s="681"/>
      <c r="CQ45" s="682"/>
      <c r="CR45" s="683">
        <v>
278396</v>
      </c>
      <c r="CS45" s="708"/>
      <c r="CT45" s="708"/>
      <c r="CU45" s="708"/>
      <c r="CV45" s="708"/>
      <c r="CW45" s="708"/>
      <c r="CX45" s="708"/>
      <c r="CY45" s="709"/>
      <c r="CZ45" s="688">
        <v>
3.8</v>
      </c>
      <c r="DA45" s="720"/>
      <c r="DB45" s="720"/>
      <c r="DC45" s="722"/>
      <c r="DD45" s="692">
        <v>
16645</v>
      </c>
      <c r="DE45" s="708"/>
      <c r="DF45" s="708"/>
      <c r="DG45" s="708"/>
      <c r="DH45" s="708"/>
      <c r="DI45" s="708"/>
      <c r="DJ45" s="708"/>
      <c r="DK45" s="709"/>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
358</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
359</v>
      </c>
      <c r="CG46" s="681"/>
      <c r="CH46" s="681"/>
      <c r="CI46" s="681"/>
      <c r="CJ46" s="681"/>
      <c r="CK46" s="681"/>
      <c r="CL46" s="681"/>
      <c r="CM46" s="681"/>
      <c r="CN46" s="681"/>
      <c r="CO46" s="681"/>
      <c r="CP46" s="681"/>
      <c r="CQ46" s="682"/>
      <c r="CR46" s="683">
        <v>
1057509</v>
      </c>
      <c r="CS46" s="684"/>
      <c r="CT46" s="684"/>
      <c r="CU46" s="684"/>
      <c r="CV46" s="684"/>
      <c r="CW46" s="684"/>
      <c r="CX46" s="684"/>
      <c r="CY46" s="685"/>
      <c r="CZ46" s="688">
        <v>
14.3</v>
      </c>
      <c r="DA46" s="689"/>
      <c r="DB46" s="689"/>
      <c r="DC46" s="701"/>
      <c r="DD46" s="692">
        <v>
154199</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
360</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
361</v>
      </c>
      <c r="CG47" s="681"/>
      <c r="CH47" s="681"/>
      <c r="CI47" s="681"/>
      <c r="CJ47" s="681"/>
      <c r="CK47" s="681"/>
      <c r="CL47" s="681"/>
      <c r="CM47" s="681"/>
      <c r="CN47" s="681"/>
      <c r="CO47" s="681"/>
      <c r="CP47" s="681"/>
      <c r="CQ47" s="682"/>
      <c r="CR47" s="683">
        <v>
36883</v>
      </c>
      <c r="CS47" s="708"/>
      <c r="CT47" s="708"/>
      <c r="CU47" s="708"/>
      <c r="CV47" s="708"/>
      <c r="CW47" s="708"/>
      <c r="CX47" s="708"/>
      <c r="CY47" s="709"/>
      <c r="CZ47" s="688">
        <v>
0.5</v>
      </c>
      <c r="DA47" s="720"/>
      <c r="DB47" s="720"/>
      <c r="DC47" s="722"/>
      <c r="DD47" s="692">
        <v>
27914</v>
      </c>
      <c r="DE47" s="708"/>
      <c r="DF47" s="708"/>
      <c r="DG47" s="708"/>
      <c r="DH47" s="708"/>
      <c r="DI47" s="708"/>
      <c r="DJ47" s="708"/>
      <c r="DK47" s="709"/>
      <c r="DL47" s="770"/>
      <c r="DM47" s="771"/>
      <c r="DN47" s="771"/>
      <c r="DO47" s="771"/>
      <c r="DP47" s="771"/>
      <c r="DQ47" s="771"/>
      <c r="DR47" s="771"/>
      <c r="DS47" s="771"/>
      <c r="DT47" s="771"/>
      <c r="DU47" s="771"/>
      <c r="DV47" s="772"/>
      <c r="DW47" s="773"/>
      <c r="DX47" s="774"/>
      <c r="DY47" s="774"/>
      <c r="DZ47" s="774"/>
      <c r="EA47" s="774"/>
      <c r="EB47" s="774"/>
      <c r="EC47" s="775"/>
    </row>
    <row r="48" spans="2:133" ht="10.8" x14ac:dyDescent="0.2">
      <c r="B48" s="241" t="s">
        <v>
362</v>
      </c>
      <c r="CD48" s="799"/>
      <c r="CE48" s="800"/>
      <c r="CF48" s="680" t="s">
        <v>
363</v>
      </c>
      <c r="CG48" s="681"/>
      <c r="CH48" s="681"/>
      <c r="CI48" s="681"/>
      <c r="CJ48" s="681"/>
      <c r="CK48" s="681"/>
      <c r="CL48" s="681"/>
      <c r="CM48" s="681"/>
      <c r="CN48" s="681"/>
      <c r="CO48" s="681"/>
      <c r="CP48" s="681"/>
      <c r="CQ48" s="682"/>
      <c r="CR48" s="683" t="s">
        <v>
137</v>
      </c>
      <c r="CS48" s="684"/>
      <c r="CT48" s="684"/>
      <c r="CU48" s="684"/>
      <c r="CV48" s="684"/>
      <c r="CW48" s="684"/>
      <c r="CX48" s="684"/>
      <c r="CY48" s="685"/>
      <c r="CZ48" s="688" t="s">
        <v>
137</v>
      </c>
      <c r="DA48" s="689"/>
      <c r="DB48" s="689"/>
      <c r="DC48" s="701"/>
      <c r="DD48" s="692" t="s">
        <v>
234</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24" t="s">
        <v>
364</v>
      </c>
      <c r="CE49" s="725"/>
      <c r="CF49" s="725"/>
      <c r="CG49" s="725"/>
      <c r="CH49" s="725"/>
      <c r="CI49" s="725"/>
      <c r="CJ49" s="725"/>
      <c r="CK49" s="725"/>
      <c r="CL49" s="725"/>
      <c r="CM49" s="725"/>
      <c r="CN49" s="725"/>
      <c r="CO49" s="725"/>
      <c r="CP49" s="725"/>
      <c r="CQ49" s="726"/>
      <c r="CR49" s="768">
        <v>
7377841</v>
      </c>
      <c r="CS49" s="754"/>
      <c r="CT49" s="754"/>
      <c r="CU49" s="754"/>
      <c r="CV49" s="754"/>
      <c r="CW49" s="754"/>
      <c r="CX49" s="754"/>
      <c r="CY49" s="785"/>
      <c r="CZ49" s="780">
        <v>
100</v>
      </c>
      <c r="DA49" s="786"/>
      <c r="DB49" s="786"/>
      <c r="DC49" s="787"/>
      <c r="DD49" s="788">
        <v>
4005886</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pyL0GLWQtQtlQdO9gtt8S6JqffsteBa6M2TvkS8ykbXwopYunu0Cs95xbUDX5X1QNuMJIQPUCwyfCHRiOEBQLA==" saltValue="YKzrWfECVdaNa7xRUiJraA=="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headerFooter alignWithMargins="0">
    <oddFooter>
&amp;C&amp;P/&amp;N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2" zeroHeight="1" x14ac:dyDescent="0.2"/>
  <cols>
    <col min="1" max="130" width="2.77734375" style="290" customWidth="1"/>
    <col min="131" max="131" width="1.66406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
365</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
366</v>
      </c>
      <c r="DK2" s="831"/>
      <c r="DL2" s="831"/>
      <c r="DM2" s="831"/>
      <c r="DN2" s="831"/>
      <c r="DO2" s="832"/>
      <c r="DP2" s="250"/>
      <c r="DQ2" s="830" t="s">
        <v>
367</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
368</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
369</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
370</v>
      </c>
      <c r="B5" s="825"/>
      <c r="C5" s="825"/>
      <c r="D5" s="825"/>
      <c r="E5" s="825"/>
      <c r="F5" s="825"/>
      <c r="G5" s="825"/>
      <c r="H5" s="825"/>
      <c r="I5" s="825"/>
      <c r="J5" s="825"/>
      <c r="K5" s="825"/>
      <c r="L5" s="825"/>
      <c r="M5" s="825"/>
      <c r="N5" s="825"/>
      <c r="O5" s="825"/>
      <c r="P5" s="826"/>
      <c r="Q5" s="801" t="s">
        <v>
371</v>
      </c>
      <c r="R5" s="802"/>
      <c r="S5" s="802"/>
      <c r="T5" s="802"/>
      <c r="U5" s="803"/>
      <c r="V5" s="801" t="s">
        <v>
372</v>
      </c>
      <c r="W5" s="802"/>
      <c r="X5" s="802"/>
      <c r="Y5" s="802"/>
      <c r="Z5" s="803"/>
      <c r="AA5" s="801" t="s">
        <v>
373</v>
      </c>
      <c r="AB5" s="802"/>
      <c r="AC5" s="802"/>
      <c r="AD5" s="802"/>
      <c r="AE5" s="802"/>
      <c r="AF5" s="834" t="s">
        <v>
374</v>
      </c>
      <c r="AG5" s="802"/>
      <c r="AH5" s="802"/>
      <c r="AI5" s="802"/>
      <c r="AJ5" s="813"/>
      <c r="AK5" s="802" t="s">
        <v>
375</v>
      </c>
      <c r="AL5" s="802"/>
      <c r="AM5" s="802"/>
      <c r="AN5" s="802"/>
      <c r="AO5" s="803"/>
      <c r="AP5" s="801" t="s">
        <v>
376</v>
      </c>
      <c r="AQ5" s="802"/>
      <c r="AR5" s="802"/>
      <c r="AS5" s="802"/>
      <c r="AT5" s="803"/>
      <c r="AU5" s="801" t="s">
        <v>
377</v>
      </c>
      <c r="AV5" s="802"/>
      <c r="AW5" s="802"/>
      <c r="AX5" s="802"/>
      <c r="AY5" s="813"/>
      <c r="AZ5" s="257"/>
      <c r="BA5" s="257"/>
      <c r="BB5" s="257"/>
      <c r="BC5" s="257"/>
      <c r="BD5" s="257"/>
      <c r="BE5" s="258"/>
      <c r="BF5" s="258"/>
      <c r="BG5" s="258"/>
      <c r="BH5" s="258"/>
      <c r="BI5" s="258"/>
      <c r="BJ5" s="258"/>
      <c r="BK5" s="258"/>
      <c r="BL5" s="258"/>
      <c r="BM5" s="258"/>
      <c r="BN5" s="258"/>
      <c r="BO5" s="258"/>
      <c r="BP5" s="258"/>
      <c r="BQ5" s="824" t="s">
        <v>
378</v>
      </c>
      <c r="BR5" s="825"/>
      <c r="BS5" s="825"/>
      <c r="BT5" s="825"/>
      <c r="BU5" s="825"/>
      <c r="BV5" s="825"/>
      <c r="BW5" s="825"/>
      <c r="BX5" s="825"/>
      <c r="BY5" s="825"/>
      <c r="BZ5" s="825"/>
      <c r="CA5" s="825"/>
      <c r="CB5" s="825"/>
      <c r="CC5" s="825"/>
      <c r="CD5" s="825"/>
      <c r="CE5" s="825"/>
      <c r="CF5" s="825"/>
      <c r="CG5" s="826"/>
      <c r="CH5" s="801" t="s">
        <v>
379</v>
      </c>
      <c r="CI5" s="802"/>
      <c r="CJ5" s="802"/>
      <c r="CK5" s="802"/>
      <c r="CL5" s="803"/>
      <c r="CM5" s="801" t="s">
        <v>
380</v>
      </c>
      <c r="CN5" s="802"/>
      <c r="CO5" s="802"/>
      <c r="CP5" s="802"/>
      <c r="CQ5" s="803"/>
      <c r="CR5" s="801" t="s">
        <v>
381</v>
      </c>
      <c r="CS5" s="802"/>
      <c r="CT5" s="802"/>
      <c r="CU5" s="802"/>
      <c r="CV5" s="803"/>
      <c r="CW5" s="801" t="s">
        <v>
382</v>
      </c>
      <c r="CX5" s="802"/>
      <c r="CY5" s="802"/>
      <c r="CZ5" s="802"/>
      <c r="DA5" s="803"/>
      <c r="DB5" s="801" t="s">
        <v>
383</v>
      </c>
      <c r="DC5" s="802"/>
      <c r="DD5" s="802"/>
      <c r="DE5" s="802"/>
      <c r="DF5" s="803"/>
      <c r="DG5" s="807" t="s">
        <v>
384</v>
      </c>
      <c r="DH5" s="808"/>
      <c r="DI5" s="808"/>
      <c r="DJ5" s="808"/>
      <c r="DK5" s="809"/>
      <c r="DL5" s="807" t="s">
        <v>
385</v>
      </c>
      <c r="DM5" s="808"/>
      <c r="DN5" s="808"/>
      <c r="DO5" s="808"/>
      <c r="DP5" s="809"/>
      <c r="DQ5" s="801" t="s">
        <v>
386</v>
      </c>
      <c r="DR5" s="802"/>
      <c r="DS5" s="802"/>
      <c r="DT5" s="802"/>
      <c r="DU5" s="803"/>
      <c r="DV5" s="801" t="s">
        <v>
377</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
1</v>
      </c>
      <c r="B7" s="815" t="s">
        <v>
387</v>
      </c>
      <c r="C7" s="816"/>
      <c r="D7" s="816"/>
      <c r="E7" s="816"/>
      <c r="F7" s="816"/>
      <c r="G7" s="816"/>
      <c r="H7" s="816"/>
      <c r="I7" s="816"/>
      <c r="J7" s="816"/>
      <c r="K7" s="816"/>
      <c r="L7" s="816"/>
      <c r="M7" s="816"/>
      <c r="N7" s="816"/>
      <c r="O7" s="816"/>
      <c r="P7" s="817"/>
      <c r="Q7" s="818">
        <v>
7554</v>
      </c>
      <c r="R7" s="819"/>
      <c r="S7" s="819"/>
      <c r="T7" s="819"/>
      <c r="U7" s="819"/>
      <c r="V7" s="819">
        <v>
7378</v>
      </c>
      <c r="W7" s="819"/>
      <c r="X7" s="819"/>
      <c r="Y7" s="819"/>
      <c r="Z7" s="819"/>
      <c r="AA7" s="819">
        <v>
176</v>
      </c>
      <c r="AB7" s="819"/>
      <c r="AC7" s="819"/>
      <c r="AD7" s="819"/>
      <c r="AE7" s="820"/>
      <c r="AF7" s="821">
        <v>
81</v>
      </c>
      <c r="AG7" s="822"/>
      <c r="AH7" s="822"/>
      <c r="AI7" s="822"/>
      <c r="AJ7" s="823"/>
      <c r="AK7" s="858">
        <v>
26</v>
      </c>
      <c r="AL7" s="859"/>
      <c r="AM7" s="859"/>
      <c r="AN7" s="859"/>
      <c r="AO7" s="859"/>
      <c r="AP7" s="859">
        <v>
6454</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
1</v>
      </c>
      <c r="BR7" s="261"/>
      <c r="BS7" s="862"/>
      <c r="BT7" s="863"/>
      <c r="BU7" s="863"/>
      <c r="BV7" s="863"/>
      <c r="BW7" s="863"/>
      <c r="BX7" s="863"/>
      <c r="BY7" s="863"/>
      <c r="BZ7" s="863"/>
      <c r="CA7" s="863"/>
      <c r="CB7" s="863"/>
      <c r="CC7" s="863"/>
      <c r="CD7" s="863"/>
      <c r="CE7" s="863"/>
      <c r="CF7" s="863"/>
      <c r="CG7" s="864"/>
      <c r="CH7" s="855"/>
      <c r="CI7" s="856"/>
      <c r="CJ7" s="856"/>
      <c r="CK7" s="856"/>
      <c r="CL7" s="857"/>
      <c r="CM7" s="855"/>
      <c r="CN7" s="856"/>
      <c r="CO7" s="856"/>
      <c r="CP7" s="856"/>
      <c r="CQ7" s="857"/>
      <c r="CR7" s="855"/>
      <c r="CS7" s="856"/>
      <c r="CT7" s="856"/>
      <c r="CU7" s="856"/>
      <c r="CV7" s="857"/>
      <c r="CW7" s="855"/>
      <c r="CX7" s="856"/>
      <c r="CY7" s="856"/>
      <c r="CZ7" s="856"/>
      <c r="DA7" s="857"/>
      <c r="DB7" s="855"/>
      <c r="DC7" s="856"/>
      <c r="DD7" s="856"/>
      <c r="DE7" s="856"/>
      <c r="DF7" s="857"/>
      <c r="DG7" s="855"/>
      <c r="DH7" s="856"/>
      <c r="DI7" s="856"/>
      <c r="DJ7" s="856"/>
      <c r="DK7" s="857"/>
      <c r="DL7" s="855"/>
      <c r="DM7" s="856"/>
      <c r="DN7" s="856"/>
      <c r="DO7" s="856"/>
      <c r="DP7" s="857"/>
      <c r="DQ7" s="855"/>
      <c r="DR7" s="856"/>
      <c r="DS7" s="856"/>
      <c r="DT7" s="856"/>
      <c r="DU7" s="857"/>
      <c r="DV7" s="836"/>
      <c r="DW7" s="837"/>
      <c r="DX7" s="837"/>
      <c r="DY7" s="837"/>
      <c r="DZ7" s="838"/>
      <c r="EA7" s="255"/>
    </row>
    <row r="8" spans="1:131" s="256" customFormat="1" ht="26.25" customHeight="1" x14ac:dyDescent="0.2">
      <c r="A8" s="262">
        <v>
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
2</v>
      </c>
      <c r="BR8" s="264"/>
      <c r="BS8" s="852"/>
      <c r="BT8" s="853"/>
      <c r="BU8" s="853"/>
      <c r="BV8" s="853"/>
      <c r="BW8" s="853"/>
      <c r="BX8" s="853"/>
      <c r="BY8" s="853"/>
      <c r="BZ8" s="853"/>
      <c r="CA8" s="853"/>
      <c r="CB8" s="853"/>
      <c r="CC8" s="853"/>
      <c r="CD8" s="853"/>
      <c r="CE8" s="853"/>
      <c r="CF8" s="853"/>
      <c r="CG8" s="854"/>
      <c r="CH8" s="865"/>
      <c r="CI8" s="866"/>
      <c r="CJ8" s="866"/>
      <c r="CK8" s="866"/>
      <c r="CL8" s="867"/>
      <c r="CM8" s="865"/>
      <c r="CN8" s="866"/>
      <c r="CO8" s="866"/>
      <c r="CP8" s="866"/>
      <c r="CQ8" s="867"/>
      <c r="CR8" s="865"/>
      <c r="CS8" s="866"/>
      <c r="CT8" s="866"/>
      <c r="CU8" s="866"/>
      <c r="CV8" s="867"/>
      <c r="CW8" s="865"/>
      <c r="CX8" s="866"/>
      <c r="CY8" s="866"/>
      <c r="CZ8" s="866"/>
      <c r="DA8" s="867"/>
      <c r="DB8" s="865"/>
      <c r="DC8" s="866"/>
      <c r="DD8" s="866"/>
      <c r="DE8" s="866"/>
      <c r="DF8" s="867"/>
      <c r="DG8" s="865"/>
      <c r="DH8" s="866"/>
      <c r="DI8" s="866"/>
      <c r="DJ8" s="866"/>
      <c r="DK8" s="867"/>
      <c r="DL8" s="865"/>
      <c r="DM8" s="866"/>
      <c r="DN8" s="866"/>
      <c r="DO8" s="866"/>
      <c r="DP8" s="867"/>
      <c r="DQ8" s="865"/>
      <c r="DR8" s="866"/>
      <c r="DS8" s="866"/>
      <c r="DT8" s="866"/>
      <c r="DU8" s="867"/>
      <c r="DV8" s="868"/>
      <c r="DW8" s="869"/>
      <c r="DX8" s="869"/>
      <c r="DY8" s="869"/>
      <c r="DZ8" s="870"/>
      <c r="EA8" s="255"/>
    </row>
    <row r="9" spans="1:131" s="256" customFormat="1" ht="26.25" customHeight="1" x14ac:dyDescent="0.2">
      <c r="A9" s="262">
        <v>
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
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2">
      <c r="A10" s="262">
        <v>
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
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
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
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
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
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
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
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
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
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
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
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
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
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
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
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
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
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
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
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
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
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
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
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
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
388</v>
      </c>
      <c r="BA22" s="890"/>
      <c r="BB22" s="890"/>
      <c r="BC22" s="890"/>
      <c r="BD22" s="891"/>
      <c r="BE22" s="254"/>
      <c r="BF22" s="254"/>
      <c r="BG22" s="254"/>
      <c r="BH22" s="254"/>
      <c r="BI22" s="254"/>
      <c r="BJ22" s="254"/>
      <c r="BK22" s="254"/>
      <c r="BL22" s="254"/>
      <c r="BM22" s="254"/>
      <c r="BN22" s="254"/>
      <c r="BO22" s="254"/>
      <c r="BP22" s="254"/>
      <c r="BQ22" s="263">
        <v>
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
389</v>
      </c>
      <c r="B23" s="874" t="s">
        <v>
390</v>
      </c>
      <c r="C23" s="875"/>
      <c r="D23" s="875"/>
      <c r="E23" s="875"/>
      <c r="F23" s="875"/>
      <c r="G23" s="875"/>
      <c r="H23" s="875"/>
      <c r="I23" s="875"/>
      <c r="J23" s="875"/>
      <c r="K23" s="875"/>
      <c r="L23" s="875"/>
      <c r="M23" s="875"/>
      <c r="N23" s="875"/>
      <c r="O23" s="875"/>
      <c r="P23" s="876"/>
      <c r="Q23" s="877">
        <v>
7554</v>
      </c>
      <c r="R23" s="878"/>
      <c r="S23" s="878"/>
      <c r="T23" s="878"/>
      <c r="U23" s="878"/>
      <c r="V23" s="878">
        <v>
7378</v>
      </c>
      <c r="W23" s="878"/>
      <c r="X23" s="878"/>
      <c r="Y23" s="878"/>
      <c r="Z23" s="878"/>
      <c r="AA23" s="878">
        <v>
176</v>
      </c>
      <c r="AB23" s="878"/>
      <c r="AC23" s="878"/>
      <c r="AD23" s="878"/>
      <c r="AE23" s="879"/>
      <c r="AF23" s="880">
        <v>
81</v>
      </c>
      <c r="AG23" s="878"/>
      <c r="AH23" s="878"/>
      <c r="AI23" s="878"/>
      <c r="AJ23" s="881"/>
      <c r="AK23" s="882"/>
      <c r="AL23" s="883"/>
      <c r="AM23" s="883"/>
      <c r="AN23" s="883"/>
      <c r="AO23" s="883"/>
      <c r="AP23" s="878">
        <v>
6454</v>
      </c>
      <c r="AQ23" s="878"/>
      <c r="AR23" s="878"/>
      <c r="AS23" s="878"/>
      <c r="AT23" s="878"/>
      <c r="AU23" s="884"/>
      <c r="AV23" s="884"/>
      <c r="AW23" s="884"/>
      <c r="AX23" s="884"/>
      <c r="AY23" s="885"/>
      <c r="AZ23" s="893" t="s">
        <v>
391</v>
      </c>
      <c r="BA23" s="894"/>
      <c r="BB23" s="894"/>
      <c r="BC23" s="894"/>
      <c r="BD23" s="895"/>
      <c r="BE23" s="254"/>
      <c r="BF23" s="254"/>
      <c r="BG23" s="254"/>
      <c r="BH23" s="254"/>
      <c r="BI23" s="254"/>
      <c r="BJ23" s="254"/>
      <c r="BK23" s="254"/>
      <c r="BL23" s="254"/>
      <c r="BM23" s="254"/>
      <c r="BN23" s="254"/>
      <c r="BO23" s="254"/>
      <c r="BP23" s="254"/>
      <c r="BQ23" s="263">
        <v>
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
392</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
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
393</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
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
370</v>
      </c>
      <c r="B26" s="825"/>
      <c r="C26" s="825"/>
      <c r="D26" s="825"/>
      <c r="E26" s="825"/>
      <c r="F26" s="825"/>
      <c r="G26" s="825"/>
      <c r="H26" s="825"/>
      <c r="I26" s="825"/>
      <c r="J26" s="825"/>
      <c r="K26" s="825"/>
      <c r="L26" s="825"/>
      <c r="M26" s="825"/>
      <c r="N26" s="825"/>
      <c r="O26" s="825"/>
      <c r="P26" s="826"/>
      <c r="Q26" s="801" t="s">
        <v>
394</v>
      </c>
      <c r="R26" s="802"/>
      <c r="S26" s="802"/>
      <c r="T26" s="802"/>
      <c r="U26" s="803"/>
      <c r="V26" s="801" t="s">
        <v>
395</v>
      </c>
      <c r="W26" s="802"/>
      <c r="X26" s="802"/>
      <c r="Y26" s="802"/>
      <c r="Z26" s="803"/>
      <c r="AA26" s="801" t="s">
        <v>
396</v>
      </c>
      <c r="AB26" s="802"/>
      <c r="AC26" s="802"/>
      <c r="AD26" s="802"/>
      <c r="AE26" s="802"/>
      <c r="AF26" s="896" t="s">
        <v>
397</v>
      </c>
      <c r="AG26" s="897"/>
      <c r="AH26" s="897"/>
      <c r="AI26" s="897"/>
      <c r="AJ26" s="898"/>
      <c r="AK26" s="802" t="s">
        <v>
398</v>
      </c>
      <c r="AL26" s="802"/>
      <c r="AM26" s="802"/>
      <c r="AN26" s="802"/>
      <c r="AO26" s="803"/>
      <c r="AP26" s="801" t="s">
        <v>
399</v>
      </c>
      <c r="AQ26" s="802"/>
      <c r="AR26" s="802"/>
      <c r="AS26" s="802"/>
      <c r="AT26" s="803"/>
      <c r="AU26" s="801" t="s">
        <v>
400</v>
      </c>
      <c r="AV26" s="802"/>
      <c r="AW26" s="802"/>
      <c r="AX26" s="802"/>
      <c r="AY26" s="803"/>
      <c r="AZ26" s="801" t="s">
        <v>
401</v>
      </c>
      <c r="BA26" s="802"/>
      <c r="BB26" s="802"/>
      <c r="BC26" s="802"/>
      <c r="BD26" s="803"/>
      <c r="BE26" s="801" t="s">
        <v>
377</v>
      </c>
      <c r="BF26" s="802"/>
      <c r="BG26" s="802"/>
      <c r="BH26" s="802"/>
      <c r="BI26" s="813"/>
      <c r="BJ26" s="253"/>
      <c r="BK26" s="253"/>
      <c r="BL26" s="253"/>
      <c r="BM26" s="253"/>
      <c r="BN26" s="253"/>
      <c r="BO26" s="266"/>
      <c r="BP26" s="266"/>
      <c r="BQ26" s="263">
        <v>
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
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
1</v>
      </c>
      <c r="B28" s="815" t="s">
        <v>
402</v>
      </c>
      <c r="C28" s="816"/>
      <c r="D28" s="816"/>
      <c r="E28" s="816"/>
      <c r="F28" s="816"/>
      <c r="G28" s="816"/>
      <c r="H28" s="816"/>
      <c r="I28" s="816"/>
      <c r="J28" s="816"/>
      <c r="K28" s="816"/>
      <c r="L28" s="816"/>
      <c r="M28" s="816"/>
      <c r="N28" s="816"/>
      <c r="O28" s="816"/>
      <c r="P28" s="817"/>
      <c r="Q28" s="906">
        <v>
1261</v>
      </c>
      <c r="R28" s="907"/>
      <c r="S28" s="907"/>
      <c r="T28" s="907"/>
      <c r="U28" s="907"/>
      <c r="V28" s="907">
        <v>
1223</v>
      </c>
      <c r="W28" s="907"/>
      <c r="X28" s="907"/>
      <c r="Y28" s="907"/>
      <c r="Z28" s="907"/>
      <c r="AA28" s="907">
        <v>
38</v>
      </c>
      <c r="AB28" s="907"/>
      <c r="AC28" s="907"/>
      <c r="AD28" s="907"/>
      <c r="AE28" s="908"/>
      <c r="AF28" s="909">
        <v>
38</v>
      </c>
      <c r="AG28" s="907"/>
      <c r="AH28" s="907"/>
      <c r="AI28" s="907"/>
      <c r="AJ28" s="910"/>
      <c r="AK28" s="911">
        <v>
138</v>
      </c>
      <c r="AL28" s="902"/>
      <c r="AM28" s="902"/>
      <c r="AN28" s="902"/>
      <c r="AO28" s="902"/>
      <c r="AP28" s="902" t="s">
        <v>
523</v>
      </c>
      <c r="AQ28" s="902"/>
      <c r="AR28" s="902"/>
      <c r="AS28" s="902"/>
      <c r="AT28" s="902"/>
      <c r="AU28" s="902" t="s">
        <v>
523</v>
      </c>
      <c r="AV28" s="902"/>
      <c r="AW28" s="902"/>
      <c r="AX28" s="902"/>
      <c r="AY28" s="902"/>
      <c r="AZ28" s="903" t="s">
        <v>
523</v>
      </c>
      <c r="BA28" s="903"/>
      <c r="BB28" s="903"/>
      <c r="BC28" s="903"/>
      <c r="BD28" s="903"/>
      <c r="BE28" s="904"/>
      <c r="BF28" s="904"/>
      <c r="BG28" s="904"/>
      <c r="BH28" s="904"/>
      <c r="BI28" s="905"/>
      <c r="BJ28" s="253"/>
      <c r="BK28" s="253"/>
      <c r="BL28" s="253"/>
      <c r="BM28" s="253"/>
      <c r="BN28" s="253"/>
      <c r="BO28" s="266"/>
      <c r="BP28" s="266"/>
      <c r="BQ28" s="263">
        <v>
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
2</v>
      </c>
      <c r="B29" s="839" t="s">
        <v>
403</v>
      </c>
      <c r="C29" s="840"/>
      <c r="D29" s="840"/>
      <c r="E29" s="840"/>
      <c r="F29" s="840"/>
      <c r="G29" s="840"/>
      <c r="H29" s="840"/>
      <c r="I29" s="840"/>
      <c r="J29" s="840"/>
      <c r="K29" s="840"/>
      <c r="L29" s="840"/>
      <c r="M29" s="840"/>
      <c r="N29" s="840"/>
      <c r="O29" s="840"/>
      <c r="P29" s="841"/>
      <c r="Q29" s="842">
        <v>
1066</v>
      </c>
      <c r="R29" s="843"/>
      <c r="S29" s="843"/>
      <c r="T29" s="843"/>
      <c r="U29" s="843"/>
      <c r="V29" s="843">
        <v>
1031</v>
      </c>
      <c r="W29" s="843"/>
      <c r="X29" s="843"/>
      <c r="Y29" s="843"/>
      <c r="Z29" s="843"/>
      <c r="AA29" s="843">
        <v>
35</v>
      </c>
      <c r="AB29" s="843"/>
      <c r="AC29" s="843"/>
      <c r="AD29" s="843"/>
      <c r="AE29" s="844"/>
      <c r="AF29" s="845">
        <v>
35</v>
      </c>
      <c r="AG29" s="846"/>
      <c r="AH29" s="846"/>
      <c r="AI29" s="846"/>
      <c r="AJ29" s="847"/>
      <c r="AK29" s="914">
        <v>
176</v>
      </c>
      <c r="AL29" s="915"/>
      <c r="AM29" s="915"/>
      <c r="AN29" s="915"/>
      <c r="AO29" s="915"/>
      <c r="AP29" s="915" t="s">
        <v>
523</v>
      </c>
      <c r="AQ29" s="915"/>
      <c r="AR29" s="915"/>
      <c r="AS29" s="915"/>
      <c r="AT29" s="915"/>
      <c r="AU29" s="915" t="s">
        <v>
523</v>
      </c>
      <c r="AV29" s="915"/>
      <c r="AW29" s="915"/>
      <c r="AX29" s="915"/>
      <c r="AY29" s="915"/>
      <c r="AZ29" s="916" t="s">
        <v>
523</v>
      </c>
      <c r="BA29" s="916"/>
      <c r="BB29" s="916"/>
      <c r="BC29" s="916"/>
      <c r="BD29" s="916"/>
      <c r="BE29" s="912"/>
      <c r="BF29" s="912"/>
      <c r="BG29" s="912"/>
      <c r="BH29" s="912"/>
      <c r="BI29" s="913"/>
      <c r="BJ29" s="253"/>
      <c r="BK29" s="253"/>
      <c r="BL29" s="253"/>
      <c r="BM29" s="253"/>
      <c r="BN29" s="253"/>
      <c r="BO29" s="266"/>
      <c r="BP29" s="266"/>
      <c r="BQ29" s="263">
        <v>
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
3</v>
      </c>
      <c r="B30" s="839" t="s">
        <v>
404</v>
      </c>
      <c r="C30" s="840"/>
      <c r="D30" s="840"/>
      <c r="E30" s="840"/>
      <c r="F30" s="840"/>
      <c r="G30" s="840"/>
      <c r="H30" s="840"/>
      <c r="I30" s="840"/>
      <c r="J30" s="840"/>
      <c r="K30" s="840"/>
      <c r="L30" s="840"/>
      <c r="M30" s="840"/>
      <c r="N30" s="840"/>
      <c r="O30" s="840"/>
      <c r="P30" s="841"/>
      <c r="Q30" s="842">
        <v>
114</v>
      </c>
      <c r="R30" s="843"/>
      <c r="S30" s="843"/>
      <c r="T30" s="843"/>
      <c r="U30" s="843"/>
      <c r="V30" s="843">
        <v>
114</v>
      </c>
      <c r="W30" s="843"/>
      <c r="X30" s="843"/>
      <c r="Y30" s="843"/>
      <c r="Z30" s="843"/>
      <c r="AA30" s="843">
        <v>
0</v>
      </c>
      <c r="AB30" s="843"/>
      <c r="AC30" s="843"/>
      <c r="AD30" s="843"/>
      <c r="AE30" s="844"/>
      <c r="AF30" s="845">
        <v>
0</v>
      </c>
      <c r="AG30" s="846"/>
      <c r="AH30" s="846"/>
      <c r="AI30" s="846"/>
      <c r="AJ30" s="847"/>
      <c r="AK30" s="914">
        <v>
35</v>
      </c>
      <c r="AL30" s="915"/>
      <c r="AM30" s="915"/>
      <c r="AN30" s="915"/>
      <c r="AO30" s="915"/>
      <c r="AP30" s="915" t="s">
        <v>
523</v>
      </c>
      <c r="AQ30" s="915"/>
      <c r="AR30" s="915"/>
      <c r="AS30" s="915"/>
      <c r="AT30" s="915"/>
      <c r="AU30" s="915" t="s">
        <v>
523</v>
      </c>
      <c r="AV30" s="915"/>
      <c r="AW30" s="915"/>
      <c r="AX30" s="915"/>
      <c r="AY30" s="915"/>
      <c r="AZ30" s="916" t="s">
        <v>
523</v>
      </c>
      <c r="BA30" s="916"/>
      <c r="BB30" s="916"/>
      <c r="BC30" s="916"/>
      <c r="BD30" s="916"/>
      <c r="BE30" s="912"/>
      <c r="BF30" s="912"/>
      <c r="BG30" s="912"/>
      <c r="BH30" s="912"/>
      <c r="BI30" s="913"/>
      <c r="BJ30" s="253"/>
      <c r="BK30" s="253"/>
      <c r="BL30" s="253"/>
      <c r="BM30" s="253"/>
      <c r="BN30" s="253"/>
      <c r="BO30" s="266"/>
      <c r="BP30" s="266"/>
      <c r="BQ30" s="263">
        <v>
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
4</v>
      </c>
      <c r="B31" s="839" t="s">
        <v>
405</v>
      </c>
      <c r="C31" s="840"/>
      <c r="D31" s="840"/>
      <c r="E31" s="840"/>
      <c r="F31" s="840"/>
      <c r="G31" s="840"/>
      <c r="H31" s="840"/>
      <c r="I31" s="840"/>
      <c r="J31" s="840"/>
      <c r="K31" s="840"/>
      <c r="L31" s="840"/>
      <c r="M31" s="840"/>
      <c r="N31" s="840"/>
      <c r="O31" s="840"/>
      <c r="P31" s="841"/>
      <c r="Q31" s="842">
        <v>
462</v>
      </c>
      <c r="R31" s="843"/>
      <c r="S31" s="843"/>
      <c r="T31" s="843"/>
      <c r="U31" s="843"/>
      <c r="V31" s="843">
        <v>
440</v>
      </c>
      <c r="W31" s="843"/>
      <c r="X31" s="843"/>
      <c r="Y31" s="843"/>
      <c r="Z31" s="843"/>
      <c r="AA31" s="843">
        <v>
22</v>
      </c>
      <c r="AB31" s="843"/>
      <c r="AC31" s="843"/>
      <c r="AD31" s="843"/>
      <c r="AE31" s="844"/>
      <c r="AF31" s="845">
        <v>
138</v>
      </c>
      <c r="AG31" s="846"/>
      <c r="AH31" s="846"/>
      <c r="AI31" s="846"/>
      <c r="AJ31" s="847"/>
      <c r="AK31" s="914">
        <v>
56</v>
      </c>
      <c r="AL31" s="915"/>
      <c r="AM31" s="915"/>
      <c r="AN31" s="915"/>
      <c r="AO31" s="915"/>
      <c r="AP31" s="915">
        <v>
2234</v>
      </c>
      <c r="AQ31" s="915"/>
      <c r="AR31" s="915"/>
      <c r="AS31" s="915"/>
      <c r="AT31" s="915"/>
      <c r="AU31" s="915">
        <v>
393</v>
      </c>
      <c r="AV31" s="915"/>
      <c r="AW31" s="915"/>
      <c r="AX31" s="915"/>
      <c r="AY31" s="915"/>
      <c r="AZ31" s="916" t="s">
        <v>
523</v>
      </c>
      <c r="BA31" s="916"/>
      <c r="BB31" s="916"/>
      <c r="BC31" s="916"/>
      <c r="BD31" s="916"/>
      <c r="BE31" s="912" t="s">
        <v>
406</v>
      </c>
      <c r="BF31" s="912"/>
      <c r="BG31" s="912"/>
      <c r="BH31" s="912"/>
      <c r="BI31" s="913"/>
      <c r="BJ31" s="253"/>
      <c r="BK31" s="253"/>
      <c r="BL31" s="253"/>
      <c r="BM31" s="253"/>
      <c r="BN31" s="253"/>
      <c r="BO31" s="266"/>
      <c r="BP31" s="266"/>
      <c r="BQ31" s="263">
        <v>
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
5</v>
      </c>
      <c r="B32" s="839" t="s">
        <v>
407</v>
      </c>
      <c r="C32" s="840"/>
      <c r="D32" s="840"/>
      <c r="E32" s="840"/>
      <c r="F32" s="840"/>
      <c r="G32" s="840"/>
      <c r="H32" s="840"/>
      <c r="I32" s="840"/>
      <c r="J32" s="840"/>
      <c r="K32" s="840"/>
      <c r="L32" s="840"/>
      <c r="M32" s="840"/>
      <c r="N32" s="840"/>
      <c r="O32" s="840"/>
      <c r="P32" s="841"/>
      <c r="Q32" s="842">
        <v>
142</v>
      </c>
      <c r="R32" s="843"/>
      <c r="S32" s="843"/>
      <c r="T32" s="843"/>
      <c r="U32" s="843"/>
      <c r="V32" s="843">
        <v>
146</v>
      </c>
      <c r="W32" s="843"/>
      <c r="X32" s="843"/>
      <c r="Y32" s="843"/>
      <c r="Z32" s="843"/>
      <c r="AA32" s="843">
        <v>
-4</v>
      </c>
      <c r="AB32" s="843"/>
      <c r="AC32" s="843"/>
      <c r="AD32" s="843"/>
      <c r="AE32" s="844"/>
      <c r="AF32" s="845">
        <v>
44</v>
      </c>
      <c r="AG32" s="846"/>
      <c r="AH32" s="846"/>
      <c r="AI32" s="846"/>
      <c r="AJ32" s="847"/>
      <c r="AK32" s="914">
        <v>
75</v>
      </c>
      <c r="AL32" s="915"/>
      <c r="AM32" s="915"/>
      <c r="AN32" s="915"/>
      <c r="AO32" s="915"/>
      <c r="AP32" s="915">
        <v>
11</v>
      </c>
      <c r="AQ32" s="915"/>
      <c r="AR32" s="915"/>
      <c r="AS32" s="915"/>
      <c r="AT32" s="915"/>
      <c r="AU32" s="915">
        <v>
5</v>
      </c>
      <c r="AV32" s="915"/>
      <c r="AW32" s="915"/>
      <c r="AX32" s="915"/>
      <c r="AY32" s="915"/>
      <c r="AZ32" s="916" t="s">
        <v>
523</v>
      </c>
      <c r="BA32" s="916"/>
      <c r="BB32" s="916"/>
      <c r="BC32" s="916"/>
      <c r="BD32" s="916"/>
      <c r="BE32" s="912" t="s">
        <v>
406</v>
      </c>
      <c r="BF32" s="912"/>
      <c r="BG32" s="912"/>
      <c r="BH32" s="912"/>
      <c r="BI32" s="913"/>
      <c r="BJ32" s="253"/>
      <c r="BK32" s="253"/>
      <c r="BL32" s="253"/>
      <c r="BM32" s="253"/>
      <c r="BN32" s="253"/>
      <c r="BO32" s="266"/>
      <c r="BP32" s="266"/>
      <c r="BQ32" s="263">
        <v>
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
6</v>
      </c>
      <c r="B33" s="839" t="s">
        <v>
408</v>
      </c>
      <c r="C33" s="840"/>
      <c r="D33" s="840"/>
      <c r="E33" s="840"/>
      <c r="F33" s="840"/>
      <c r="G33" s="840"/>
      <c r="H33" s="840"/>
      <c r="I33" s="840"/>
      <c r="J33" s="840"/>
      <c r="K33" s="840"/>
      <c r="L33" s="840"/>
      <c r="M33" s="840"/>
      <c r="N33" s="840"/>
      <c r="O33" s="840"/>
      <c r="P33" s="841"/>
      <c r="Q33" s="842">
        <v>
1293</v>
      </c>
      <c r="R33" s="843"/>
      <c r="S33" s="843"/>
      <c r="T33" s="843"/>
      <c r="U33" s="843"/>
      <c r="V33" s="843">
        <v>
1336</v>
      </c>
      <c r="W33" s="843"/>
      <c r="X33" s="843"/>
      <c r="Y33" s="843"/>
      <c r="Z33" s="843"/>
      <c r="AA33" s="843">
        <v>
-43</v>
      </c>
      <c r="AB33" s="843"/>
      <c r="AC33" s="843"/>
      <c r="AD33" s="843"/>
      <c r="AE33" s="844"/>
      <c r="AF33" s="845">
        <v>
472</v>
      </c>
      <c r="AG33" s="846"/>
      <c r="AH33" s="846"/>
      <c r="AI33" s="846"/>
      <c r="AJ33" s="847"/>
      <c r="AK33" s="914">
        <v>
300</v>
      </c>
      <c r="AL33" s="915"/>
      <c r="AM33" s="915"/>
      <c r="AN33" s="915"/>
      <c r="AO33" s="915"/>
      <c r="AP33" s="915">
        <v>
1221</v>
      </c>
      <c r="AQ33" s="915"/>
      <c r="AR33" s="915"/>
      <c r="AS33" s="915"/>
      <c r="AT33" s="915"/>
      <c r="AU33" s="915">
        <v>
662</v>
      </c>
      <c r="AV33" s="915"/>
      <c r="AW33" s="915"/>
      <c r="AX33" s="915"/>
      <c r="AY33" s="915"/>
      <c r="AZ33" s="916" t="s">
        <v>
523</v>
      </c>
      <c r="BA33" s="916"/>
      <c r="BB33" s="916"/>
      <c r="BC33" s="916"/>
      <c r="BD33" s="916"/>
      <c r="BE33" s="912" t="s">
        <v>
406</v>
      </c>
      <c r="BF33" s="912"/>
      <c r="BG33" s="912"/>
      <c r="BH33" s="912"/>
      <c r="BI33" s="913"/>
      <c r="BJ33" s="253"/>
      <c r="BK33" s="253"/>
      <c r="BL33" s="253"/>
      <c r="BM33" s="253"/>
      <c r="BN33" s="253"/>
      <c r="BO33" s="266"/>
      <c r="BP33" s="266"/>
      <c r="BQ33" s="263">
        <v>
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
7</v>
      </c>
      <c r="B34" s="839" t="s">
        <v>
409</v>
      </c>
      <c r="C34" s="840"/>
      <c r="D34" s="840"/>
      <c r="E34" s="840"/>
      <c r="F34" s="840"/>
      <c r="G34" s="840"/>
      <c r="H34" s="840"/>
      <c r="I34" s="840"/>
      <c r="J34" s="840"/>
      <c r="K34" s="840"/>
      <c r="L34" s="840"/>
      <c r="M34" s="840"/>
      <c r="N34" s="840"/>
      <c r="O34" s="840"/>
      <c r="P34" s="841"/>
      <c r="Q34" s="842">
        <v>
113</v>
      </c>
      <c r="R34" s="843"/>
      <c r="S34" s="843"/>
      <c r="T34" s="843"/>
      <c r="U34" s="843"/>
      <c r="V34" s="843">
        <v>
51</v>
      </c>
      <c r="W34" s="843"/>
      <c r="X34" s="843"/>
      <c r="Y34" s="843"/>
      <c r="Z34" s="843"/>
      <c r="AA34" s="843">
        <v>
62</v>
      </c>
      <c r="AB34" s="843"/>
      <c r="AC34" s="843"/>
      <c r="AD34" s="843"/>
      <c r="AE34" s="844"/>
      <c r="AF34" s="845">
        <v>
62</v>
      </c>
      <c r="AG34" s="846"/>
      <c r="AH34" s="846"/>
      <c r="AI34" s="846"/>
      <c r="AJ34" s="847"/>
      <c r="AK34" s="914">
        <v>
67</v>
      </c>
      <c r="AL34" s="915"/>
      <c r="AM34" s="915"/>
      <c r="AN34" s="915"/>
      <c r="AO34" s="915"/>
      <c r="AP34" s="915">
        <v>
112</v>
      </c>
      <c r="AQ34" s="915"/>
      <c r="AR34" s="915"/>
      <c r="AS34" s="915"/>
      <c r="AT34" s="915"/>
      <c r="AU34" s="915">
        <v>
112</v>
      </c>
      <c r="AV34" s="915"/>
      <c r="AW34" s="915"/>
      <c r="AX34" s="915"/>
      <c r="AY34" s="915"/>
      <c r="AZ34" s="916" t="s">
        <v>
523</v>
      </c>
      <c r="BA34" s="916"/>
      <c r="BB34" s="916"/>
      <c r="BC34" s="916"/>
      <c r="BD34" s="916"/>
      <c r="BE34" s="912" t="s">
        <v>
410</v>
      </c>
      <c r="BF34" s="912"/>
      <c r="BG34" s="912"/>
      <c r="BH34" s="912"/>
      <c r="BI34" s="913"/>
      <c r="BJ34" s="253"/>
      <c r="BK34" s="253"/>
      <c r="BL34" s="253"/>
      <c r="BM34" s="253"/>
      <c r="BN34" s="253"/>
      <c r="BO34" s="266"/>
      <c r="BP34" s="266"/>
      <c r="BQ34" s="263">
        <v>
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
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
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
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
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
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
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
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
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
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
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
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
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
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
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
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
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
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
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
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
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
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
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
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
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
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
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
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
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
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
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
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
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
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
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
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
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
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
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
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
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
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
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
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
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
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
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
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
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
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
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
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
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
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
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
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
411</v>
      </c>
      <c r="BK62" s="890"/>
      <c r="BL62" s="890"/>
      <c r="BM62" s="890"/>
      <c r="BN62" s="891"/>
      <c r="BO62" s="266"/>
      <c r="BP62" s="266"/>
      <c r="BQ62" s="263">
        <v>
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
389</v>
      </c>
      <c r="B63" s="874" t="s">
        <v>
412</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
788</v>
      </c>
      <c r="AG63" s="926"/>
      <c r="AH63" s="926"/>
      <c r="AI63" s="926"/>
      <c r="AJ63" s="927"/>
      <c r="AK63" s="928"/>
      <c r="AL63" s="923"/>
      <c r="AM63" s="923"/>
      <c r="AN63" s="923"/>
      <c r="AO63" s="923"/>
      <c r="AP63" s="926">
        <v>
3578</v>
      </c>
      <c r="AQ63" s="926"/>
      <c r="AR63" s="926"/>
      <c r="AS63" s="926"/>
      <c r="AT63" s="926"/>
      <c r="AU63" s="926">
        <v>
1060</v>
      </c>
      <c r="AV63" s="926"/>
      <c r="AW63" s="926"/>
      <c r="AX63" s="926"/>
      <c r="AY63" s="926"/>
      <c r="AZ63" s="930"/>
      <c r="BA63" s="930"/>
      <c r="BB63" s="930"/>
      <c r="BC63" s="930"/>
      <c r="BD63" s="930"/>
      <c r="BE63" s="931"/>
      <c r="BF63" s="931"/>
      <c r="BG63" s="931"/>
      <c r="BH63" s="931"/>
      <c r="BI63" s="932"/>
      <c r="BJ63" s="933" t="s">
        <v>
137</v>
      </c>
      <c r="BK63" s="934"/>
      <c r="BL63" s="934"/>
      <c r="BM63" s="934"/>
      <c r="BN63" s="935"/>
      <c r="BO63" s="266"/>
      <c r="BP63" s="266"/>
      <c r="BQ63" s="263">
        <v>
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
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
413</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
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
414</v>
      </c>
      <c r="B66" s="825"/>
      <c r="C66" s="825"/>
      <c r="D66" s="825"/>
      <c r="E66" s="825"/>
      <c r="F66" s="825"/>
      <c r="G66" s="825"/>
      <c r="H66" s="825"/>
      <c r="I66" s="825"/>
      <c r="J66" s="825"/>
      <c r="K66" s="825"/>
      <c r="L66" s="825"/>
      <c r="M66" s="825"/>
      <c r="N66" s="825"/>
      <c r="O66" s="825"/>
      <c r="P66" s="826"/>
      <c r="Q66" s="801" t="s">
        <v>
415</v>
      </c>
      <c r="R66" s="802"/>
      <c r="S66" s="802"/>
      <c r="T66" s="802"/>
      <c r="U66" s="803"/>
      <c r="V66" s="801" t="s">
        <v>
416</v>
      </c>
      <c r="W66" s="802"/>
      <c r="X66" s="802"/>
      <c r="Y66" s="802"/>
      <c r="Z66" s="803"/>
      <c r="AA66" s="801" t="s">
        <v>
417</v>
      </c>
      <c r="AB66" s="802"/>
      <c r="AC66" s="802"/>
      <c r="AD66" s="802"/>
      <c r="AE66" s="803"/>
      <c r="AF66" s="936" t="s">
        <v>
397</v>
      </c>
      <c r="AG66" s="897"/>
      <c r="AH66" s="897"/>
      <c r="AI66" s="897"/>
      <c r="AJ66" s="937"/>
      <c r="AK66" s="801" t="s">
        <v>
418</v>
      </c>
      <c r="AL66" s="825"/>
      <c r="AM66" s="825"/>
      <c r="AN66" s="825"/>
      <c r="AO66" s="826"/>
      <c r="AP66" s="801" t="s">
        <v>
419</v>
      </c>
      <c r="AQ66" s="802"/>
      <c r="AR66" s="802"/>
      <c r="AS66" s="802"/>
      <c r="AT66" s="803"/>
      <c r="AU66" s="801" t="s">
        <v>
420</v>
      </c>
      <c r="AV66" s="802"/>
      <c r="AW66" s="802"/>
      <c r="AX66" s="802"/>
      <c r="AY66" s="803"/>
      <c r="AZ66" s="801" t="s">
        <v>
377</v>
      </c>
      <c r="BA66" s="802"/>
      <c r="BB66" s="802"/>
      <c r="BC66" s="802"/>
      <c r="BD66" s="813"/>
      <c r="BE66" s="266"/>
      <c r="BF66" s="266"/>
      <c r="BG66" s="266"/>
      <c r="BH66" s="266"/>
      <c r="BI66" s="266"/>
      <c r="BJ66" s="266"/>
      <c r="BK66" s="266"/>
      <c r="BL66" s="266"/>
      <c r="BM66" s="266"/>
      <c r="BN66" s="266"/>
      <c r="BO66" s="266"/>
      <c r="BP66" s="266"/>
      <c r="BQ66" s="263">
        <v>
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
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
1</v>
      </c>
      <c r="B68" s="953" t="s">
        <v>
588</v>
      </c>
      <c r="C68" s="954"/>
      <c r="D68" s="954"/>
      <c r="E68" s="954"/>
      <c r="F68" s="954"/>
      <c r="G68" s="954"/>
      <c r="H68" s="954"/>
      <c r="I68" s="954"/>
      <c r="J68" s="954"/>
      <c r="K68" s="954"/>
      <c r="L68" s="954"/>
      <c r="M68" s="954"/>
      <c r="N68" s="954"/>
      <c r="O68" s="954"/>
      <c r="P68" s="955"/>
      <c r="Q68" s="956">
        <v>
6</v>
      </c>
      <c r="R68" s="950"/>
      <c r="S68" s="950"/>
      <c r="T68" s="950"/>
      <c r="U68" s="950"/>
      <c r="V68" s="950">
        <v>
5</v>
      </c>
      <c r="W68" s="950"/>
      <c r="X68" s="950"/>
      <c r="Y68" s="950"/>
      <c r="Z68" s="950"/>
      <c r="AA68" s="950">
        <v>
1</v>
      </c>
      <c r="AB68" s="950"/>
      <c r="AC68" s="950"/>
      <c r="AD68" s="950"/>
      <c r="AE68" s="950"/>
      <c r="AF68" s="950">
        <v>
1</v>
      </c>
      <c r="AG68" s="950"/>
      <c r="AH68" s="950"/>
      <c r="AI68" s="950"/>
      <c r="AJ68" s="950"/>
      <c r="AK68" s="950" t="s">
        <v>
523</v>
      </c>
      <c r="AL68" s="950"/>
      <c r="AM68" s="950"/>
      <c r="AN68" s="950"/>
      <c r="AO68" s="950"/>
      <c r="AP68" s="950" t="s">
        <v>
523</v>
      </c>
      <c r="AQ68" s="950"/>
      <c r="AR68" s="950"/>
      <c r="AS68" s="950"/>
      <c r="AT68" s="950"/>
      <c r="AU68" s="950" t="s">
        <v>
523</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
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
2</v>
      </c>
      <c r="B69" s="957" t="s">
        <v>
589</v>
      </c>
      <c r="C69" s="958"/>
      <c r="D69" s="958"/>
      <c r="E69" s="958"/>
      <c r="F69" s="958"/>
      <c r="G69" s="958"/>
      <c r="H69" s="958"/>
      <c r="I69" s="958"/>
      <c r="J69" s="958"/>
      <c r="K69" s="958"/>
      <c r="L69" s="958"/>
      <c r="M69" s="958"/>
      <c r="N69" s="958"/>
      <c r="O69" s="958"/>
      <c r="P69" s="959"/>
      <c r="Q69" s="960">
        <v>
5253</v>
      </c>
      <c r="R69" s="915"/>
      <c r="S69" s="915"/>
      <c r="T69" s="915"/>
      <c r="U69" s="915"/>
      <c r="V69" s="915">
        <v>
4828</v>
      </c>
      <c r="W69" s="915"/>
      <c r="X69" s="915"/>
      <c r="Y69" s="915"/>
      <c r="Z69" s="915"/>
      <c r="AA69" s="915">
        <v>
425</v>
      </c>
      <c r="AB69" s="915"/>
      <c r="AC69" s="915"/>
      <c r="AD69" s="915"/>
      <c r="AE69" s="915"/>
      <c r="AF69" s="915">
        <v>
425</v>
      </c>
      <c r="AG69" s="915"/>
      <c r="AH69" s="915"/>
      <c r="AI69" s="915"/>
      <c r="AJ69" s="915"/>
      <c r="AK69" s="915">
        <v>
600</v>
      </c>
      <c r="AL69" s="915"/>
      <c r="AM69" s="915"/>
      <c r="AN69" s="915"/>
      <c r="AO69" s="915"/>
      <c r="AP69" s="915" t="s">
        <v>
523</v>
      </c>
      <c r="AQ69" s="915"/>
      <c r="AR69" s="915"/>
      <c r="AS69" s="915"/>
      <c r="AT69" s="915"/>
      <c r="AU69" s="915" t="s">
        <v>
523</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
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
3</v>
      </c>
      <c r="B70" s="957" t="s">
        <v>
590</v>
      </c>
      <c r="C70" s="958"/>
      <c r="D70" s="958"/>
      <c r="E70" s="958"/>
      <c r="F70" s="958"/>
      <c r="G70" s="958"/>
      <c r="H70" s="958"/>
      <c r="I70" s="958"/>
      <c r="J70" s="958"/>
      <c r="K70" s="958"/>
      <c r="L70" s="958"/>
      <c r="M70" s="958"/>
      <c r="N70" s="958"/>
      <c r="O70" s="958"/>
      <c r="P70" s="959"/>
      <c r="Q70" s="960">
        <v>
647</v>
      </c>
      <c r="R70" s="915"/>
      <c r="S70" s="915"/>
      <c r="T70" s="915"/>
      <c r="U70" s="915"/>
      <c r="V70" s="915">
        <v>
626</v>
      </c>
      <c r="W70" s="915"/>
      <c r="X70" s="915"/>
      <c r="Y70" s="915"/>
      <c r="Z70" s="915"/>
      <c r="AA70" s="915">
        <v>
21</v>
      </c>
      <c r="AB70" s="915"/>
      <c r="AC70" s="915"/>
      <c r="AD70" s="915"/>
      <c r="AE70" s="915"/>
      <c r="AF70" s="915">
        <v>
21</v>
      </c>
      <c r="AG70" s="915"/>
      <c r="AH70" s="915"/>
      <c r="AI70" s="915"/>
      <c r="AJ70" s="915"/>
      <c r="AK70" s="915" t="s">
        <v>
523</v>
      </c>
      <c r="AL70" s="915"/>
      <c r="AM70" s="915"/>
      <c r="AN70" s="915"/>
      <c r="AO70" s="915"/>
      <c r="AP70" s="915">
        <v>
830</v>
      </c>
      <c r="AQ70" s="915"/>
      <c r="AR70" s="915"/>
      <c r="AS70" s="915"/>
      <c r="AT70" s="915"/>
      <c r="AU70" s="915">
        <v>
237</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
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
4</v>
      </c>
      <c r="B71" s="957" t="s">
        <v>
591</v>
      </c>
      <c r="C71" s="958"/>
      <c r="D71" s="958"/>
      <c r="E71" s="958"/>
      <c r="F71" s="958"/>
      <c r="G71" s="958"/>
      <c r="H71" s="958"/>
      <c r="I71" s="958"/>
      <c r="J71" s="958"/>
      <c r="K71" s="958"/>
      <c r="L71" s="958"/>
      <c r="M71" s="958"/>
      <c r="N71" s="958"/>
      <c r="O71" s="958"/>
      <c r="P71" s="959"/>
      <c r="Q71" s="960">
        <v>
986</v>
      </c>
      <c r="R71" s="915"/>
      <c r="S71" s="915"/>
      <c r="T71" s="915"/>
      <c r="U71" s="915"/>
      <c r="V71" s="915">
        <v>
974</v>
      </c>
      <c r="W71" s="915"/>
      <c r="X71" s="915"/>
      <c r="Y71" s="915"/>
      <c r="Z71" s="915"/>
      <c r="AA71" s="915">
        <v>
12</v>
      </c>
      <c r="AB71" s="915"/>
      <c r="AC71" s="915"/>
      <c r="AD71" s="915"/>
      <c r="AE71" s="915"/>
      <c r="AF71" s="915">
        <v>
12</v>
      </c>
      <c r="AG71" s="915"/>
      <c r="AH71" s="915"/>
      <c r="AI71" s="915"/>
      <c r="AJ71" s="915"/>
      <c r="AK71" s="915" t="s">
        <v>
523</v>
      </c>
      <c r="AL71" s="915"/>
      <c r="AM71" s="915"/>
      <c r="AN71" s="915"/>
      <c r="AO71" s="915"/>
      <c r="AP71" s="915" t="s">
        <v>
523</v>
      </c>
      <c r="AQ71" s="915"/>
      <c r="AR71" s="915"/>
      <c r="AS71" s="915"/>
      <c r="AT71" s="915"/>
      <c r="AU71" s="915" t="s">
        <v>
523</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
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
5</v>
      </c>
      <c r="B72" s="957" t="s">
        <v>
592</v>
      </c>
      <c r="C72" s="958"/>
      <c r="D72" s="958"/>
      <c r="E72" s="958"/>
      <c r="F72" s="958"/>
      <c r="G72" s="958"/>
      <c r="H72" s="958"/>
      <c r="I72" s="958"/>
      <c r="J72" s="958"/>
      <c r="K72" s="958"/>
      <c r="L72" s="958"/>
      <c r="M72" s="958"/>
      <c r="N72" s="958"/>
      <c r="O72" s="958"/>
      <c r="P72" s="959"/>
      <c r="Q72" s="960">
        <v>
288</v>
      </c>
      <c r="R72" s="915"/>
      <c r="S72" s="915"/>
      <c r="T72" s="915"/>
      <c r="U72" s="915"/>
      <c r="V72" s="915">
        <v>
206</v>
      </c>
      <c r="W72" s="915"/>
      <c r="X72" s="915"/>
      <c r="Y72" s="915"/>
      <c r="Z72" s="915"/>
      <c r="AA72" s="915">
        <v>
82</v>
      </c>
      <c r="AB72" s="915"/>
      <c r="AC72" s="915"/>
      <c r="AD72" s="915"/>
      <c r="AE72" s="915"/>
      <c r="AF72" s="915">
        <v>
82</v>
      </c>
      <c r="AG72" s="915"/>
      <c r="AH72" s="915"/>
      <c r="AI72" s="915"/>
      <c r="AJ72" s="915"/>
      <c r="AK72" s="915">
        <v>
47</v>
      </c>
      <c r="AL72" s="915"/>
      <c r="AM72" s="915"/>
      <c r="AN72" s="915"/>
      <c r="AO72" s="915"/>
      <c r="AP72" s="915" t="s">
        <v>
523</v>
      </c>
      <c r="AQ72" s="915"/>
      <c r="AR72" s="915"/>
      <c r="AS72" s="915"/>
      <c r="AT72" s="915"/>
      <c r="AU72" s="915" t="s">
        <v>
523</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
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
6</v>
      </c>
      <c r="B73" s="957" t="s">
        <v>
593</v>
      </c>
      <c r="C73" s="958"/>
      <c r="D73" s="958"/>
      <c r="E73" s="958"/>
      <c r="F73" s="958"/>
      <c r="G73" s="958"/>
      <c r="H73" s="958"/>
      <c r="I73" s="958"/>
      <c r="J73" s="958"/>
      <c r="K73" s="958"/>
      <c r="L73" s="958"/>
      <c r="M73" s="958"/>
      <c r="N73" s="958"/>
      <c r="O73" s="958"/>
      <c r="P73" s="959"/>
      <c r="Q73" s="960">
        <v>
6529</v>
      </c>
      <c r="R73" s="915"/>
      <c r="S73" s="915"/>
      <c r="T73" s="915"/>
      <c r="U73" s="915"/>
      <c r="V73" s="915">
        <v>
6443</v>
      </c>
      <c r="W73" s="915"/>
      <c r="X73" s="915"/>
      <c r="Y73" s="915"/>
      <c r="Z73" s="915"/>
      <c r="AA73" s="915">
        <v>
86</v>
      </c>
      <c r="AB73" s="915"/>
      <c r="AC73" s="915"/>
      <c r="AD73" s="915"/>
      <c r="AE73" s="915"/>
      <c r="AF73" s="915">
        <v>
86</v>
      </c>
      <c r="AG73" s="915"/>
      <c r="AH73" s="915"/>
      <c r="AI73" s="915"/>
      <c r="AJ73" s="915"/>
      <c r="AK73" s="915">
        <v>
1926</v>
      </c>
      <c r="AL73" s="915"/>
      <c r="AM73" s="915"/>
      <c r="AN73" s="915"/>
      <c r="AO73" s="915"/>
      <c r="AP73" s="915" t="s">
        <v>
523</v>
      </c>
      <c r="AQ73" s="915"/>
      <c r="AR73" s="915"/>
      <c r="AS73" s="915"/>
      <c r="AT73" s="915"/>
      <c r="AU73" s="915" t="s">
        <v>
523</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
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
7</v>
      </c>
      <c r="B74" s="957" t="s">
        <v>
594</v>
      </c>
      <c r="C74" s="958"/>
      <c r="D74" s="958"/>
      <c r="E74" s="958"/>
      <c r="F74" s="958"/>
      <c r="G74" s="958"/>
      <c r="H74" s="958"/>
      <c r="I74" s="958"/>
      <c r="J74" s="958"/>
      <c r="K74" s="958"/>
      <c r="L74" s="958"/>
      <c r="M74" s="958"/>
      <c r="N74" s="958"/>
      <c r="O74" s="958"/>
      <c r="P74" s="959"/>
      <c r="Q74" s="960">
        <v>
1444184</v>
      </c>
      <c r="R74" s="915"/>
      <c r="S74" s="915"/>
      <c r="T74" s="915"/>
      <c r="U74" s="915"/>
      <c r="V74" s="915">
        <v>
1404896</v>
      </c>
      <c r="W74" s="915"/>
      <c r="X74" s="915"/>
      <c r="Y74" s="915"/>
      <c r="Z74" s="915"/>
      <c r="AA74" s="915">
        <v>
39288</v>
      </c>
      <c r="AB74" s="915"/>
      <c r="AC74" s="915"/>
      <c r="AD74" s="915"/>
      <c r="AE74" s="915"/>
      <c r="AF74" s="915">
        <v>
39288</v>
      </c>
      <c r="AG74" s="915"/>
      <c r="AH74" s="915"/>
      <c r="AI74" s="915"/>
      <c r="AJ74" s="915"/>
      <c r="AK74" s="915">
        <v>
16623</v>
      </c>
      <c r="AL74" s="915"/>
      <c r="AM74" s="915"/>
      <c r="AN74" s="915"/>
      <c r="AO74" s="915"/>
      <c r="AP74" s="915" t="s">
        <v>
523</v>
      </c>
      <c r="AQ74" s="915"/>
      <c r="AR74" s="915"/>
      <c r="AS74" s="915"/>
      <c r="AT74" s="915"/>
      <c r="AU74" s="915" t="s">
        <v>
523</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
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
8</v>
      </c>
      <c r="B75" s="957"/>
      <c r="C75" s="958"/>
      <c r="D75" s="958"/>
      <c r="E75" s="958"/>
      <c r="F75" s="958"/>
      <c r="G75" s="958"/>
      <c r="H75" s="958"/>
      <c r="I75" s="958"/>
      <c r="J75" s="958"/>
      <c r="K75" s="958"/>
      <c r="L75" s="958"/>
      <c r="M75" s="958"/>
      <c r="N75" s="958"/>
      <c r="O75" s="958"/>
      <c r="P75" s="959"/>
      <c r="Q75" s="963"/>
      <c r="R75" s="964"/>
      <c r="S75" s="964"/>
      <c r="T75" s="964"/>
      <c r="U75" s="914"/>
      <c r="V75" s="965"/>
      <c r="W75" s="964"/>
      <c r="X75" s="964"/>
      <c r="Y75" s="964"/>
      <c r="Z75" s="914"/>
      <c r="AA75" s="965"/>
      <c r="AB75" s="964"/>
      <c r="AC75" s="964"/>
      <c r="AD75" s="964"/>
      <c r="AE75" s="914"/>
      <c r="AF75" s="965"/>
      <c r="AG75" s="964"/>
      <c r="AH75" s="964"/>
      <c r="AI75" s="964"/>
      <c r="AJ75" s="914"/>
      <c r="AK75" s="965"/>
      <c r="AL75" s="964"/>
      <c r="AM75" s="964"/>
      <c r="AN75" s="964"/>
      <c r="AO75" s="914"/>
      <c r="AP75" s="965"/>
      <c r="AQ75" s="964"/>
      <c r="AR75" s="964"/>
      <c r="AS75" s="964"/>
      <c r="AT75" s="914"/>
      <c r="AU75" s="965"/>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
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
9</v>
      </c>
      <c r="B76" s="957"/>
      <c r="C76" s="958"/>
      <c r="D76" s="958"/>
      <c r="E76" s="958"/>
      <c r="F76" s="958"/>
      <c r="G76" s="958"/>
      <c r="H76" s="958"/>
      <c r="I76" s="958"/>
      <c r="J76" s="958"/>
      <c r="K76" s="958"/>
      <c r="L76" s="958"/>
      <c r="M76" s="958"/>
      <c r="N76" s="958"/>
      <c r="O76" s="958"/>
      <c r="P76" s="959"/>
      <c r="Q76" s="963"/>
      <c r="R76" s="964"/>
      <c r="S76" s="964"/>
      <c r="T76" s="964"/>
      <c r="U76" s="914"/>
      <c r="V76" s="965"/>
      <c r="W76" s="964"/>
      <c r="X76" s="964"/>
      <c r="Y76" s="964"/>
      <c r="Z76" s="914"/>
      <c r="AA76" s="965"/>
      <c r="AB76" s="964"/>
      <c r="AC76" s="964"/>
      <c r="AD76" s="964"/>
      <c r="AE76" s="914"/>
      <c r="AF76" s="965"/>
      <c r="AG76" s="964"/>
      <c r="AH76" s="964"/>
      <c r="AI76" s="964"/>
      <c r="AJ76" s="914"/>
      <c r="AK76" s="965"/>
      <c r="AL76" s="964"/>
      <c r="AM76" s="964"/>
      <c r="AN76" s="964"/>
      <c r="AO76" s="914"/>
      <c r="AP76" s="965"/>
      <c r="AQ76" s="964"/>
      <c r="AR76" s="964"/>
      <c r="AS76" s="964"/>
      <c r="AT76" s="914"/>
      <c r="AU76" s="965"/>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
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
10</v>
      </c>
      <c r="B77" s="957"/>
      <c r="C77" s="958"/>
      <c r="D77" s="958"/>
      <c r="E77" s="958"/>
      <c r="F77" s="958"/>
      <c r="G77" s="958"/>
      <c r="H77" s="958"/>
      <c r="I77" s="958"/>
      <c r="J77" s="958"/>
      <c r="K77" s="958"/>
      <c r="L77" s="958"/>
      <c r="M77" s="958"/>
      <c r="N77" s="958"/>
      <c r="O77" s="958"/>
      <c r="P77" s="959"/>
      <c r="Q77" s="963"/>
      <c r="R77" s="964"/>
      <c r="S77" s="964"/>
      <c r="T77" s="964"/>
      <c r="U77" s="914"/>
      <c r="V77" s="965"/>
      <c r="W77" s="964"/>
      <c r="X77" s="964"/>
      <c r="Y77" s="964"/>
      <c r="Z77" s="914"/>
      <c r="AA77" s="965"/>
      <c r="AB77" s="964"/>
      <c r="AC77" s="964"/>
      <c r="AD77" s="964"/>
      <c r="AE77" s="914"/>
      <c r="AF77" s="965"/>
      <c r="AG77" s="964"/>
      <c r="AH77" s="964"/>
      <c r="AI77" s="964"/>
      <c r="AJ77" s="914"/>
      <c r="AK77" s="965"/>
      <c r="AL77" s="964"/>
      <c r="AM77" s="964"/>
      <c r="AN77" s="964"/>
      <c r="AO77" s="914"/>
      <c r="AP77" s="965"/>
      <c r="AQ77" s="964"/>
      <c r="AR77" s="964"/>
      <c r="AS77" s="964"/>
      <c r="AT77" s="914"/>
      <c r="AU77" s="965"/>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
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
11</v>
      </c>
      <c r="B78" s="957"/>
      <c r="C78" s="958"/>
      <c r="D78" s="958"/>
      <c r="E78" s="958"/>
      <c r="F78" s="958"/>
      <c r="G78" s="958"/>
      <c r="H78" s="958"/>
      <c r="I78" s="958"/>
      <c r="J78" s="958"/>
      <c r="K78" s="958"/>
      <c r="L78" s="958"/>
      <c r="M78" s="958"/>
      <c r="N78" s="958"/>
      <c r="O78" s="958"/>
      <c r="P78" s="959"/>
      <c r="Q78" s="960"/>
      <c r="R78" s="915"/>
      <c r="S78" s="915"/>
      <c r="T78" s="915"/>
      <c r="U78" s="915"/>
      <c r="V78" s="915"/>
      <c r="W78" s="915"/>
      <c r="X78" s="915"/>
      <c r="Y78" s="915"/>
      <c r="Z78" s="915"/>
      <c r="AA78" s="915"/>
      <c r="AB78" s="915"/>
      <c r="AC78" s="915"/>
      <c r="AD78" s="915"/>
      <c r="AE78" s="915"/>
      <c r="AF78" s="915"/>
      <c r="AG78" s="915"/>
      <c r="AH78" s="915"/>
      <c r="AI78" s="915"/>
      <c r="AJ78" s="915"/>
      <c r="AK78" s="915"/>
      <c r="AL78" s="915"/>
      <c r="AM78" s="915"/>
      <c r="AN78" s="915"/>
      <c r="AO78" s="915"/>
      <c r="AP78" s="915"/>
      <c r="AQ78" s="915"/>
      <c r="AR78" s="915"/>
      <c r="AS78" s="915"/>
      <c r="AT78" s="915"/>
      <c r="AU78" s="915"/>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
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
12</v>
      </c>
      <c r="B79" s="957"/>
      <c r="C79" s="958"/>
      <c r="D79" s="958"/>
      <c r="E79" s="958"/>
      <c r="F79" s="958"/>
      <c r="G79" s="958"/>
      <c r="H79" s="958"/>
      <c r="I79" s="958"/>
      <c r="J79" s="958"/>
      <c r="K79" s="958"/>
      <c r="L79" s="958"/>
      <c r="M79" s="958"/>
      <c r="N79" s="958"/>
      <c r="O79" s="958"/>
      <c r="P79" s="959"/>
      <c r="Q79" s="960"/>
      <c r="R79" s="915"/>
      <c r="S79" s="915"/>
      <c r="T79" s="915"/>
      <c r="U79" s="915"/>
      <c r="V79" s="915"/>
      <c r="W79" s="915"/>
      <c r="X79" s="915"/>
      <c r="Y79" s="915"/>
      <c r="Z79" s="915"/>
      <c r="AA79" s="915"/>
      <c r="AB79" s="915"/>
      <c r="AC79" s="915"/>
      <c r="AD79" s="915"/>
      <c r="AE79" s="915"/>
      <c r="AF79" s="915"/>
      <c r="AG79" s="915"/>
      <c r="AH79" s="915"/>
      <c r="AI79" s="915"/>
      <c r="AJ79" s="915"/>
      <c r="AK79" s="915"/>
      <c r="AL79" s="915"/>
      <c r="AM79" s="915"/>
      <c r="AN79" s="915"/>
      <c r="AO79" s="915"/>
      <c r="AP79" s="915"/>
      <c r="AQ79" s="915"/>
      <c r="AR79" s="915"/>
      <c r="AS79" s="915"/>
      <c r="AT79" s="915"/>
      <c r="AU79" s="915"/>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
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
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
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
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
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
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
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
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
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
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
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
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
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
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
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
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
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
389</v>
      </c>
      <c r="B88" s="874" t="s">
        <v>
421</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
39915</v>
      </c>
      <c r="AG88" s="926"/>
      <c r="AH88" s="926"/>
      <c r="AI88" s="926"/>
      <c r="AJ88" s="926"/>
      <c r="AK88" s="923"/>
      <c r="AL88" s="923"/>
      <c r="AM88" s="923"/>
      <c r="AN88" s="923"/>
      <c r="AO88" s="923"/>
      <c r="AP88" s="926">
        <v>
830</v>
      </c>
      <c r="AQ88" s="926"/>
      <c r="AR88" s="926"/>
      <c r="AS88" s="926"/>
      <c r="AT88" s="926"/>
      <c r="AU88" s="926">
        <v>
237</v>
      </c>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
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
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
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
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
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
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
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
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
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
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
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
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
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
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
389</v>
      </c>
      <c r="BR102" s="874" t="s">
        <v>
422</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
423</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
424</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
425</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
426</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
427</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
428</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
429</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
430</v>
      </c>
      <c r="AB109" s="979"/>
      <c r="AC109" s="979"/>
      <c r="AD109" s="979"/>
      <c r="AE109" s="980"/>
      <c r="AF109" s="978" t="s">
        <v>
307</v>
      </c>
      <c r="AG109" s="979"/>
      <c r="AH109" s="979"/>
      <c r="AI109" s="979"/>
      <c r="AJ109" s="980"/>
      <c r="AK109" s="978" t="s">
        <v>
306</v>
      </c>
      <c r="AL109" s="979"/>
      <c r="AM109" s="979"/>
      <c r="AN109" s="979"/>
      <c r="AO109" s="980"/>
      <c r="AP109" s="978" t="s">
        <v>
431</v>
      </c>
      <c r="AQ109" s="979"/>
      <c r="AR109" s="979"/>
      <c r="AS109" s="979"/>
      <c r="AT109" s="981"/>
      <c r="AU109" s="998" t="s">
        <v>
429</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
430</v>
      </c>
      <c r="BR109" s="979"/>
      <c r="BS109" s="979"/>
      <c r="BT109" s="979"/>
      <c r="BU109" s="980"/>
      <c r="BV109" s="978" t="s">
        <v>
307</v>
      </c>
      <c r="BW109" s="979"/>
      <c r="BX109" s="979"/>
      <c r="BY109" s="979"/>
      <c r="BZ109" s="980"/>
      <c r="CA109" s="978" t="s">
        <v>
306</v>
      </c>
      <c r="CB109" s="979"/>
      <c r="CC109" s="979"/>
      <c r="CD109" s="979"/>
      <c r="CE109" s="980"/>
      <c r="CF109" s="999" t="s">
        <v>
431</v>
      </c>
      <c r="CG109" s="999"/>
      <c r="CH109" s="999"/>
      <c r="CI109" s="999"/>
      <c r="CJ109" s="999"/>
      <c r="CK109" s="978" t="s">
        <v>
432</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
430</v>
      </c>
      <c r="DH109" s="979"/>
      <c r="DI109" s="979"/>
      <c r="DJ109" s="979"/>
      <c r="DK109" s="980"/>
      <c r="DL109" s="978" t="s">
        <v>
307</v>
      </c>
      <c r="DM109" s="979"/>
      <c r="DN109" s="979"/>
      <c r="DO109" s="979"/>
      <c r="DP109" s="980"/>
      <c r="DQ109" s="978" t="s">
        <v>
306</v>
      </c>
      <c r="DR109" s="979"/>
      <c r="DS109" s="979"/>
      <c r="DT109" s="979"/>
      <c r="DU109" s="980"/>
      <c r="DV109" s="978" t="s">
        <v>
431</v>
      </c>
      <c r="DW109" s="979"/>
      <c r="DX109" s="979"/>
      <c r="DY109" s="979"/>
      <c r="DZ109" s="981"/>
    </row>
    <row r="110" spans="1:131" s="247" customFormat="1" ht="26.25" customHeight="1" x14ac:dyDescent="0.2">
      <c r="A110" s="982" t="s">
        <v>
433</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
743857</v>
      </c>
      <c r="AB110" s="986"/>
      <c r="AC110" s="986"/>
      <c r="AD110" s="986"/>
      <c r="AE110" s="987"/>
      <c r="AF110" s="988">
        <v>
715750</v>
      </c>
      <c r="AG110" s="986"/>
      <c r="AH110" s="986"/>
      <c r="AI110" s="986"/>
      <c r="AJ110" s="987"/>
      <c r="AK110" s="988">
        <v>
736061</v>
      </c>
      <c r="AL110" s="986"/>
      <c r="AM110" s="986"/>
      <c r="AN110" s="986"/>
      <c r="AO110" s="987"/>
      <c r="AP110" s="989">
        <v>
24</v>
      </c>
      <c r="AQ110" s="990"/>
      <c r="AR110" s="990"/>
      <c r="AS110" s="990"/>
      <c r="AT110" s="991"/>
      <c r="AU110" s="992" t="s">
        <v>
73</v>
      </c>
      <c r="AV110" s="993"/>
      <c r="AW110" s="993"/>
      <c r="AX110" s="993"/>
      <c r="AY110" s="993"/>
      <c r="AZ110" s="1034" t="s">
        <v>
434</v>
      </c>
      <c r="BA110" s="983"/>
      <c r="BB110" s="983"/>
      <c r="BC110" s="983"/>
      <c r="BD110" s="983"/>
      <c r="BE110" s="983"/>
      <c r="BF110" s="983"/>
      <c r="BG110" s="983"/>
      <c r="BH110" s="983"/>
      <c r="BI110" s="983"/>
      <c r="BJ110" s="983"/>
      <c r="BK110" s="983"/>
      <c r="BL110" s="983"/>
      <c r="BM110" s="983"/>
      <c r="BN110" s="983"/>
      <c r="BO110" s="983"/>
      <c r="BP110" s="984"/>
      <c r="BQ110" s="1020">
        <v>
7065334</v>
      </c>
      <c r="BR110" s="1021"/>
      <c r="BS110" s="1021"/>
      <c r="BT110" s="1021"/>
      <c r="BU110" s="1021"/>
      <c r="BV110" s="1021">
        <v>
6822030</v>
      </c>
      <c r="BW110" s="1021"/>
      <c r="BX110" s="1021"/>
      <c r="BY110" s="1021"/>
      <c r="BZ110" s="1021"/>
      <c r="CA110" s="1021">
        <v>
6453534</v>
      </c>
      <c r="CB110" s="1021"/>
      <c r="CC110" s="1021"/>
      <c r="CD110" s="1021"/>
      <c r="CE110" s="1021"/>
      <c r="CF110" s="1035">
        <v>
210.6</v>
      </c>
      <c r="CG110" s="1036"/>
      <c r="CH110" s="1036"/>
      <c r="CI110" s="1036"/>
      <c r="CJ110" s="1036"/>
      <c r="CK110" s="1037" t="s">
        <v>
435</v>
      </c>
      <c r="CL110" s="1038"/>
      <c r="CM110" s="1017" t="s">
        <v>
436</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
437</v>
      </c>
      <c r="DH110" s="1021"/>
      <c r="DI110" s="1021"/>
      <c r="DJ110" s="1021"/>
      <c r="DK110" s="1021"/>
      <c r="DL110" s="1021" t="s">
        <v>
438</v>
      </c>
      <c r="DM110" s="1021"/>
      <c r="DN110" s="1021"/>
      <c r="DO110" s="1021"/>
      <c r="DP110" s="1021"/>
      <c r="DQ110" s="1021" t="s">
        <v>
437</v>
      </c>
      <c r="DR110" s="1021"/>
      <c r="DS110" s="1021"/>
      <c r="DT110" s="1021"/>
      <c r="DU110" s="1021"/>
      <c r="DV110" s="1022" t="s">
        <v>
437</v>
      </c>
      <c r="DW110" s="1022"/>
      <c r="DX110" s="1022"/>
      <c r="DY110" s="1022"/>
      <c r="DZ110" s="1023"/>
    </row>
    <row r="111" spans="1:131" s="247" customFormat="1" ht="26.25" customHeight="1" x14ac:dyDescent="0.2">
      <c r="A111" s="1024" t="s">
        <v>
439</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
137</v>
      </c>
      <c r="AB111" s="1028"/>
      <c r="AC111" s="1028"/>
      <c r="AD111" s="1028"/>
      <c r="AE111" s="1029"/>
      <c r="AF111" s="1030" t="s">
        <v>
391</v>
      </c>
      <c r="AG111" s="1028"/>
      <c r="AH111" s="1028"/>
      <c r="AI111" s="1028"/>
      <c r="AJ111" s="1029"/>
      <c r="AK111" s="1030" t="s">
        <v>
438</v>
      </c>
      <c r="AL111" s="1028"/>
      <c r="AM111" s="1028"/>
      <c r="AN111" s="1028"/>
      <c r="AO111" s="1029"/>
      <c r="AP111" s="1031" t="s">
        <v>
440</v>
      </c>
      <c r="AQ111" s="1032"/>
      <c r="AR111" s="1032"/>
      <c r="AS111" s="1032"/>
      <c r="AT111" s="1033"/>
      <c r="AU111" s="994"/>
      <c r="AV111" s="995"/>
      <c r="AW111" s="995"/>
      <c r="AX111" s="995"/>
      <c r="AY111" s="995"/>
      <c r="AZ111" s="1043" t="s">
        <v>
441</v>
      </c>
      <c r="BA111" s="1044"/>
      <c r="BB111" s="1044"/>
      <c r="BC111" s="1044"/>
      <c r="BD111" s="1044"/>
      <c r="BE111" s="1044"/>
      <c r="BF111" s="1044"/>
      <c r="BG111" s="1044"/>
      <c r="BH111" s="1044"/>
      <c r="BI111" s="1044"/>
      <c r="BJ111" s="1044"/>
      <c r="BK111" s="1044"/>
      <c r="BL111" s="1044"/>
      <c r="BM111" s="1044"/>
      <c r="BN111" s="1044"/>
      <c r="BO111" s="1044"/>
      <c r="BP111" s="1045"/>
      <c r="BQ111" s="1013">
        <v>
47850</v>
      </c>
      <c r="BR111" s="1014"/>
      <c r="BS111" s="1014"/>
      <c r="BT111" s="1014"/>
      <c r="BU111" s="1014"/>
      <c r="BV111" s="1014">
        <v>
31900</v>
      </c>
      <c r="BW111" s="1014"/>
      <c r="BX111" s="1014"/>
      <c r="BY111" s="1014"/>
      <c r="BZ111" s="1014"/>
      <c r="CA111" s="1014">
        <v>
15950</v>
      </c>
      <c r="CB111" s="1014"/>
      <c r="CC111" s="1014"/>
      <c r="CD111" s="1014"/>
      <c r="CE111" s="1014"/>
      <c r="CF111" s="1008">
        <v>
0.5</v>
      </c>
      <c r="CG111" s="1009"/>
      <c r="CH111" s="1009"/>
      <c r="CI111" s="1009"/>
      <c r="CJ111" s="1009"/>
      <c r="CK111" s="1039"/>
      <c r="CL111" s="1040"/>
      <c r="CM111" s="1010" t="s">
        <v>
442</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
437</v>
      </c>
      <c r="DH111" s="1014"/>
      <c r="DI111" s="1014"/>
      <c r="DJ111" s="1014"/>
      <c r="DK111" s="1014"/>
      <c r="DL111" s="1014" t="s">
        <v>
440</v>
      </c>
      <c r="DM111" s="1014"/>
      <c r="DN111" s="1014"/>
      <c r="DO111" s="1014"/>
      <c r="DP111" s="1014"/>
      <c r="DQ111" s="1014" t="s">
        <v>
443</v>
      </c>
      <c r="DR111" s="1014"/>
      <c r="DS111" s="1014"/>
      <c r="DT111" s="1014"/>
      <c r="DU111" s="1014"/>
      <c r="DV111" s="1015" t="s">
        <v>
437</v>
      </c>
      <c r="DW111" s="1015"/>
      <c r="DX111" s="1015"/>
      <c r="DY111" s="1015"/>
      <c r="DZ111" s="1016"/>
    </row>
    <row r="112" spans="1:131" s="247" customFormat="1" ht="26.25" customHeight="1" x14ac:dyDescent="0.2">
      <c r="A112" s="1046" t="s">
        <v>
444</v>
      </c>
      <c r="B112" s="1047"/>
      <c r="C112" s="1044" t="s">
        <v>
445</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
437</v>
      </c>
      <c r="AB112" s="1053"/>
      <c r="AC112" s="1053"/>
      <c r="AD112" s="1053"/>
      <c r="AE112" s="1054"/>
      <c r="AF112" s="1055" t="s">
        <v>
137</v>
      </c>
      <c r="AG112" s="1053"/>
      <c r="AH112" s="1053"/>
      <c r="AI112" s="1053"/>
      <c r="AJ112" s="1054"/>
      <c r="AK112" s="1055" t="s">
        <v>
446</v>
      </c>
      <c r="AL112" s="1053"/>
      <c r="AM112" s="1053"/>
      <c r="AN112" s="1053"/>
      <c r="AO112" s="1054"/>
      <c r="AP112" s="1056" t="s">
        <v>
391</v>
      </c>
      <c r="AQ112" s="1057"/>
      <c r="AR112" s="1057"/>
      <c r="AS112" s="1057"/>
      <c r="AT112" s="1058"/>
      <c r="AU112" s="994"/>
      <c r="AV112" s="995"/>
      <c r="AW112" s="995"/>
      <c r="AX112" s="995"/>
      <c r="AY112" s="995"/>
      <c r="AZ112" s="1043" t="s">
        <v>
447</v>
      </c>
      <c r="BA112" s="1044"/>
      <c r="BB112" s="1044"/>
      <c r="BC112" s="1044"/>
      <c r="BD112" s="1044"/>
      <c r="BE112" s="1044"/>
      <c r="BF112" s="1044"/>
      <c r="BG112" s="1044"/>
      <c r="BH112" s="1044"/>
      <c r="BI112" s="1044"/>
      <c r="BJ112" s="1044"/>
      <c r="BK112" s="1044"/>
      <c r="BL112" s="1044"/>
      <c r="BM112" s="1044"/>
      <c r="BN112" s="1044"/>
      <c r="BO112" s="1044"/>
      <c r="BP112" s="1045"/>
      <c r="BQ112" s="1013">
        <v>
1218662</v>
      </c>
      <c r="BR112" s="1014"/>
      <c r="BS112" s="1014"/>
      <c r="BT112" s="1014"/>
      <c r="BU112" s="1014"/>
      <c r="BV112" s="1014">
        <v>
1220945</v>
      </c>
      <c r="BW112" s="1014"/>
      <c r="BX112" s="1014"/>
      <c r="BY112" s="1014"/>
      <c r="BZ112" s="1014"/>
      <c r="CA112" s="1014">
        <v>
1170976</v>
      </c>
      <c r="CB112" s="1014"/>
      <c r="CC112" s="1014"/>
      <c r="CD112" s="1014"/>
      <c r="CE112" s="1014"/>
      <c r="CF112" s="1008">
        <v>
38.200000000000003</v>
      </c>
      <c r="CG112" s="1009"/>
      <c r="CH112" s="1009"/>
      <c r="CI112" s="1009"/>
      <c r="CJ112" s="1009"/>
      <c r="CK112" s="1039"/>
      <c r="CL112" s="1040"/>
      <c r="CM112" s="1010" t="s">
        <v>
448</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
391</v>
      </c>
      <c r="DH112" s="1014"/>
      <c r="DI112" s="1014"/>
      <c r="DJ112" s="1014"/>
      <c r="DK112" s="1014"/>
      <c r="DL112" s="1014" t="s">
        <v>
391</v>
      </c>
      <c r="DM112" s="1014"/>
      <c r="DN112" s="1014"/>
      <c r="DO112" s="1014"/>
      <c r="DP112" s="1014"/>
      <c r="DQ112" s="1014" t="s">
        <v>
137</v>
      </c>
      <c r="DR112" s="1014"/>
      <c r="DS112" s="1014"/>
      <c r="DT112" s="1014"/>
      <c r="DU112" s="1014"/>
      <c r="DV112" s="1015" t="s">
        <v>
449</v>
      </c>
      <c r="DW112" s="1015"/>
      <c r="DX112" s="1015"/>
      <c r="DY112" s="1015"/>
      <c r="DZ112" s="1016"/>
    </row>
    <row r="113" spans="1:130" s="247" customFormat="1" ht="26.25" customHeight="1" x14ac:dyDescent="0.2">
      <c r="A113" s="1048"/>
      <c r="B113" s="1049"/>
      <c r="C113" s="1044" t="s">
        <v>
450</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
148484</v>
      </c>
      <c r="AB113" s="1028"/>
      <c r="AC113" s="1028"/>
      <c r="AD113" s="1028"/>
      <c r="AE113" s="1029"/>
      <c r="AF113" s="1030">
        <v>
141750</v>
      </c>
      <c r="AG113" s="1028"/>
      <c r="AH113" s="1028"/>
      <c r="AI113" s="1028"/>
      <c r="AJ113" s="1029"/>
      <c r="AK113" s="1030">
        <v>
137005</v>
      </c>
      <c r="AL113" s="1028"/>
      <c r="AM113" s="1028"/>
      <c r="AN113" s="1028"/>
      <c r="AO113" s="1029"/>
      <c r="AP113" s="1031">
        <v>
4.5</v>
      </c>
      <c r="AQ113" s="1032"/>
      <c r="AR113" s="1032"/>
      <c r="AS113" s="1032"/>
      <c r="AT113" s="1033"/>
      <c r="AU113" s="994"/>
      <c r="AV113" s="995"/>
      <c r="AW113" s="995"/>
      <c r="AX113" s="995"/>
      <c r="AY113" s="995"/>
      <c r="AZ113" s="1043" t="s">
        <v>
451</v>
      </c>
      <c r="BA113" s="1044"/>
      <c r="BB113" s="1044"/>
      <c r="BC113" s="1044"/>
      <c r="BD113" s="1044"/>
      <c r="BE113" s="1044"/>
      <c r="BF113" s="1044"/>
      <c r="BG113" s="1044"/>
      <c r="BH113" s="1044"/>
      <c r="BI113" s="1044"/>
      <c r="BJ113" s="1044"/>
      <c r="BK113" s="1044"/>
      <c r="BL113" s="1044"/>
      <c r="BM113" s="1044"/>
      <c r="BN113" s="1044"/>
      <c r="BO113" s="1044"/>
      <c r="BP113" s="1045"/>
      <c r="BQ113" s="1013">
        <v>
342712</v>
      </c>
      <c r="BR113" s="1014"/>
      <c r="BS113" s="1014"/>
      <c r="BT113" s="1014"/>
      <c r="BU113" s="1014"/>
      <c r="BV113" s="1014">
        <v>
289163</v>
      </c>
      <c r="BW113" s="1014"/>
      <c r="BX113" s="1014"/>
      <c r="BY113" s="1014"/>
      <c r="BZ113" s="1014"/>
      <c r="CA113" s="1014">
        <v>
236593</v>
      </c>
      <c r="CB113" s="1014"/>
      <c r="CC113" s="1014"/>
      <c r="CD113" s="1014"/>
      <c r="CE113" s="1014"/>
      <c r="CF113" s="1008">
        <v>
7.7</v>
      </c>
      <c r="CG113" s="1009"/>
      <c r="CH113" s="1009"/>
      <c r="CI113" s="1009"/>
      <c r="CJ113" s="1009"/>
      <c r="CK113" s="1039"/>
      <c r="CL113" s="1040"/>
      <c r="CM113" s="1010" t="s">
        <v>
452</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
440</v>
      </c>
      <c r="DH113" s="1053"/>
      <c r="DI113" s="1053"/>
      <c r="DJ113" s="1053"/>
      <c r="DK113" s="1054"/>
      <c r="DL113" s="1055" t="s">
        <v>
446</v>
      </c>
      <c r="DM113" s="1053"/>
      <c r="DN113" s="1053"/>
      <c r="DO113" s="1053"/>
      <c r="DP113" s="1054"/>
      <c r="DQ113" s="1055" t="s">
        <v>
440</v>
      </c>
      <c r="DR113" s="1053"/>
      <c r="DS113" s="1053"/>
      <c r="DT113" s="1053"/>
      <c r="DU113" s="1054"/>
      <c r="DV113" s="1056" t="s">
        <v>
449</v>
      </c>
      <c r="DW113" s="1057"/>
      <c r="DX113" s="1057"/>
      <c r="DY113" s="1057"/>
      <c r="DZ113" s="1058"/>
    </row>
    <row r="114" spans="1:130" s="247" customFormat="1" ht="26.25" customHeight="1" x14ac:dyDescent="0.2">
      <c r="A114" s="1048"/>
      <c r="B114" s="1049"/>
      <c r="C114" s="1044" t="s">
        <v>
453</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v>
55854</v>
      </c>
      <c r="AB114" s="1053"/>
      <c r="AC114" s="1053"/>
      <c r="AD114" s="1053"/>
      <c r="AE114" s="1054"/>
      <c r="AF114" s="1055">
        <v>
55853</v>
      </c>
      <c r="AG114" s="1053"/>
      <c r="AH114" s="1053"/>
      <c r="AI114" s="1053"/>
      <c r="AJ114" s="1054"/>
      <c r="AK114" s="1055">
        <v>
55410</v>
      </c>
      <c r="AL114" s="1053"/>
      <c r="AM114" s="1053"/>
      <c r="AN114" s="1053"/>
      <c r="AO114" s="1054"/>
      <c r="AP114" s="1056">
        <v>
1.8</v>
      </c>
      <c r="AQ114" s="1057"/>
      <c r="AR114" s="1057"/>
      <c r="AS114" s="1057"/>
      <c r="AT114" s="1058"/>
      <c r="AU114" s="994"/>
      <c r="AV114" s="995"/>
      <c r="AW114" s="995"/>
      <c r="AX114" s="995"/>
      <c r="AY114" s="995"/>
      <c r="AZ114" s="1043" t="s">
        <v>
454</v>
      </c>
      <c r="BA114" s="1044"/>
      <c r="BB114" s="1044"/>
      <c r="BC114" s="1044"/>
      <c r="BD114" s="1044"/>
      <c r="BE114" s="1044"/>
      <c r="BF114" s="1044"/>
      <c r="BG114" s="1044"/>
      <c r="BH114" s="1044"/>
      <c r="BI114" s="1044"/>
      <c r="BJ114" s="1044"/>
      <c r="BK114" s="1044"/>
      <c r="BL114" s="1044"/>
      <c r="BM114" s="1044"/>
      <c r="BN114" s="1044"/>
      <c r="BO114" s="1044"/>
      <c r="BP114" s="1045"/>
      <c r="BQ114" s="1013">
        <v>
1176019</v>
      </c>
      <c r="BR114" s="1014"/>
      <c r="BS114" s="1014"/>
      <c r="BT114" s="1014"/>
      <c r="BU114" s="1014"/>
      <c r="BV114" s="1014">
        <v>
1155271</v>
      </c>
      <c r="BW114" s="1014"/>
      <c r="BX114" s="1014"/>
      <c r="BY114" s="1014"/>
      <c r="BZ114" s="1014"/>
      <c r="CA114" s="1014">
        <v>
1227530</v>
      </c>
      <c r="CB114" s="1014"/>
      <c r="CC114" s="1014"/>
      <c r="CD114" s="1014"/>
      <c r="CE114" s="1014"/>
      <c r="CF114" s="1008">
        <v>
40.1</v>
      </c>
      <c r="CG114" s="1009"/>
      <c r="CH114" s="1009"/>
      <c r="CI114" s="1009"/>
      <c r="CJ114" s="1009"/>
      <c r="CK114" s="1039"/>
      <c r="CL114" s="1040"/>
      <c r="CM114" s="1010" t="s">
        <v>
455</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
391</v>
      </c>
      <c r="DH114" s="1053"/>
      <c r="DI114" s="1053"/>
      <c r="DJ114" s="1053"/>
      <c r="DK114" s="1054"/>
      <c r="DL114" s="1055" t="s">
        <v>
440</v>
      </c>
      <c r="DM114" s="1053"/>
      <c r="DN114" s="1053"/>
      <c r="DO114" s="1053"/>
      <c r="DP114" s="1054"/>
      <c r="DQ114" s="1055" t="s">
        <v>
391</v>
      </c>
      <c r="DR114" s="1053"/>
      <c r="DS114" s="1053"/>
      <c r="DT114" s="1053"/>
      <c r="DU114" s="1054"/>
      <c r="DV114" s="1056" t="s">
        <v>
456</v>
      </c>
      <c r="DW114" s="1057"/>
      <c r="DX114" s="1057"/>
      <c r="DY114" s="1057"/>
      <c r="DZ114" s="1058"/>
    </row>
    <row r="115" spans="1:130" s="247" customFormat="1" ht="26.25" customHeight="1" x14ac:dyDescent="0.2">
      <c r="A115" s="1048"/>
      <c r="B115" s="1049"/>
      <c r="C115" s="1044" t="s">
        <v>
457</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v>
15950</v>
      </c>
      <c r="AB115" s="1028"/>
      <c r="AC115" s="1028"/>
      <c r="AD115" s="1028"/>
      <c r="AE115" s="1029"/>
      <c r="AF115" s="1030">
        <v>
15950</v>
      </c>
      <c r="AG115" s="1028"/>
      <c r="AH115" s="1028"/>
      <c r="AI115" s="1028"/>
      <c r="AJ115" s="1029"/>
      <c r="AK115" s="1030">
        <v>
15950</v>
      </c>
      <c r="AL115" s="1028"/>
      <c r="AM115" s="1028"/>
      <c r="AN115" s="1028"/>
      <c r="AO115" s="1029"/>
      <c r="AP115" s="1031">
        <v>
0.5</v>
      </c>
      <c r="AQ115" s="1032"/>
      <c r="AR115" s="1032"/>
      <c r="AS115" s="1032"/>
      <c r="AT115" s="1033"/>
      <c r="AU115" s="994"/>
      <c r="AV115" s="995"/>
      <c r="AW115" s="995"/>
      <c r="AX115" s="995"/>
      <c r="AY115" s="995"/>
      <c r="AZ115" s="1043" t="s">
        <v>
458</v>
      </c>
      <c r="BA115" s="1044"/>
      <c r="BB115" s="1044"/>
      <c r="BC115" s="1044"/>
      <c r="BD115" s="1044"/>
      <c r="BE115" s="1044"/>
      <c r="BF115" s="1044"/>
      <c r="BG115" s="1044"/>
      <c r="BH115" s="1044"/>
      <c r="BI115" s="1044"/>
      <c r="BJ115" s="1044"/>
      <c r="BK115" s="1044"/>
      <c r="BL115" s="1044"/>
      <c r="BM115" s="1044"/>
      <c r="BN115" s="1044"/>
      <c r="BO115" s="1044"/>
      <c r="BP115" s="1045"/>
      <c r="BQ115" s="1013" t="s">
        <v>
391</v>
      </c>
      <c r="BR115" s="1014"/>
      <c r="BS115" s="1014"/>
      <c r="BT115" s="1014"/>
      <c r="BU115" s="1014"/>
      <c r="BV115" s="1014" t="s">
        <v>
137</v>
      </c>
      <c r="BW115" s="1014"/>
      <c r="BX115" s="1014"/>
      <c r="BY115" s="1014"/>
      <c r="BZ115" s="1014"/>
      <c r="CA115" s="1014" t="s">
        <v>
437</v>
      </c>
      <c r="CB115" s="1014"/>
      <c r="CC115" s="1014"/>
      <c r="CD115" s="1014"/>
      <c r="CE115" s="1014"/>
      <c r="CF115" s="1008" t="s">
        <v>
391</v>
      </c>
      <c r="CG115" s="1009"/>
      <c r="CH115" s="1009"/>
      <c r="CI115" s="1009"/>
      <c r="CJ115" s="1009"/>
      <c r="CK115" s="1039"/>
      <c r="CL115" s="1040"/>
      <c r="CM115" s="1043" t="s">
        <v>
459</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
460</v>
      </c>
      <c r="DH115" s="1053"/>
      <c r="DI115" s="1053"/>
      <c r="DJ115" s="1053"/>
      <c r="DK115" s="1054"/>
      <c r="DL115" s="1055" t="s">
        <v>
461</v>
      </c>
      <c r="DM115" s="1053"/>
      <c r="DN115" s="1053"/>
      <c r="DO115" s="1053"/>
      <c r="DP115" s="1054"/>
      <c r="DQ115" s="1055" t="s">
        <v>
437</v>
      </c>
      <c r="DR115" s="1053"/>
      <c r="DS115" s="1053"/>
      <c r="DT115" s="1053"/>
      <c r="DU115" s="1054"/>
      <c r="DV115" s="1056" t="s">
        <v>
440</v>
      </c>
      <c r="DW115" s="1057"/>
      <c r="DX115" s="1057"/>
      <c r="DY115" s="1057"/>
      <c r="DZ115" s="1058"/>
    </row>
    <row r="116" spans="1:130" s="247" customFormat="1" ht="26.25" customHeight="1" x14ac:dyDescent="0.2">
      <c r="A116" s="1050"/>
      <c r="B116" s="1051"/>
      <c r="C116" s="1059" t="s">
        <v>
462</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
461</v>
      </c>
      <c r="AB116" s="1053"/>
      <c r="AC116" s="1053"/>
      <c r="AD116" s="1053"/>
      <c r="AE116" s="1054"/>
      <c r="AF116" s="1055" t="s">
        <v>
437</v>
      </c>
      <c r="AG116" s="1053"/>
      <c r="AH116" s="1053"/>
      <c r="AI116" s="1053"/>
      <c r="AJ116" s="1054"/>
      <c r="AK116" s="1055" t="s">
        <v>
437</v>
      </c>
      <c r="AL116" s="1053"/>
      <c r="AM116" s="1053"/>
      <c r="AN116" s="1053"/>
      <c r="AO116" s="1054"/>
      <c r="AP116" s="1056" t="s">
        <v>
391</v>
      </c>
      <c r="AQ116" s="1057"/>
      <c r="AR116" s="1057"/>
      <c r="AS116" s="1057"/>
      <c r="AT116" s="1058"/>
      <c r="AU116" s="994"/>
      <c r="AV116" s="995"/>
      <c r="AW116" s="995"/>
      <c r="AX116" s="995"/>
      <c r="AY116" s="995"/>
      <c r="AZ116" s="1061" t="s">
        <v>
463</v>
      </c>
      <c r="BA116" s="1062"/>
      <c r="BB116" s="1062"/>
      <c r="BC116" s="1062"/>
      <c r="BD116" s="1062"/>
      <c r="BE116" s="1062"/>
      <c r="BF116" s="1062"/>
      <c r="BG116" s="1062"/>
      <c r="BH116" s="1062"/>
      <c r="BI116" s="1062"/>
      <c r="BJ116" s="1062"/>
      <c r="BK116" s="1062"/>
      <c r="BL116" s="1062"/>
      <c r="BM116" s="1062"/>
      <c r="BN116" s="1062"/>
      <c r="BO116" s="1062"/>
      <c r="BP116" s="1063"/>
      <c r="BQ116" s="1013" t="s">
        <v>
449</v>
      </c>
      <c r="BR116" s="1014"/>
      <c r="BS116" s="1014"/>
      <c r="BT116" s="1014"/>
      <c r="BU116" s="1014"/>
      <c r="BV116" s="1014" t="s">
        <v>
438</v>
      </c>
      <c r="BW116" s="1014"/>
      <c r="BX116" s="1014"/>
      <c r="BY116" s="1014"/>
      <c r="BZ116" s="1014"/>
      <c r="CA116" s="1014" t="s">
        <v>
440</v>
      </c>
      <c r="CB116" s="1014"/>
      <c r="CC116" s="1014"/>
      <c r="CD116" s="1014"/>
      <c r="CE116" s="1014"/>
      <c r="CF116" s="1008" t="s">
        <v>
449</v>
      </c>
      <c r="CG116" s="1009"/>
      <c r="CH116" s="1009"/>
      <c r="CI116" s="1009"/>
      <c r="CJ116" s="1009"/>
      <c r="CK116" s="1039"/>
      <c r="CL116" s="1040"/>
      <c r="CM116" s="1010" t="s">
        <v>
464</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v>
47850</v>
      </c>
      <c r="DH116" s="1053"/>
      <c r="DI116" s="1053"/>
      <c r="DJ116" s="1053"/>
      <c r="DK116" s="1054"/>
      <c r="DL116" s="1055">
        <v>
31900</v>
      </c>
      <c r="DM116" s="1053"/>
      <c r="DN116" s="1053"/>
      <c r="DO116" s="1053"/>
      <c r="DP116" s="1054"/>
      <c r="DQ116" s="1055">
        <v>
15950</v>
      </c>
      <c r="DR116" s="1053"/>
      <c r="DS116" s="1053"/>
      <c r="DT116" s="1053"/>
      <c r="DU116" s="1054"/>
      <c r="DV116" s="1056">
        <v>
0.5</v>
      </c>
      <c r="DW116" s="1057"/>
      <c r="DX116" s="1057"/>
      <c r="DY116" s="1057"/>
      <c r="DZ116" s="1058"/>
    </row>
    <row r="117" spans="1:130" s="247" customFormat="1" ht="26.25" customHeight="1" x14ac:dyDescent="0.2">
      <c r="A117" s="998" t="s">
        <v>
188</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
465</v>
      </c>
      <c r="Z117" s="980"/>
      <c r="AA117" s="1070">
        <v>
964145</v>
      </c>
      <c r="AB117" s="1071"/>
      <c r="AC117" s="1071"/>
      <c r="AD117" s="1071"/>
      <c r="AE117" s="1072"/>
      <c r="AF117" s="1073">
        <v>
929303</v>
      </c>
      <c r="AG117" s="1071"/>
      <c r="AH117" s="1071"/>
      <c r="AI117" s="1071"/>
      <c r="AJ117" s="1072"/>
      <c r="AK117" s="1073">
        <v>
944426</v>
      </c>
      <c r="AL117" s="1071"/>
      <c r="AM117" s="1071"/>
      <c r="AN117" s="1071"/>
      <c r="AO117" s="1072"/>
      <c r="AP117" s="1074"/>
      <c r="AQ117" s="1075"/>
      <c r="AR117" s="1075"/>
      <c r="AS117" s="1075"/>
      <c r="AT117" s="1076"/>
      <c r="AU117" s="994"/>
      <c r="AV117" s="995"/>
      <c r="AW117" s="995"/>
      <c r="AX117" s="995"/>
      <c r="AY117" s="995"/>
      <c r="AZ117" s="1061" t="s">
        <v>
466</v>
      </c>
      <c r="BA117" s="1062"/>
      <c r="BB117" s="1062"/>
      <c r="BC117" s="1062"/>
      <c r="BD117" s="1062"/>
      <c r="BE117" s="1062"/>
      <c r="BF117" s="1062"/>
      <c r="BG117" s="1062"/>
      <c r="BH117" s="1062"/>
      <c r="BI117" s="1062"/>
      <c r="BJ117" s="1062"/>
      <c r="BK117" s="1062"/>
      <c r="BL117" s="1062"/>
      <c r="BM117" s="1062"/>
      <c r="BN117" s="1062"/>
      <c r="BO117" s="1062"/>
      <c r="BP117" s="1063"/>
      <c r="BQ117" s="1013" t="s">
        <v>
137</v>
      </c>
      <c r="BR117" s="1014"/>
      <c r="BS117" s="1014"/>
      <c r="BT117" s="1014"/>
      <c r="BU117" s="1014"/>
      <c r="BV117" s="1014" t="s">
        <v>
437</v>
      </c>
      <c r="BW117" s="1014"/>
      <c r="BX117" s="1014"/>
      <c r="BY117" s="1014"/>
      <c r="BZ117" s="1014"/>
      <c r="CA117" s="1014" t="s">
        <v>
437</v>
      </c>
      <c r="CB117" s="1014"/>
      <c r="CC117" s="1014"/>
      <c r="CD117" s="1014"/>
      <c r="CE117" s="1014"/>
      <c r="CF117" s="1008" t="s">
        <v>
391</v>
      </c>
      <c r="CG117" s="1009"/>
      <c r="CH117" s="1009"/>
      <c r="CI117" s="1009"/>
      <c r="CJ117" s="1009"/>
      <c r="CK117" s="1039"/>
      <c r="CL117" s="1040"/>
      <c r="CM117" s="1010" t="s">
        <v>
467</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
391</v>
      </c>
      <c r="DH117" s="1053"/>
      <c r="DI117" s="1053"/>
      <c r="DJ117" s="1053"/>
      <c r="DK117" s="1054"/>
      <c r="DL117" s="1055" t="s">
        <v>
440</v>
      </c>
      <c r="DM117" s="1053"/>
      <c r="DN117" s="1053"/>
      <c r="DO117" s="1053"/>
      <c r="DP117" s="1054"/>
      <c r="DQ117" s="1055" t="s">
        <v>
137</v>
      </c>
      <c r="DR117" s="1053"/>
      <c r="DS117" s="1053"/>
      <c r="DT117" s="1053"/>
      <c r="DU117" s="1054"/>
      <c r="DV117" s="1056" t="s">
        <v>
391</v>
      </c>
      <c r="DW117" s="1057"/>
      <c r="DX117" s="1057"/>
      <c r="DY117" s="1057"/>
      <c r="DZ117" s="1058"/>
    </row>
    <row r="118" spans="1:130" s="247" customFormat="1" ht="26.25" customHeight="1" x14ac:dyDescent="0.2">
      <c r="A118" s="998" t="s">
        <v>
432</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
430</v>
      </c>
      <c r="AB118" s="979"/>
      <c r="AC118" s="979"/>
      <c r="AD118" s="979"/>
      <c r="AE118" s="980"/>
      <c r="AF118" s="978" t="s">
        <v>
307</v>
      </c>
      <c r="AG118" s="979"/>
      <c r="AH118" s="979"/>
      <c r="AI118" s="979"/>
      <c r="AJ118" s="980"/>
      <c r="AK118" s="978" t="s">
        <v>
306</v>
      </c>
      <c r="AL118" s="979"/>
      <c r="AM118" s="979"/>
      <c r="AN118" s="979"/>
      <c r="AO118" s="980"/>
      <c r="AP118" s="1065" t="s">
        <v>
431</v>
      </c>
      <c r="AQ118" s="1066"/>
      <c r="AR118" s="1066"/>
      <c r="AS118" s="1066"/>
      <c r="AT118" s="1067"/>
      <c r="AU118" s="994"/>
      <c r="AV118" s="995"/>
      <c r="AW118" s="995"/>
      <c r="AX118" s="995"/>
      <c r="AY118" s="995"/>
      <c r="AZ118" s="1068" t="s">
        <v>
468</v>
      </c>
      <c r="BA118" s="1059"/>
      <c r="BB118" s="1059"/>
      <c r="BC118" s="1059"/>
      <c r="BD118" s="1059"/>
      <c r="BE118" s="1059"/>
      <c r="BF118" s="1059"/>
      <c r="BG118" s="1059"/>
      <c r="BH118" s="1059"/>
      <c r="BI118" s="1059"/>
      <c r="BJ118" s="1059"/>
      <c r="BK118" s="1059"/>
      <c r="BL118" s="1059"/>
      <c r="BM118" s="1059"/>
      <c r="BN118" s="1059"/>
      <c r="BO118" s="1059"/>
      <c r="BP118" s="1060"/>
      <c r="BQ118" s="1091" t="s">
        <v>
446</v>
      </c>
      <c r="BR118" s="1092"/>
      <c r="BS118" s="1092"/>
      <c r="BT118" s="1092"/>
      <c r="BU118" s="1092"/>
      <c r="BV118" s="1092" t="s">
        <v>
437</v>
      </c>
      <c r="BW118" s="1092"/>
      <c r="BX118" s="1092"/>
      <c r="BY118" s="1092"/>
      <c r="BZ118" s="1092"/>
      <c r="CA118" s="1092" t="s">
        <v>
137</v>
      </c>
      <c r="CB118" s="1092"/>
      <c r="CC118" s="1092"/>
      <c r="CD118" s="1092"/>
      <c r="CE118" s="1092"/>
      <c r="CF118" s="1008" t="s">
        <v>
438</v>
      </c>
      <c r="CG118" s="1009"/>
      <c r="CH118" s="1009"/>
      <c r="CI118" s="1009"/>
      <c r="CJ118" s="1009"/>
      <c r="CK118" s="1039"/>
      <c r="CL118" s="1040"/>
      <c r="CM118" s="1010" t="s">
        <v>
469</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
137</v>
      </c>
      <c r="DH118" s="1053"/>
      <c r="DI118" s="1053"/>
      <c r="DJ118" s="1053"/>
      <c r="DK118" s="1054"/>
      <c r="DL118" s="1055" t="s">
        <v>
137</v>
      </c>
      <c r="DM118" s="1053"/>
      <c r="DN118" s="1053"/>
      <c r="DO118" s="1053"/>
      <c r="DP118" s="1054"/>
      <c r="DQ118" s="1055" t="s">
        <v>
137</v>
      </c>
      <c r="DR118" s="1053"/>
      <c r="DS118" s="1053"/>
      <c r="DT118" s="1053"/>
      <c r="DU118" s="1054"/>
      <c r="DV118" s="1056" t="s">
        <v>
391</v>
      </c>
      <c r="DW118" s="1057"/>
      <c r="DX118" s="1057"/>
      <c r="DY118" s="1057"/>
      <c r="DZ118" s="1058"/>
    </row>
    <row r="119" spans="1:130" s="247" customFormat="1" ht="26.25" customHeight="1" x14ac:dyDescent="0.2">
      <c r="A119" s="1152" t="s">
        <v>
435</v>
      </c>
      <c r="B119" s="1038"/>
      <c r="C119" s="1017" t="s">
        <v>
436</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
456</v>
      </c>
      <c r="AB119" s="986"/>
      <c r="AC119" s="986"/>
      <c r="AD119" s="986"/>
      <c r="AE119" s="987"/>
      <c r="AF119" s="988" t="s">
        <v>
137</v>
      </c>
      <c r="AG119" s="986"/>
      <c r="AH119" s="986"/>
      <c r="AI119" s="986"/>
      <c r="AJ119" s="987"/>
      <c r="AK119" s="988" t="s">
        <v>
391</v>
      </c>
      <c r="AL119" s="986"/>
      <c r="AM119" s="986"/>
      <c r="AN119" s="986"/>
      <c r="AO119" s="987"/>
      <c r="AP119" s="989" t="s">
        <v>
137</v>
      </c>
      <c r="AQ119" s="990"/>
      <c r="AR119" s="990"/>
      <c r="AS119" s="990"/>
      <c r="AT119" s="991"/>
      <c r="AU119" s="996"/>
      <c r="AV119" s="997"/>
      <c r="AW119" s="997"/>
      <c r="AX119" s="997"/>
      <c r="AY119" s="997"/>
      <c r="AZ119" s="278" t="s">
        <v>
188</v>
      </c>
      <c r="BA119" s="278"/>
      <c r="BB119" s="278"/>
      <c r="BC119" s="278"/>
      <c r="BD119" s="278"/>
      <c r="BE119" s="278"/>
      <c r="BF119" s="278"/>
      <c r="BG119" s="278"/>
      <c r="BH119" s="278"/>
      <c r="BI119" s="278"/>
      <c r="BJ119" s="278"/>
      <c r="BK119" s="278"/>
      <c r="BL119" s="278"/>
      <c r="BM119" s="278"/>
      <c r="BN119" s="278"/>
      <c r="BO119" s="1069" t="s">
        <v>
470</v>
      </c>
      <c r="BP119" s="1100"/>
      <c r="BQ119" s="1091">
        <v>
9850577</v>
      </c>
      <c r="BR119" s="1092"/>
      <c r="BS119" s="1092"/>
      <c r="BT119" s="1092"/>
      <c r="BU119" s="1092"/>
      <c r="BV119" s="1092">
        <v>
9519309</v>
      </c>
      <c r="BW119" s="1092"/>
      <c r="BX119" s="1092"/>
      <c r="BY119" s="1092"/>
      <c r="BZ119" s="1092"/>
      <c r="CA119" s="1092">
        <v>
9104583</v>
      </c>
      <c r="CB119" s="1092"/>
      <c r="CC119" s="1092"/>
      <c r="CD119" s="1092"/>
      <c r="CE119" s="1092"/>
      <c r="CF119" s="1093"/>
      <c r="CG119" s="1094"/>
      <c r="CH119" s="1094"/>
      <c r="CI119" s="1094"/>
      <c r="CJ119" s="1095"/>
      <c r="CK119" s="1041"/>
      <c r="CL119" s="1042"/>
      <c r="CM119" s="1096" t="s">
        <v>
471</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
461</v>
      </c>
      <c r="DH119" s="1078"/>
      <c r="DI119" s="1078"/>
      <c r="DJ119" s="1078"/>
      <c r="DK119" s="1079"/>
      <c r="DL119" s="1077" t="s">
        <v>
437</v>
      </c>
      <c r="DM119" s="1078"/>
      <c r="DN119" s="1078"/>
      <c r="DO119" s="1078"/>
      <c r="DP119" s="1079"/>
      <c r="DQ119" s="1077" t="s">
        <v>
437</v>
      </c>
      <c r="DR119" s="1078"/>
      <c r="DS119" s="1078"/>
      <c r="DT119" s="1078"/>
      <c r="DU119" s="1079"/>
      <c r="DV119" s="1080" t="s">
        <v>
446</v>
      </c>
      <c r="DW119" s="1081"/>
      <c r="DX119" s="1081"/>
      <c r="DY119" s="1081"/>
      <c r="DZ119" s="1082"/>
    </row>
    <row r="120" spans="1:130" s="247" customFormat="1" ht="26.25" customHeight="1" x14ac:dyDescent="0.2">
      <c r="A120" s="1153"/>
      <c r="B120" s="1040"/>
      <c r="C120" s="1010" t="s">
        <v>
442</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
137</v>
      </c>
      <c r="AB120" s="1053"/>
      <c r="AC120" s="1053"/>
      <c r="AD120" s="1053"/>
      <c r="AE120" s="1054"/>
      <c r="AF120" s="1055" t="s">
        <v>
472</v>
      </c>
      <c r="AG120" s="1053"/>
      <c r="AH120" s="1053"/>
      <c r="AI120" s="1053"/>
      <c r="AJ120" s="1054"/>
      <c r="AK120" s="1055" t="s">
        <v>
456</v>
      </c>
      <c r="AL120" s="1053"/>
      <c r="AM120" s="1053"/>
      <c r="AN120" s="1053"/>
      <c r="AO120" s="1054"/>
      <c r="AP120" s="1056" t="s">
        <v>
437</v>
      </c>
      <c r="AQ120" s="1057"/>
      <c r="AR120" s="1057"/>
      <c r="AS120" s="1057"/>
      <c r="AT120" s="1058"/>
      <c r="AU120" s="1083" t="s">
        <v>
473</v>
      </c>
      <c r="AV120" s="1084"/>
      <c r="AW120" s="1084"/>
      <c r="AX120" s="1084"/>
      <c r="AY120" s="1085"/>
      <c r="AZ120" s="1034" t="s">
        <v>
474</v>
      </c>
      <c r="BA120" s="983"/>
      <c r="BB120" s="983"/>
      <c r="BC120" s="983"/>
      <c r="BD120" s="983"/>
      <c r="BE120" s="983"/>
      <c r="BF120" s="983"/>
      <c r="BG120" s="983"/>
      <c r="BH120" s="983"/>
      <c r="BI120" s="983"/>
      <c r="BJ120" s="983"/>
      <c r="BK120" s="983"/>
      <c r="BL120" s="983"/>
      <c r="BM120" s="983"/>
      <c r="BN120" s="983"/>
      <c r="BO120" s="983"/>
      <c r="BP120" s="984"/>
      <c r="BQ120" s="1020">
        <v>
3269990</v>
      </c>
      <c r="BR120" s="1021"/>
      <c r="BS120" s="1021"/>
      <c r="BT120" s="1021"/>
      <c r="BU120" s="1021"/>
      <c r="BV120" s="1021">
        <v>
3722882</v>
      </c>
      <c r="BW120" s="1021"/>
      <c r="BX120" s="1021"/>
      <c r="BY120" s="1021"/>
      <c r="BZ120" s="1021"/>
      <c r="CA120" s="1021">
        <v>
3839557</v>
      </c>
      <c r="CB120" s="1021"/>
      <c r="CC120" s="1021"/>
      <c r="CD120" s="1021"/>
      <c r="CE120" s="1021"/>
      <c r="CF120" s="1035">
        <v>
125.3</v>
      </c>
      <c r="CG120" s="1036"/>
      <c r="CH120" s="1036"/>
      <c r="CI120" s="1036"/>
      <c r="CJ120" s="1036"/>
      <c r="CK120" s="1101" t="s">
        <v>
475</v>
      </c>
      <c r="CL120" s="1102"/>
      <c r="CM120" s="1102"/>
      <c r="CN120" s="1102"/>
      <c r="CO120" s="1103"/>
      <c r="CP120" s="1109" t="s">
        <v>
476</v>
      </c>
      <c r="CQ120" s="1110"/>
      <c r="CR120" s="1110"/>
      <c r="CS120" s="1110"/>
      <c r="CT120" s="1110"/>
      <c r="CU120" s="1110"/>
      <c r="CV120" s="1110"/>
      <c r="CW120" s="1110"/>
      <c r="CX120" s="1110"/>
      <c r="CY120" s="1110"/>
      <c r="CZ120" s="1110"/>
      <c r="DA120" s="1110"/>
      <c r="DB120" s="1110"/>
      <c r="DC120" s="1110"/>
      <c r="DD120" s="1110"/>
      <c r="DE120" s="1110"/>
      <c r="DF120" s="1111"/>
      <c r="DG120" s="1020">
        <v>
860094</v>
      </c>
      <c r="DH120" s="1021"/>
      <c r="DI120" s="1021"/>
      <c r="DJ120" s="1021"/>
      <c r="DK120" s="1021"/>
      <c r="DL120" s="1021">
        <v>
768156</v>
      </c>
      <c r="DM120" s="1021"/>
      <c r="DN120" s="1021"/>
      <c r="DO120" s="1021"/>
      <c r="DP120" s="1021"/>
      <c r="DQ120" s="1021">
        <v>
661624</v>
      </c>
      <c r="DR120" s="1021"/>
      <c r="DS120" s="1021"/>
      <c r="DT120" s="1021"/>
      <c r="DU120" s="1021"/>
      <c r="DV120" s="1022">
        <v>
21.6</v>
      </c>
      <c r="DW120" s="1022"/>
      <c r="DX120" s="1022"/>
      <c r="DY120" s="1022"/>
      <c r="DZ120" s="1023"/>
    </row>
    <row r="121" spans="1:130" s="247" customFormat="1" ht="26.25" customHeight="1" x14ac:dyDescent="0.2">
      <c r="A121" s="1153"/>
      <c r="B121" s="1040"/>
      <c r="C121" s="1061" t="s">
        <v>
477</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
137</v>
      </c>
      <c r="AB121" s="1053"/>
      <c r="AC121" s="1053"/>
      <c r="AD121" s="1053"/>
      <c r="AE121" s="1054"/>
      <c r="AF121" s="1055" t="s">
        <v>
137</v>
      </c>
      <c r="AG121" s="1053"/>
      <c r="AH121" s="1053"/>
      <c r="AI121" s="1053"/>
      <c r="AJ121" s="1054"/>
      <c r="AK121" s="1055" t="s">
        <v>
456</v>
      </c>
      <c r="AL121" s="1053"/>
      <c r="AM121" s="1053"/>
      <c r="AN121" s="1053"/>
      <c r="AO121" s="1054"/>
      <c r="AP121" s="1056" t="s">
        <v>
137</v>
      </c>
      <c r="AQ121" s="1057"/>
      <c r="AR121" s="1057"/>
      <c r="AS121" s="1057"/>
      <c r="AT121" s="1058"/>
      <c r="AU121" s="1086"/>
      <c r="AV121" s="1087"/>
      <c r="AW121" s="1087"/>
      <c r="AX121" s="1087"/>
      <c r="AY121" s="1088"/>
      <c r="AZ121" s="1043" t="s">
        <v>
478</v>
      </c>
      <c r="BA121" s="1044"/>
      <c r="BB121" s="1044"/>
      <c r="BC121" s="1044"/>
      <c r="BD121" s="1044"/>
      <c r="BE121" s="1044"/>
      <c r="BF121" s="1044"/>
      <c r="BG121" s="1044"/>
      <c r="BH121" s="1044"/>
      <c r="BI121" s="1044"/>
      <c r="BJ121" s="1044"/>
      <c r="BK121" s="1044"/>
      <c r="BL121" s="1044"/>
      <c r="BM121" s="1044"/>
      <c r="BN121" s="1044"/>
      <c r="BO121" s="1044"/>
      <c r="BP121" s="1045"/>
      <c r="BQ121" s="1013">
        <v>
737168</v>
      </c>
      <c r="BR121" s="1014"/>
      <c r="BS121" s="1014"/>
      <c r="BT121" s="1014"/>
      <c r="BU121" s="1014"/>
      <c r="BV121" s="1014">
        <v>
591656</v>
      </c>
      <c r="BW121" s="1014"/>
      <c r="BX121" s="1014"/>
      <c r="BY121" s="1014"/>
      <c r="BZ121" s="1014"/>
      <c r="CA121" s="1014">
        <v>
570349</v>
      </c>
      <c r="CB121" s="1014"/>
      <c r="CC121" s="1014"/>
      <c r="CD121" s="1014"/>
      <c r="CE121" s="1014"/>
      <c r="CF121" s="1008">
        <v>
18.600000000000001</v>
      </c>
      <c r="CG121" s="1009"/>
      <c r="CH121" s="1009"/>
      <c r="CI121" s="1009"/>
      <c r="CJ121" s="1009"/>
      <c r="CK121" s="1104"/>
      <c r="CL121" s="1105"/>
      <c r="CM121" s="1105"/>
      <c r="CN121" s="1105"/>
      <c r="CO121" s="1106"/>
      <c r="CP121" s="1114" t="s">
        <v>
479</v>
      </c>
      <c r="CQ121" s="1115"/>
      <c r="CR121" s="1115"/>
      <c r="CS121" s="1115"/>
      <c r="CT121" s="1115"/>
      <c r="CU121" s="1115"/>
      <c r="CV121" s="1115"/>
      <c r="CW121" s="1115"/>
      <c r="CX121" s="1115"/>
      <c r="CY121" s="1115"/>
      <c r="CZ121" s="1115"/>
      <c r="DA121" s="1115"/>
      <c r="DB121" s="1115"/>
      <c r="DC121" s="1115"/>
      <c r="DD121" s="1115"/>
      <c r="DE121" s="1115"/>
      <c r="DF121" s="1116"/>
      <c r="DG121" s="1013">
        <v>
339032</v>
      </c>
      <c r="DH121" s="1014"/>
      <c r="DI121" s="1014"/>
      <c r="DJ121" s="1014"/>
      <c r="DK121" s="1014"/>
      <c r="DL121" s="1014">
        <v>
343426</v>
      </c>
      <c r="DM121" s="1014"/>
      <c r="DN121" s="1014"/>
      <c r="DO121" s="1014"/>
      <c r="DP121" s="1014"/>
      <c r="DQ121" s="1014">
        <v>
393142</v>
      </c>
      <c r="DR121" s="1014"/>
      <c r="DS121" s="1014"/>
      <c r="DT121" s="1014"/>
      <c r="DU121" s="1014"/>
      <c r="DV121" s="1015">
        <v>
12.8</v>
      </c>
      <c r="DW121" s="1015"/>
      <c r="DX121" s="1015"/>
      <c r="DY121" s="1015"/>
      <c r="DZ121" s="1016"/>
    </row>
    <row r="122" spans="1:130" s="247" customFormat="1" ht="26.25" customHeight="1" x14ac:dyDescent="0.2">
      <c r="A122" s="1153"/>
      <c r="B122" s="1040"/>
      <c r="C122" s="1010" t="s">
        <v>
455</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
137</v>
      </c>
      <c r="AB122" s="1053"/>
      <c r="AC122" s="1053"/>
      <c r="AD122" s="1053"/>
      <c r="AE122" s="1054"/>
      <c r="AF122" s="1055" t="s">
        <v>
391</v>
      </c>
      <c r="AG122" s="1053"/>
      <c r="AH122" s="1053"/>
      <c r="AI122" s="1053"/>
      <c r="AJ122" s="1054"/>
      <c r="AK122" s="1055" t="s">
        <v>
437</v>
      </c>
      <c r="AL122" s="1053"/>
      <c r="AM122" s="1053"/>
      <c r="AN122" s="1053"/>
      <c r="AO122" s="1054"/>
      <c r="AP122" s="1056" t="s">
        <v>
391</v>
      </c>
      <c r="AQ122" s="1057"/>
      <c r="AR122" s="1057"/>
      <c r="AS122" s="1057"/>
      <c r="AT122" s="1058"/>
      <c r="AU122" s="1086"/>
      <c r="AV122" s="1087"/>
      <c r="AW122" s="1087"/>
      <c r="AX122" s="1087"/>
      <c r="AY122" s="1088"/>
      <c r="AZ122" s="1068" t="s">
        <v>
480</v>
      </c>
      <c r="BA122" s="1059"/>
      <c r="BB122" s="1059"/>
      <c r="BC122" s="1059"/>
      <c r="BD122" s="1059"/>
      <c r="BE122" s="1059"/>
      <c r="BF122" s="1059"/>
      <c r="BG122" s="1059"/>
      <c r="BH122" s="1059"/>
      <c r="BI122" s="1059"/>
      <c r="BJ122" s="1059"/>
      <c r="BK122" s="1059"/>
      <c r="BL122" s="1059"/>
      <c r="BM122" s="1059"/>
      <c r="BN122" s="1059"/>
      <c r="BO122" s="1059"/>
      <c r="BP122" s="1060"/>
      <c r="BQ122" s="1091">
        <v>
4761821</v>
      </c>
      <c r="BR122" s="1092"/>
      <c r="BS122" s="1092"/>
      <c r="BT122" s="1092"/>
      <c r="BU122" s="1092"/>
      <c r="BV122" s="1092">
        <v>
4663776</v>
      </c>
      <c r="BW122" s="1092"/>
      <c r="BX122" s="1092"/>
      <c r="BY122" s="1092"/>
      <c r="BZ122" s="1092"/>
      <c r="CA122" s="1092">
        <v>
4489913</v>
      </c>
      <c r="CB122" s="1092"/>
      <c r="CC122" s="1092"/>
      <c r="CD122" s="1092"/>
      <c r="CE122" s="1092"/>
      <c r="CF122" s="1112">
        <v>
146.6</v>
      </c>
      <c r="CG122" s="1113"/>
      <c r="CH122" s="1113"/>
      <c r="CI122" s="1113"/>
      <c r="CJ122" s="1113"/>
      <c r="CK122" s="1104"/>
      <c r="CL122" s="1105"/>
      <c r="CM122" s="1105"/>
      <c r="CN122" s="1105"/>
      <c r="CO122" s="1106"/>
      <c r="CP122" s="1114" t="s">
        <v>
481</v>
      </c>
      <c r="CQ122" s="1115"/>
      <c r="CR122" s="1115"/>
      <c r="CS122" s="1115"/>
      <c r="CT122" s="1115"/>
      <c r="CU122" s="1115"/>
      <c r="CV122" s="1115"/>
      <c r="CW122" s="1115"/>
      <c r="CX122" s="1115"/>
      <c r="CY122" s="1115"/>
      <c r="CZ122" s="1115"/>
      <c r="DA122" s="1115"/>
      <c r="DB122" s="1115"/>
      <c r="DC122" s="1115"/>
      <c r="DD122" s="1115"/>
      <c r="DE122" s="1115"/>
      <c r="DF122" s="1116"/>
      <c r="DG122" s="1013" t="s">
        <v>
461</v>
      </c>
      <c r="DH122" s="1014"/>
      <c r="DI122" s="1014"/>
      <c r="DJ122" s="1014"/>
      <c r="DK122" s="1014"/>
      <c r="DL122" s="1014">
        <v>
103926</v>
      </c>
      <c r="DM122" s="1014"/>
      <c r="DN122" s="1014"/>
      <c r="DO122" s="1014"/>
      <c r="DP122" s="1014"/>
      <c r="DQ122" s="1014">
        <v>
111525</v>
      </c>
      <c r="DR122" s="1014"/>
      <c r="DS122" s="1014"/>
      <c r="DT122" s="1014"/>
      <c r="DU122" s="1014"/>
      <c r="DV122" s="1015">
        <v>
3.6</v>
      </c>
      <c r="DW122" s="1015"/>
      <c r="DX122" s="1015"/>
      <c r="DY122" s="1015"/>
      <c r="DZ122" s="1016"/>
    </row>
    <row r="123" spans="1:130" s="247" customFormat="1" ht="26.25" customHeight="1" x14ac:dyDescent="0.2">
      <c r="A123" s="1153"/>
      <c r="B123" s="1040"/>
      <c r="C123" s="1010" t="s">
        <v>
464</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v>
15950</v>
      </c>
      <c r="AB123" s="1053"/>
      <c r="AC123" s="1053"/>
      <c r="AD123" s="1053"/>
      <c r="AE123" s="1054"/>
      <c r="AF123" s="1055">
        <v>
15950</v>
      </c>
      <c r="AG123" s="1053"/>
      <c r="AH123" s="1053"/>
      <c r="AI123" s="1053"/>
      <c r="AJ123" s="1054"/>
      <c r="AK123" s="1055">
        <v>
15950</v>
      </c>
      <c r="AL123" s="1053"/>
      <c r="AM123" s="1053"/>
      <c r="AN123" s="1053"/>
      <c r="AO123" s="1054"/>
      <c r="AP123" s="1056">
        <v>
0.5</v>
      </c>
      <c r="AQ123" s="1057"/>
      <c r="AR123" s="1057"/>
      <c r="AS123" s="1057"/>
      <c r="AT123" s="1058"/>
      <c r="AU123" s="1089"/>
      <c r="AV123" s="1090"/>
      <c r="AW123" s="1090"/>
      <c r="AX123" s="1090"/>
      <c r="AY123" s="1090"/>
      <c r="AZ123" s="278" t="s">
        <v>
188</v>
      </c>
      <c r="BA123" s="278"/>
      <c r="BB123" s="278"/>
      <c r="BC123" s="278"/>
      <c r="BD123" s="278"/>
      <c r="BE123" s="278"/>
      <c r="BF123" s="278"/>
      <c r="BG123" s="278"/>
      <c r="BH123" s="278"/>
      <c r="BI123" s="278"/>
      <c r="BJ123" s="278"/>
      <c r="BK123" s="278"/>
      <c r="BL123" s="278"/>
      <c r="BM123" s="278"/>
      <c r="BN123" s="278"/>
      <c r="BO123" s="1069" t="s">
        <v>
482</v>
      </c>
      <c r="BP123" s="1100"/>
      <c r="BQ123" s="1159">
        <v>
8768979</v>
      </c>
      <c r="BR123" s="1160"/>
      <c r="BS123" s="1160"/>
      <c r="BT123" s="1160"/>
      <c r="BU123" s="1160"/>
      <c r="BV123" s="1160">
        <v>
8978314</v>
      </c>
      <c r="BW123" s="1160"/>
      <c r="BX123" s="1160"/>
      <c r="BY123" s="1160"/>
      <c r="BZ123" s="1160"/>
      <c r="CA123" s="1160">
        <v>
8899819</v>
      </c>
      <c r="CB123" s="1160"/>
      <c r="CC123" s="1160"/>
      <c r="CD123" s="1160"/>
      <c r="CE123" s="1160"/>
      <c r="CF123" s="1093"/>
      <c r="CG123" s="1094"/>
      <c r="CH123" s="1094"/>
      <c r="CI123" s="1094"/>
      <c r="CJ123" s="1095"/>
      <c r="CK123" s="1104"/>
      <c r="CL123" s="1105"/>
      <c r="CM123" s="1105"/>
      <c r="CN123" s="1105"/>
      <c r="CO123" s="1106"/>
      <c r="CP123" s="1114" t="s">
        <v>
483</v>
      </c>
      <c r="CQ123" s="1115"/>
      <c r="CR123" s="1115"/>
      <c r="CS123" s="1115"/>
      <c r="CT123" s="1115"/>
      <c r="CU123" s="1115"/>
      <c r="CV123" s="1115"/>
      <c r="CW123" s="1115"/>
      <c r="CX123" s="1115"/>
      <c r="CY123" s="1115"/>
      <c r="CZ123" s="1115"/>
      <c r="DA123" s="1115"/>
      <c r="DB123" s="1115"/>
      <c r="DC123" s="1115"/>
      <c r="DD123" s="1115"/>
      <c r="DE123" s="1115"/>
      <c r="DF123" s="1116"/>
      <c r="DG123" s="1052">
        <v>
19536</v>
      </c>
      <c r="DH123" s="1053"/>
      <c r="DI123" s="1053"/>
      <c r="DJ123" s="1053"/>
      <c r="DK123" s="1054"/>
      <c r="DL123" s="1055">
        <v>
9387</v>
      </c>
      <c r="DM123" s="1053"/>
      <c r="DN123" s="1053"/>
      <c r="DO123" s="1053"/>
      <c r="DP123" s="1054"/>
      <c r="DQ123" s="1055">
        <v>
4685</v>
      </c>
      <c r="DR123" s="1053"/>
      <c r="DS123" s="1053"/>
      <c r="DT123" s="1053"/>
      <c r="DU123" s="1054"/>
      <c r="DV123" s="1056">
        <v>
0.2</v>
      </c>
      <c r="DW123" s="1057"/>
      <c r="DX123" s="1057"/>
      <c r="DY123" s="1057"/>
      <c r="DZ123" s="1058"/>
    </row>
    <row r="124" spans="1:130" s="247" customFormat="1" ht="26.25" customHeight="1" thickBot="1" x14ac:dyDescent="0.25">
      <c r="A124" s="1153"/>
      <c r="B124" s="1040"/>
      <c r="C124" s="1010" t="s">
        <v>
467</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
391</v>
      </c>
      <c r="AB124" s="1053"/>
      <c r="AC124" s="1053"/>
      <c r="AD124" s="1053"/>
      <c r="AE124" s="1054"/>
      <c r="AF124" s="1055" t="s">
        <v>
437</v>
      </c>
      <c r="AG124" s="1053"/>
      <c r="AH124" s="1053"/>
      <c r="AI124" s="1053"/>
      <c r="AJ124" s="1054"/>
      <c r="AK124" s="1055" t="s">
        <v>
438</v>
      </c>
      <c r="AL124" s="1053"/>
      <c r="AM124" s="1053"/>
      <c r="AN124" s="1053"/>
      <c r="AO124" s="1054"/>
      <c r="AP124" s="1056" t="s">
        <v>
437</v>
      </c>
      <c r="AQ124" s="1057"/>
      <c r="AR124" s="1057"/>
      <c r="AS124" s="1057"/>
      <c r="AT124" s="1058"/>
      <c r="AU124" s="1155" t="s">
        <v>
484</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v>
34.799999999999997</v>
      </c>
      <c r="BR124" s="1122"/>
      <c r="BS124" s="1122"/>
      <c r="BT124" s="1122"/>
      <c r="BU124" s="1122"/>
      <c r="BV124" s="1122">
        <v>
17.5</v>
      </c>
      <c r="BW124" s="1122"/>
      <c r="BX124" s="1122"/>
      <c r="BY124" s="1122"/>
      <c r="BZ124" s="1122"/>
      <c r="CA124" s="1122">
        <v>
6.6</v>
      </c>
      <c r="CB124" s="1122"/>
      <c r="CC124" s="1122"/>
      <c r="CD124" s="1122"/>
      <c r="CE124" s="1122"/>
      <c r="CF124" s="1123"/>
      <c r="CG124" s="1124"/>
      <c r="CH124" s="1124"/>
      <c r="CI124" s="1124"/>
      <c r="CJ124" s="1125"/>
      <c r="CK124" s="1107"/>
      <c r="CL124" s="1107"/>
      <c r="CM124" s="1107"/>
      <c r="CN124" s="1107"/>
      <c r="CO124" s="1108"/>
      <c r="CP124" s="1114" t="s">
        <v>
485</v>
      </c>
      <c r="CQ124" s="1115"/>
      <c r="CR124" s="1115"/>
      <c r="CS124" s="1115"/>
      <c r="CT124" s="1115"/>
      <c r="CU124" s="1115"/>
      <c r="CV124" s="1115"/>
      <c r="CW124" s="1115"/>
      <c r="CX124" s="1115"/>
      <c r="CY124" s="1115"/>
      <c r="CZ124" s="1115"/>
      <c r="DA124" s="1115"/>
      <c r="DB124" s="1115"/>
      <c r="DC124" s="1115"/>
      <c r="DD124" s="1115"/>
      <c r="DE124" s="1115"/>
      <c r="DF124" s="1116"/>
      <c r="DG124" s="1099" t="s">
        <v>
446</v>
      </c>
      <c r="DH124" s="1078"/>
      <c r="DI124" s="1078"/>
      <c r="DJ124" s="1078"/>
      <c r="DK124" s="1079"/>
      <c r="DL124" s="1077" t="s">
        <v>
461</v>
      </c>
      <c r="DM124" s="1078"/>
      <c r="DN124" s="1078"/>
      <c r="DO124" s="1078"/>
      <c r="DP124" s="1079"/>
      <c r="DQ124" s="1077" t="s">
        <v>
438</v>
      </c>
      <c r="DR124" s="1078"/>
      <c r="DS124" s="1078"/>
      <c r="DT124" s="1078"/>
      <c r="DU124" s="1079"/>
      <c r="DV124" s="1080" t="s">
        <v>
446</v>
      </c>
      <c r="DW124" s="1081"/>
      <c r="DX124" s="1081"/>
      <c r="DY124" s="1081"/>
      <c r="DZ124" s="1082"/>
    </row>
    <row r="125" spans="1:130" s="247" customFormat="1" ht="26.25" customHeight="1" x14ac:dyDescent="0.2">
      <c r="A125" s="1153"/>
      <c r="B125" s="1040"/>
      <c r="C125" s="1010" t="s">
        <v>
469</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
446</v>
      </c>
      <c r="AB125" s="1053"/>
      <c r="AC125" s="1053"/>
      <c r="AD125" s="1053"/>
      <c r="AE125" s="1054"/>
      <c r="AF125" s="1055" t="s">
        <v>
446</v>
      </c>
      <c r="AG125" s="1053"/>
      <c r="AH125" s="1053"/>
      <c r="AI125" s="1053"/>
      <c r="AJ125" s="1054"/>
      <c r="AK125" s="1055" t="s">
        <v>
438</v>
      </c>
      <c r="AL125" s="1053"/>
      <c r="AM125" s="1053"/>
      <c r="AN125" s="1053"/>
      <c r="AO125" s="1054"/>
      <c r="AP125" s="1056" t="s">
        <v>
486</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
487</v>
      </c>
      <c r="CL125" s="1102"/>
      <c r="CM125" s="1102"/>
      <c r="CN125" s="1102"/>
      <c r="CO125" s="1103"/>
      <c r="CP125" s="1034" t="s">
        <v>
488</v>
      </c>
      <c r="CQ125" s="983"/>
      <c r="CR125" s="983"/>
      <c r="CS125" s="983"/>
      <c r="CT125" s="983"/>
      <c r="CU125" s="983"/>
      <c r="CV125" s="983"/>
      <c r="CW125" s="983"/>
      <c r="CX125" s="983"/>
      <c r="CY125" s="983"/>
      <c r="CZ125" s="983"/>
      <c r="DA125" s="983"/>
      <c r="DB125" s="983"/>
      <c r="DC125" s="983"/>
      <c r="DD125" s="983"/>
      <c r="DE125" s="983"/>
      <c r="DF125" s="984"/>
      <c r="DG125" s="1020" t="s">
        <v>
461</v>
      </c>
      <c r="DH125" s="1021"/>
      <c r="DI125" s="1021"/>
      <c r="DJ125" s="1021"/>
      <c r="DK125" s="1021"/>
      <c r="DL125" s="1021" t="s">
        <v>
437</v>
      </c>
      <c r="DM125" s="1021"/>
      <c r="DN125" s="1021"/>
      <c r="DO125" s="1021"/>
      <c r="DP125" s="1021"/>
      <c r="DQ125" s="1021" t="s">
        <v>
446</v>
      </c>
      <c r="DR125" s="1021"/>
      <c r="DS125" s="1021"/>
      <c r="DT125" s="1021"/>
      <c r="DU125" s="1021"/>
      <c r="DV125" s="1022" t="s">
        <v>
446</v>
      </c>
      <c r="DW125" s="1022"/>
      <c r="DX125" s="1022"/>
      <c r="DY125" s="1022"/>
      <c r="DZ125" s="1023"/>
    </row>
    <row r="126" spans="1:130" s="247" customFormat="1" ht="26.25" customHeight="1" thickBot="1" x14ac:dyDescent="0.25">
      <c r="A126" s="1153"/>
      <c r="B126" s="1040"/>
      <c r="C126" s="1010" t="s">
        <v>
471</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
437</v>
      </c>
      <c r="AB126" s="1053"/>
      <c r="AC126" s="1053"/>
      <c r="AD126" s="1053"/>
      <c r="AE126" s="1054"/>
      <c r="AF126" s="1055" t="s">
        <v>
446</v>
      </c>
      <c r="AG126" s="1053"/>
      <c r="AH126" s="1053"/>
      <c r="AI126" s="1053"/>
      <c r="AJ126" s="1054"/>
      <c r="AK126" s="1055" t="s">
        <v>
461</v>
      </c>
      <c r="AL126" s="1053"/>
      <c r="AM126" s="1053"/>
      <c r="AN126" s="1053"/>
      <c r="AO126" s="1054"/>
      <c r="AP126" s="1056" t="s">
        <v>
446</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
489</v>
      </c>
      <c r="CQ126" s="1044"/>
      <c r="CR126" s="1044"/>
      <c r="CS126" s="1044"/>
      <c r="CT126" s="1044"/>
      <c r="CU126" s="1044"/>
      <c r="CV126" s="1044"/>
      <c r="CW126" s="1044"/>
      <c r="CX126" s="1044"/>
      <c r="CY126" s="1044"/>
      <c r="CZ126" s="1044"/>
      <c r="DA126" s="1044"/>
      <c r="DB126" s="1044"/>
      <c r="DC126" s="1044"/>
      <c r="DD126" s="1044"/>
      <c r="DE126" s="1044"/>
      <c r="DF126" s="1045"/>
      <c r="DG126" s="1013" t="s">
        <v>
461</v>
      </c>
      <c r="DH126" s="1014"/>
      <c r="DI126" s="1014"/>
      <c r="DJ126" s="1014"/>
      <c r="DK126" s="1014"/>
      <c r="DL126" s="1014" t="s">
        <v>
446</v>
      </c>
      <c r="DM126" s="1014"/>
      <c r="DN126" s="1014"/>
      <c r="DO126" s="1014"/>
      <c r="DP126" s="1014"/>
      <c r="DQ126" s="1014" t="s">
        <v>
437</v>
      </c>
      <c r="DR126" s="1014"/>
      <c r="DS126" s="1014"/>
      <c r="DT126" s="1014"/>
      <c r="DU126" s="1014"/>
      <c r="DV126" s="1015" t="s">
        <v>
461</v>
      </c>
      <c r="DW126" s="1015"/>
      <c r="DX126" s="1015"/>
      <c r="DY126" s="1015"/>
      <c r="DZ126" s="1016"/>
    </row>
    <row r="127" spans="1:130" s="247" customFormat="1" ht="26.25" customHeight="1" x14ac:dyDescent="0.2">
      <c r="A127" s="1154"/>
      <c r="B127" s="1042"/>
      <c r="C127" s="1096" t="s">
        <v>
490</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
461</v>
      </c>
      <c r="AB127" s="1053"/>
      <c r="AC127" s="1053"/>
      <c r="AD127" s="1053"/>
      <c r="AE127" s="1054"/>
      <c r="AF127" s="1055" t="s">
        <v>
486</v>
      </c>
      <c r="AG127" s="1053"/>
      <c r="AH127" s="1053"/>
      <c r="AI127" s="1053"/>
      <c r="AJ127" s="1054"/>
      <c r="AK127" s="1055" t="s">
        <v>
461</v>
      </c>
      <c r="AL127" s="1053"/>
      <c r="AM127" s="1053"/>
      <c r="AN127" s="1053"/>
      <c r="AO127" s="1054"/>
      <c r="AP127" s="1056" t="s">
        <v>
461</v>
      </c>
      <c r="AQ127" s="1057"/>
      <c r="AR127" s="1057"/>
      <c r="AS127" s="1057"/>
      <c r="AT127" s="1058"/>
      <c r="AU127" s="283"/>
      <c r="AV127" s="283"/>
      <c r="AW127" s="283"/>
      <c r="AX127" s="1126" t="s">
        <v>
491</v>
      </c>
      <c r="AY127" s="1127"/>
      <c r="AZ127" s="1127"/>
      <c r="BA127" s="1127"/>
      <c r="BB127" s="1127"/>
      <c r="BC127" s="1127"/>
      <c r="BD127" s="1127"/>
      <c r="BE127" s="1128"/>
      <c r="BF127" s="1129" t="s">
        <v>
492</v>
      </c>
      <c r="BG127" s="1127"/>
      <c r="BH127" s="1127"/>
      <c r="BI127" s="1127"/>
      <c r="BJ127" s="1127"/>
      <c r="BK127" s="1127"/>
      <c r="BL127" s="1128"/>
      <c r="BM127" s="1129" t="s">
        <v>
493</v>
      </c>
      <c r="BN127" s="1127"/>
      <c r="BO127" s="1127"/>
      <c r="BP127" s="1127"/>
      <c r="BQ127" s="1127"/>
      <c r="BR127" s="1127"/>
      <c r="BS127" s="1128"/>
      <c r="BT127" s="1129" t="s">
        <v>
494</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
495</v>
      </c>
      <c r="CQ127" s="1044"/>
      <c r="CR127" s="1044"/>
      <c r="CS127" s="1044"/>
      <c r="CT127" s="1044"/>
      <c r="CU127" s="1044"/>
      <c r="CV127" s="1044"/>
      <c r="CW127" s="1044"/>
      <c r="CX127" s="1044"/>
      <c r="CY127" s="1044"/>
      <c r="CZ127" s="1044"/>
      <c r="DA127" s="1044"/>
      <c r="DB127" s="1044"/>
      <c r="DC127" s="1044"/>
      <c r="DD127" s="1044"/>
      <c r="DE127" s="1044"/>
      <c r="DF127" s="1045"/>
      <c r="DG127" s="1013" t="s">
        <v>
446</v>
      </c>
      <c r="DH127" s="1014"/>
      <c r="DI127" s="1014"/>
      <c r="DJ127" s="1014"/>
      <c r="DK127" s="1014"/>
      <c r="DL127" s="1014" t="s">
        <v>
446</v>
      </c>
      <c r="DM127" s="1014"/>
      <c r="DN127" s="1014"/>
      <c r="DO127" s="1014"/>
      <c r="DP127" s="1014"/>
      <c r="DQ127" s="1014" t="s">
        <v>
446</v>
      </c>
      <c r="DR127" s="1014"/>
      <c r="DS127" s="1014"/>
      <c r="DT127" s="1014"/>
      <c r="DU127" s="1014"/>
      <c r="DV127" s="1015" t="s">
        <v>
446</v>
      </c>
      <c r="DW127" s="1015"/>
      <c r="DX127" s="1015"/>
      <c r="DY127" s="1015"/>
      <c r="DZ127" s="1016"/>
    </row>
    <row r="128" spans="1:130" s="247" customFormat="1" ht="26.25" customHeight="1" thickBot="1" x14ac:dyDescent="0.25">
      <c r="A128" s="1137" t="s">
        <v>
496</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
497</v>
      </c>
      <c r="X128" s="1139"/>
      <c r="Y128" s="1139"/>
      <c r="Z128" s="1140"/>
      <c r="AA128" s="1141">
        <v>
101432</v>
      </c>
      <c r="AB128" s="1142"/>
      <c r="AC128" s="1142"/>
      <c r="AD128" s="1142"/>
      <c r="AE128" s="1143"/>
      <c r="AF128" s="1144">
        <v>
66666</v>
      </c>
      <c r="AG128" s="1142"/>
      <c r="AH128" s="1142"/>
      <c r="AI128" s="1142"/>
      <c r="AJ128" s="1143"/>
      <c r="AK128" s="1144">
        <v>
80225</v>
      </c>
      <c r="AL128" s="1142"/>
      <c r="AM128" s="1142"/>
      <c r="AN128" s="1142"/>
      <c r="AO128" s="1143"/>
      <c r="AP128" s="1145"/>
      <c r="AQ128" s="1146"/>
      <c r="AR128" s="1146"/>
      <c r="AS128" s="1146"/>
      <c r="AT128" s="1147"/>
      <c r="AU128" s="283"/>
      <c r="AV128" s="283"/>
      <c r="AW128" s="283"/>
      <c r="AX128" s="982" t="s">
        <v>
498</v>
      </c>
      <c r="AY128" s="983"/>
      <c r="AZ128" s="983"/>
      <c r="BA128" s="983"/>
      <c r="BB128" s="983"/>
      <c r="BC128" s="983"/>
      <c r="BD128" s="983"/>
      <c r="BE128" s="984"/>
      <c r="BF128" s="1148" t="s">
        <v>
486</v>
      </c>
      <c r="BG128" s="1149"/>
      <c r="BH128" s="1149"/>
      <c r="BI128" s="1149"/>
      <c r="BJ128" s="1149"/>
      <c r="BK128" s="1149"/>
      <c r="BL128" s="1150"/>
      <c r="BM128" s="1148">
        <v>
15</v>
      </c>
      <c r="BN128" s="1149"/>
      <c r="BO128" s="1149"/>
      <c r="BP128" s="1149"/>
      <c r="BQ128" s="1149"/>
      <c r="BR128" s="1149"/>
      <c r="BS128" s="1150"/>
      <c r="BT128" s="1148">
        <v>
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
499</v>
      </c>
      <c r="CQ128" s="1131"/>
      <c r="CR128" s="1131"/>
      <c r="CS128" s="1131"/>
      <c r="CT128" s="1131"/>
      <c r="CU128" s="1131"/>
      <c r="CV128" s="1131"/>
      <c r="CW128" s="1131"/>
      <c r="CX128" s="1131"/>
      <c r="CY128" s="1131"/>
      <c r="CZ128" s="1131"/>
      <c r="DA128" s="1131"/>
      <c r="DB128" s="1131"/>
      <c r="DC128" s="1131"/>
      <c r="DD128" s="1131"/>
      <c r="DE128" s="1131"/>
      <c r="DF128" s="1132"/>
      <c r="DG128" s="1133" t="s">
        <v>
437</v>
      </c>
      <c r="DH128" s="1134"/>
      <c r="DI128" s="1134"/>
      <c r="DJ128" s="1134"/>
      <c r="DK128" s="1134"/>
      <c r="DL128" s="1134" t="s">
        <v>
486</v>
      </c>
      <c r="DM128" s="1134"/>
      <c r="DN128" s="1134"/>
      <c r="DO128" s="1134"/>
      <c r="DP128" s="1134"/>
      <c r="DQ128" s="1134" t="s">
        <v>
486</v>
      </c>
      <c r="DR128" s="1134"/>
      <c r="DS128" s="1134"/>
      <c r="DT128" s="1134"/>
      <c r="DU128" s="1134"/>
      <c r="DV128" s="1135" t="s">
        <v>
486</v>
      </c>
      <c r="DW128" s="1135"/>
      <c r="DX128" s="1135"/>
      <c r="DY128" s="1135"/>
      <c r="DZ128" s="1136"/>
    </row>
    <row r="129" spans="1:131" s="247" customFormat="1" ht="26.25" customHeight="1" x14ac:dyDescent="0.2">
      <c r="A129" s="1024" t="s">
        <v>
107</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
500</v>
      </c>
      <c r="X129" s="1168"/>
      <c r="Y129" s="1168"/>
      <c r="Z129" s="1169"/>
      <c r="AA129" s="1052">
        <v>
3594779</v>
      </c>
      <c r="AB129" s="1053"/>
      <c r="AC129" s="1053"/>
      <c r="AD129" s="1053"/>
      <c r="AE129" s="1054"/>
      <c r="AF129" s="1055">
        <v>
3556166</v>
      </c>
      <c r="AG129" s="1053"/>
      <c r="AH129" s="1053"/>
      <c r="AI129" s="1053"/>
      <c r="AJ129" s="1054"/>
      <c r="AK129" s="1055">
        <v>
3548440</v>
      </c>
      <c r="AL129" s="1053"/>
      <c r="AM129" s="1053"/>
      <c r="AN129" s="1053"/>
      <c r="AO129" s="1054"/>
      <c r="AP129" s="1170"/>
      <c r="AQ129" s="1171"/>
      <c r="AR129" s="1171"/>
      <c r="AS129" s="1171"/>
      <c r="AT129" s="1172"/>
      <c r="AU129" s="285"/>
      <c r="AV129" s="285"/>
      <c r="AW129" s="285"/>
      <c r="AX129" s="1161" t="s">
        <v>
501</v>
      </c>
      <c r="AY129" s="1044"/>
      <c r="AZ129" s="1044"/>
      <c r="BA129" s="1044"/>
      <c r="BB129" s="1044"/>
      <c r="BC129" s="1044"/>
      <c r="BD129" s="1044"/>
      <c r="BE129" s="1045"/>
      <c r="BF129" s="1162" t="s">
        <v>
391</v>
      </c>
      <c r="BG129" s="1163"/>
      <c r="BH129" s="1163"/>
      <c r="BI129" s="1163"/>
      <c r="BJ129" s="1163"/>
      <c r="BK129" s="1163"/>
      <c r="BL129" s="1164"/>
      <c r="BM129" s="1162">
        <v>
20</v>
      </c>
      <c r="BN129" s="1163"/>
      <c r="BO129" s="1163"/>
      <c r="BP129" s="1163"/>
      <c r="BQ129" s="1163"/>
      <c r="BR129" s="1163"/>
      <c r="BS129" s="1164"/>
      <c r="BT129" s="1162">
        <v>
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
502</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
503</v>
      </c>
      <c r="X130" s="1168"/>
      <c r="Y130" s="1168"/>
      <c r="Z130" s="1169"/>
      <c r="AA130" s="1052">
        <v>
489165</v>
      </c>
      <c r="AB130" s="1053"/>
      <c r="AC130" s="1053"/>
      <c r="AD130" s="1053"/>
      <c r="AE130" s="1054"/>
      <c r="AF130" s="1055">
        <v>
472417</v>
      </c>
      <c r="AG130" s="1053"/>
      <c r="AH130" s="1053"/>
      <c r="AI130" s="1053"/>
      <c r="AJ130" s="1054"/>
      <c r="AK130" s="1055">
        <v>
484712</v>
      </c>
      <c r="AL130" s="1053"/>
      <c r="AM130" s="1053"/>
      <c r="AN130" s="1053"/>
      <c r="AO130" s="1054"/>
      <c r="AP130" s="1170"/>
      <c r="AQ130" s="1171"/>
      <c r="AR130" s="1171"/>
      <c r="AS130" s="1171"/>
      <c r="AT130" s="1172"/>
      <c r="AU130" s="285"/>
      <c r="AV130" s="285"/>
      <c r="AW130" s="285"/>
      <c r="AX130" s="1161" t="s">
        <v>
504</v>
      </c>
      <c r="AY130" s="1044"/>
      <c r="AZ130" s="1044"/>
      <c r="BA130" s="1044"/>
      <c r="BB130" s="1044"/>
      <c r="BC130" s="1044"/>
      <c r="BD130" s="1044"/>
      <c r="BE130" s="1045"/>
      <c r="BF130" s="1198">
        <v>
12.3</v>
      </c>
      <c r="BG130" s="1199"/>
      <c r="BH130" s="1199"/>
      <c r="BI130" s="1199"/>
      <c r="BJ130" s="1199"/>
      <c r="BK130" s="1199"/>
      <c r="BL130" s="1200"/>
      <c r="BM130" s="1198">
        <v>
25</v>
      </c>
      <c r="BN130" s="1199"/>
      <c r="BO130" s="1199"/>
      <c r="BP130" s="1199"/>
      <c r="BQ130" s="1199"/>
      <c r="BR130" s="1199"/>
      <c r="BS130" s="1200"/>
      <c r="BT130" s="1198">
        <v>
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
505</v>
      </c>
      <c r="X131" s="1206"/>
      <c r="Y131" s="1206"/>
      <c r="Z131" s="1207"/>
      <c r="AA131" s="1099">
        <v>
3105614</v>
      </c>
      <c r="AB131" s="1078"/>
      <c r="AC131" s="1078"/>
      <c r="AD131" s="1078"/>
      <c r="AE131" s="1079"/>
      <c r="AF131" s="1077">
        <v>
3083749</v>
      </c>
      <c r="AG131" s="1078"/>
      <c r="AH131" s="1078"/>
      <c r="AI131" s="1078"/>
      <c r="AJ131" s="1079"/>
      <c r="AK131" s="1077">
        <v>
3063728</v>
      </c>
      <c r="AL131" s="1078"/>
      <c r="AM131" s="1078"/>
      <c r="AN131" s="1078"/>
      <c r="AO131" s="1079"/>
      <c r="AP131" s="1208"/>
      <c r="AQ131" s="1209"/>
      <c r="AR131" s="1209"/>
      <c r="AS131" s="1209"/>
      <c r="AT131" s="1210"/>
      <c r="AU131" s="285"/>
      <c r="AV131" s="285"/>
      <c r="AW131" s="285"/>
      <c r="AX131" s="1180" t="s">
        <v>
506</v>
      </c>
      <c r="AY131" s="1131"/>
      <c r="AZ131" s="1131"/>
      <c r="BA131" s="1131"/>
      <c r="BB131" s="1131"/>
      <c r="BC131" s="1131"/>
      <c r="BD131" s="1131"/>
      <c r="BE131" s="1132"/>
      <c r="BF131" s="1181">
        <v>
6.6</v>
      </c>
      <c r="BG131" s="1182"/>
      <c r="BH131" s="1182"/>
      <c r="BI131" s="1182"/>
      <c r="BJ131" s="1182"/>
      <c r="BK131" s="1182"/>
      <c r="BL131" s="1183"/>
      <c r="BM131" s="1181">
        <v>
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
507</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
508</v>
      </c>
      <c r="W132" s="1191"/>
      <c r="X132" s="1191"/>
      <c r="Y132" s="1191"/>
      <c r="Z132" s="1192"/>
      <c r="AA132" s="1193">
        <v>
12.028152889999999</v>
      </c>
      <c r="AB132" s="1194"/>
      <c r="AC132" s="1194"/>
      <c r="AD132" s="1194"/>
      <c r="AE132" s="1195"/>
      <c r="AF132" s="1196">
        <v>
12.654077879999999</v>
      </c>
      <c r="AG132" s="1194"/>
      <c r="AH132" s="1194"/>
      <c r="AI132" s="1194"/>
      <c r="AJ132" s="1195"/>
      <c r="AK132" s="1196">
        <v>
12.386510810000001</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
509</v>
      </c>
      <c r="W133" s="1174"/>
      <c r="X133" s="1174"/>
      <c r="Y133" s="1174"/>
      <c r="Z133" s="1175"/>
      <c r="AA133" s="1176">
        <v>
12.4</v>
      </c>
      <c r="AB133" s="1177"/>
      <c r="AC133" s="1177"/>
      <c r="AD133" s="1177"/>
      <c r="AE133" s="1178"/>
      <c r="AF133" s="1176">
        <v>
12.5</v>
      </c>
      <c r="AG133" s="1177"/>
      <c r="AH133" s="1177"/>
      <c r="AI133" s="1177"/>
      <c r="AJ133" s="1178"/>
      <c r="AK133" s="1176">
        <v>
12.3</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SAJ7XbI62FGV7TXu5QcW98WpJPtNzJ2oHOPi123QRdHH8W6vx+df1oh5sRsdXUCbvCbq1IxfC5PycqoiZnZpiA==" saltValue="yvhJH5/N5VaPm/K+c7jaKw=="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headerFooter alignWithMargins="0">
    <oddFooter>
&amp;C&amp;P/&amp;N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2"/>
  <cols>
    <col min="1" max="120" width="2.77734375" style="292" customWidth="1"/>
    <col min="121" max="121" width="0" style="291" hidden="1" customWidth="1"/>
    <col min="122" max="16384" width="9" style="291" hidden="1"/>
  </cols>
  <sheetData>
    <row r="1" spans="1:120" ht="13.2"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91"/>
    </row>
    <row r="17" spans="119:120" ht="13.2" x14ac:dyDescent="0.2">
      <c r="DP17" s="291"/>
    </row>
    <row r="18" spans="119:120" ht="13.2" x14ac:dyDescent="0.2"/>
    <row r="19" spans="119:120" ht="13.2" x14ac:dyDescent="0.2"/>
    <row r="20" spans="119:120" ht="13.2" x14ac:dyDescent="0.2">
      <c r="DO20" s="291"/>
      <c r="DP20" s="291"/>
    </row>
    <row r="21" spans="119:120" ht="13.2" x14ac:dyDescent="0.2">
      <c r="DP21" s="291"/>
    </row>
    <row r="22" spans="119:120" ht="13.2" x14ac:dyDescent="0.2"/>
    <row r="23" spans="119:120" ht="13.2" x14ac:dyDescent="0.2">
      <c r="DO23" s="291"/>
      <c r="DP23" s="291"/>
    </row>
    <row r="24" spans="119:120" ht="13.2" x14ac:dyDescent="0.2">
      <c r="DP24" s="291"/>
    </row>
    <row r="25" spans="119:120" ht="13.2" x14ac:dyDescent="0.2">
      <c r="DP25" s="291"/>
    </row>
    <row r="26" spans="119:120" ht="13.2" x14ac:dyDescent="0.2">
      <c r="DO26" s="291"/>
      <c r="DP26" s="291"/>
    </row>
    <row r="27" spans="119:120" ht="13.2" x14ac:dyDescent="0.2"/>
    <row r="28" spans="119:120" ht="13.2" x14ac:dyDescent="0.2">
      <c r="DO28" s="291"/>
      <c r="DP28" s="291"/>
    </row>
    <row r="29" spans="119:120" ht="13.2" x14ac:dyDescent="0.2">
      <c r="DP29" s="291"/>
    </row>
    <row r="30" spans="119:120" ht="13.2" x14ac:dyDescent="0.2"/>
    <row r="31" spans="119:120" ht="13.2" x14ac:dyDescent="0.2">
      <c r="DO31" s="291"/>
      <c r="DP31" s="291"/>
    </row>
    <row r="32" spans="119:120" ht="13.2" x14ac:dyDescent="0.2"/>
    <row r="33" spans="98:120" ht="13.2" x14ac:dyDescent="0.2">
      <c r="DO33" s="291"/>
      <c r="DP33" s="291"/>
    </row>
    <row r="34" spans="98:120" ht="13.2" x14ac:dyDescent="0.2">
      <c r="DM34" s="291"/>
    </row>
    <row r="35" spans="98:120" ht="13.2" x14ac:dyDescent="0.2">
      <c r="CT35" s="291"/>
      <c r="CU35" s="291"/>
      <c r="CV35" s="291"/>
      <c r="CY35" s="291"/>
      <c r="CZ35" s="291"/>
      <c r="DA35" s="291"/>
      <c r="DD35" s="291"/>
      <c r="DE35" s="291"/>
      <c r="DF35" s="291"/>
      <c r="DI35" s="291"/>
      <c r="DJ35" s="291"/>
      <c r="DK35" s="291"/>
      <c r="DM35" s="291"/>
      <c r="DN35" s="291"/>
      <c r="DO35" s="291"/>
      <c r="DP35" s="291"/>
    </row>
    <row r="36" spans="98:120" ht="13.2" x14ac:dyDescent="0.2"/>
    <row r="37" spans="98:120" ht="13.2" x14ac:dyDescent="0.2">
      <c r="CW37" s="291"/>
      <c r="DB37" s="291"/>
      <c r="DG37" s="291"/>
      <c r="DL37" s="291"/>
      <c r="DP37" s="291"/>
    </row>
    <row r="38" spans="98:120" ht="13.2"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91"/>
      <c r="DO49" s="291"/>
      <c r="DP49" s="291"/>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91"/>
      <c r="CS63" s="291"/>
      <c r="CX63" s="291"/>
      <c r="DC63" s="291"/>
      <c r="DH63" s="291"/>
    </row>
    <row r="64" spans="22:120" ht="13.2" x14ac:dyDescent="0.2">
      <c r="V64" s="291"/>
    </row>
    <row r="65" spans="15:120" ht="13.2"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2" x14ac:dyDescent="0.2">
      <c r="Q66" s="291"/>
      <c r="S66" s="291"/>
      <c r="U66" s="291"/>
      <c r="DM66" s="291"/>
    </row>
    <row r="67" spans="15:120" ht="13.2"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2" x14ac:dyDescent="0.2"/>
    <row r="69" spans="15:120" ht="13.2" x14ac:dyDescent="0.2"/>
    <row r="70" spans="15:120" ht="13.2" x14ac:dyDescent="0.2"/>
    <row r="71" spans="15:120" ht="13.2" x14ac:dyDescent="0.2"/>
    <row r="72" spans="15:120" ht="13.2" x14ac:dyDescent="0.2">
      <c r="DP72" s="291"/>
    </row>
    <row r="73" spans="15:120" ht="13.2" x14ac:dyDescent="0.2">
      <c r="DP73" s="291"/>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91"/>
      <c r="CX96" s="291"/>
      <c r="DC96" s="291"/>
      <c r="DH96" s="291"/>
    </row>
    <row r="97" spans="24:120" ht="13.2" x14ac:dyDescent="0.2">
      <c r="CS97" s="291"/>
      <c r="CX97" s="291"/>
      <c r="DC97" s="291"/>
      <c r="DH97" s="291"/>
      <c r="DP97" s="292" t="s">
        <v>
510</v>
      </c>
    </row>
    <row r="98" spans="24:120" ht="13.2" hidden="1" x14ac:dyDescent="0.2">
      <c r="CS98" s="291"/>
      <c r="CX98" s="291"/>
      <c r="DC98" s="291"/>
      <c r="DH98" s="291"/>
    </row>
    <row r="99" spans="24:120" ht="13.2"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2" hidden="1" x14ac:dyDescent="0.2">
      <c r="CT103" s="291"/>
      <c r="CV103" s="291"/>
      <c r="CW103" s="291"/>
      <c r="CY103" s="291"/>
      <c r="DA103" s="291"/>
      <c r="DB103" s="291"/>
      <c r="DD103" s="291"/>
      <c r="DF103" s="291"/>
      <c r="DG103" s="291"/>
      <c r="DI103" s="291"/>
      <c r="DK103" s="291"/>
      <c r="DL103" s="291"/>
      <c r="DM103" s="291"/>
      <c r="DN103" s="291"/>
      <c r="DO103" s="291"/>
      <c r="DP103" s="291"/>
    </row>
    <row r="104" spans="24:120" ht="13.2"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vFA5d7qS8XXjM93AXdNFUOUSmebjBJcMK5TzeXw4+GyKokghIFYpYZZSLyikUK02pRIE52W8CGiM0pNd184Z8A==" saltValue="/lKnLXs0Hl5LvEoCM+ucRQ==" spinCount="100000" sheet="1" objects="1" scenarios="1"/>
  <dataConsolidate/>
  <phoneticPr fontId="2"/>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640625" style="292" customWidth="1"/>
    <col min="117" max="16384" width="9" style="291" hidden="1"/>
  </cols>
  <sheetData>
    <row r="1" spans="2:116" ht="13.2"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2" x14ac:dyDescent="0.2"/>
    <row r="3" spans="2:116" ht="13.2" x14ac:dyDescent="0.2"/>
    <row r="4" spans="2:116" ht="13.2"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2"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2" x14ac:dyDescent="0.2"/>
    <row r="20" spans="9:116" ht="13.2" x14ac:dyDescent="0.2"/>
    <row r="21" spans="9:116" ht="13.2" x14ac:dyDescent="0.2">
      <c r="DL21" s="291"/>
    </row>
    <row r="22" spans="9:116" ht="13.2" x14ac:dyDescent="0.2">
      <c r="DI22" s="291"/>
      <c r="DJ22" s="291"/>
      <c r="DK22" s="291"/>
      <c r="DL22" s="291"/>
    </row>
    <row r="23" spans="9:116" ht="13.2" x14ac:dyDescent="0.2">
      <c r="CY23" s="291"/>
      <c r="CZ23" s="291"/>
      <c r="DA23" s="291"/>
      <c r="DB23" s="291"/>
      <c r="DC23" s="291"/>
      <c r="DD23" s="291"/>
      <c r="DE23" s="291"/>
      <c r="DF23" s="291"/>
      <c r="DG23" s="291"/>
      <c r="DH23" s="291"/>
      <c r="DI23" s="291"/>
      <c r="DJ23" s="291"/>
      <c r="DK23" s="291"/>
      <c r="DL23" s="291"/>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91"/>
      <c r="DA35" s="291"/>
      <c r="DB35" s="291"/>
      <c r="DC35" s="291"/>
      <c r="DD35" s="291"/>
      <c r="DE35" s="291"/>
      <c r="DF35" s="291"/>
      <c r="DG35" s="291"/>
      <c r="DH35" s="291"/>
      <c r="DI35" s="291"/>
      <c r="DJ35" s="291"/>
      <c r="DK35" s="291"/>
      <c r="DL35" s="291"/>
    </row>
    <row r="36" spans="15:116" ht="13.2" x14ac:dyDescent="0.2"/>
    <row r="37" spans="15:116" ht="13.2" x14ac:dyDescent="0.2">
      <c r="DL37" s="291"/>
    </row>
    <row r="38" spans="15:116" ht="13.2" x14ac:dyDescent="0.2">
      <c r="DI38" s="291"/>
      <c r="DJ38" s="291"/>
      <c r="DK38" s="291"/>
      <c r="DL38" s="291"/>
    </row>
    <row r="39" spans="15:116" ht="13.2" x14ac:dyDescent="0.2"/>
    <row r="40" spans="15:116" ht="13.2" x14ac:dyDescent="0.2"/>
    <row r="41" spans="15:116" ht="13.2" x14ac:dyDescent="0.2"/>
    <row r="42" spans="15:116" ht="13.2" x14ac:dyDescent="0.2"/>
    <row r="43" spans="15:116" ht="13.2"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2" x14ac:dyDescent="0.2">
      <c r="DL44" s="291"/>
    </row>
    <row r="45" spans="15:116" ht="13.2" x14ac:dyDescent="0.2"/>
    <row r="46" spans="15:116" ht="13.2" x14ac:dyDescent="0.2">
      <c r="DA46" s="291"/>
      <c r="DB46" s="291"/>
      <c r="DC46" s="291"/>
      <c r="DD46" s="291"/>
      <c r="DE46" s="291"/>
      <c r="DF46" s="291"/>
      <c r="DG46" s="291"/>
      <c r="DH46" s="291"/>
      <c r="DI46" s="291"/>
      <c r="DJ46" s="291"/>
      <c r="DK46" s="291"/>
      <c r="DL46" s="291"/>
    </row>
    <row r="47" spans="15:116" ht="13.2" x14ac:dyDescent="0.2"/>
    <row r="48" spans="15:116" ht="13.2" x14ac:dyDescent="0.2"/>
    <row r="49" spans="104:116" ht="13.2" x14ac:dyDescent="0.2"/>
    <row r="50" spans="104:116" ht="13.2" x14ac:dyDescent="0.2">
      <c r="CZ50" s="291"/>
      <c r="DA50" s="291"/>
      <c r="DB50" s="291"/>
      <c r="DC50" s="291"/>
      <c r="DD50" s="291"/>
      <c r="DE50" s="291"/>
      <c r="DF50" s="291"/>
      <c r="DG50" s="291"/>
      <c r="DH50" s="291"/>
      <c r="DI50" s="291"/>
      <c r="DJ50" s="291"/>
      <c r="DK50" s="291"/>
      <c r="DL50" s="291"/>
    </row>
    <row r="51" spans="104:116" ht="13.2" x14ac:dyDescent="0.2"/>
    <row r="52" spans="104:116" ht="13.2" x14ac:dyDescent="0.2"/>
    <row r="53" spans="104:116" ht="13.2" x14ac:dyDescent="0.2">
      <c r="DL53" s="291"/>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91"/>
      <c r="DD67" s="291"/>
      <c r="DE67" s="291"/>
      <c r="DF67" s="291"/>
      <c r="DG67" s="291"/>
      <c r="DH67" s="291"/>
      <c r="DI67" s="291"/>
      <c r="DJ67" s="291"/>
      <c r="DK67" s="291"/>
      <c r="DL67" s="291"/>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Zx52zledBsNcT8/wiNkGI93QuGBC/0QDLcOij0ZUunskrvvL6JN8Hji2K1jGN8CJPNJYv5Vx0vgCs90M7sNJbA==" saltValue="Ci161j5qeqnMWD6/lMmkBQ==" spinCount="100000" sheet="1" objects="1" scenarios="1"/>
  <dataConsolidate/>
  <phoneticPr fontId="2"/>
  <printOptions horizontalCentered="1" verticalCentered="1"/>
  <pageMargins left="0" right="0" top="0" bottom="0" header="0" footer="0"/>
  <headerFooter alignWithMargins="0">
    <oddFooter>
&amp;C&amp;P/&amp;N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workbookViewId="0"/>
  </sheetViews>
  <sheetFormatPr defaultColWidth="0" defaultRowHeight="13.5" customHeight="1" zeroHeight="1" x14ac:dyDescent="0.2"/>
  <cols>
    <col min="1" max="36" width="2.44140625" style="293" customWidth="1"/>
    <col min="37" max="44" width="17" style="293" customWidth="1"/>
    <col min="45" max="45" width="6.109375" style="300" customWidth="1"/>
    <col min="46" max="46" width="3" style="298" customWidth="1"/>
    <col min="47" max="47" width="19.109375" style="293" hidden="1" customWidth="1"/>
    <col min="48" max="52" width="12.6640625" style="293" hidden="1" customWidth="1"/>
    <col min="53" max="16384" width="8.6640625" style="293" hidden="1"/>
  </cols>
  <sheetData>
    <row r="1" spans="1:46" ht="13.2" x14ac:dyDescent="0.2">
      <c r="AS1" s="294"/>
      <c r="AT1" s="294"/>
    </row>
    <row r="2" spans="1:46" ht="13.2" x14ac:dyDescent="0.2">
      <c r="AS2" s="294"/>
      <c r="AT2" s="294"/>
    </row>
    <row r="3" spans="1:46" ht="13.2" x14ac:dyDescent="0.2">
      <c r="AS3" s="294"/>
      <c r="AT3" s="294"/>
    </row>
    <row r="4" spans="1:46" ht="13.2" x14ac:dyDescent="0.2">
      <c r="AS4" s="294"/>
      <c r="AT4" s="294"/>
    </row>
    <row r="5" spans="1:46" ht="16.2" x14ac:dyDescent="0.2">
      <c r="A5" s="295" t="s">
        <v>
511</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2"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
512</v>
      </c>
      <c r="AL6" s="299"/>
      <c r="AM6" s="299"/>
      <c r="AN6" s="299"/>
      <c r="AO6" s="294"/>
      <c r="AP6" s="294"/>
      <c r="AQ6" s="294"/>
      <c r="AR6" s="294"/>
    </row>
    <row r="7" spans="1:46" ht="13.2"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
513</v>
      </c>
      <c r="AP7" s="304"/>
      <c r="AQ7" s="305" t="s">
        <v>
514</v>
      </c>
      <c r="AR7" s="306"/>
    </row>
    <row r="8" spans="1:46" ht="13.2"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
515</v>
      </c>
      <c r="AQ8" s="311" t="s">
        <v>
516</v>
      </c>
      <c r="AR8" s="312" t="s">
        <v>
517</v>
      </c>
    </row>
    <row r="9" spans="1:46" ht="13.2"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
518</v>
      </c>
      <c r="AL9" s="1217"/>
      <c r="AM9" s="1217"/>
      <c r="AN9" s="1218"/>
      <c r="AO9" s="313">
        <v>
1227450</v>
      </c>
      <c r="AP9" s="313">
        <v>
167547</v>
      </c>
      <c r="AQ9" s="314">
        <v>
120360</v>
      </c>
      <c r="AR9" s="315">
        <v>
39.200000000000003</v>
      </c>
    </row>
    <row r="10" spans="1:46" ht="13.2"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
519</v>
      </c>
      <c r="AL10" s="1217"/>
      <c r="AM10" s="1217"/>
      <c r="AN10" s="1218"/>
      <c r="AO10" s="316">
        <v>
79314</v>
      </c>
      <c r="AP10" s="316">
        <v>
10826</v>
      </c>
      <c r="AQ10" s="317">
        <v>
12817</v>
      </c>
      <c r="AR10" s="318">
        <v>
-15.5</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
520</v>
      </c>
      <c r="AL11" s="1217"/>
      <c r="AM11" s="1217"/>
      <c r="AN11" s="1218"/>
      <c r="AO11" s="316">
        <v>
13723</v>
      </c>
      <c r="AP11" s="316">
        <v>
1873</v>
      </c>
      <c r="AQ11" s="317">
        <v>
19677</v>
      </c>
      <c r="AR11" s="318">
        <v>
-90.5</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
521</v>
      </c>
      <c r="AL12" s="1217"/>
      <c r="AM12" s="1217"/>
      <c r="AN12" s="1218"/>
      <c r="AO12" s="316">
        <v>
75000</v>
      </c>
      <c r="AP12" s="316">
        <v>
10238</v>
      </c>
      <c r="AQ12" s="317">
        <v>
1195</v>
      </c>
      <c r="AR12" s="318">
        <v>
756.7</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
522</v>
      </c>
      <c r="AL13" s="1217"/>
      <c r="AM13" s="1217"/>
      <c r="AN13" s="1218"/>
      <c r="AO13" s="316" t="s">
        <v>
523</v>
      </c>
      <c r="AP13" s="316" t="s">
        <v>
523</v>
      </c>
      <c r="AQ13" s="317" t="s">
        <v>
523</v>
      </c>
      <c r="AR13" s="318" t="s">
        <v>
523</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
524</v>
      </c>
      <c r="AL14" s="1217"/>
      <c r="AM14" s="1217"/>
      <c r="AN14" s="1218"/>
      <c r="AO14" s="316">
        <v>
62531</v>
      </c>
      <c r="AP14" s="316">
        <v>
8535</v>
      </c>
      <c r="AQ14" s="317">
        <v>
5328</v>
      </c>
      <c r="AR14" s="318">
        <v>
60.2</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
525</v>
      </c>
      <c r="AL15" s="1217"/>
      <c r="AM15" s="1217"/>
      <c r="AN15" s="1218"/>
      <c r="AO15" s="316">
        <v>
30443</v>
      </c>
      <c r="AP15" s="316">
        <v>
4155</v>
      </c>
      <c r="AQ15" s="317">
        <v>
3216</v>
      </c>
      <c r="AR15" s="318">
        <v>
29.2</v>
      </c>
    </row>
    <row r="16" spans="1:46" ht="13.2"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
526</v>
      </c>
      <c r="AL16" s="1220"/>
      <c r="AM16" s="1220"/>
      <c r="AN16" s="1221"/>
      <c r="AO16" s="316">
        <v>
-125880</v>
      </c>
      <c r="AP16" s="316">
        <v>
-17183</v>
      </c>
      <c r="AQ16" s="317">
        <v>
-12293</v>
      </c>
      <c r="AR16" s="318">
        <v>
39.799999999999997</v>
      </c>
    </row>
    <row r="17" spans="1:46" ht="13.2"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
188</v>
      </c>
      <c r="AL17" s="1220"/>
      <c r="AM17" s="1220"/>
      <c r="AN17" s="1221"/>
      <c r="AO17" s="316">
        <v>
1362581</v>
      </c>
      <c r="AP17" s="316">
        <v>
185992</v>
      </c>
      <c r="AQ17" s="317">
        <v>
150300</v>
      </c>
      <c r="AR17" s="318">
        <v>
23.7</v>
      </c>
    </row>
    <row r="18" spans="1:46" ht="13.2"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2"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
527</v>
      </c>
      <c r="AL19" s="294"/>
      <c r="AM19" s="294"/>
      <c r="AN19" s="294"/>
      <c r="AO19" s="294"/>
      <c r="AP19" s="294"/>
      <c r="AQ19" s="294"/>
      <c r="AR19" s="294"/>
    </row>
    <row r="20" spans="1:46" ht="13.2"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
528</v>
      </c>
      <c r="AP20" s="324" t="s">
        <v>
529</v>
      </c>
      <c r="AQ20" s="325" t="s">
        <v>
530</v>
      </c>
      <c r="AR20" s="326"/>
    </row>
    <row r="21" spans="1:46" s="332" customFormat="1" ht="13.2"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
531</v>
      </c>
      <c r="AL21" s="1212"/>
      <c r="AM21" s="1212"/>
      <c r="AN21" s="1213"/>
      <c r="AO21" s="328">
        <v>
23.89</v>
      </c>
      <c r="AP21" s="329">
        <v>
13.79</v>
      </c>
      <c r="AQ21" s="330">
        <v>
10.1</v>
      </c>
      <c r="AR21" s="299"/>
      <c r="AS21" s="331"/>
      <c r="AT21" s="327"/>
    </row>
    <row r="22" spans="1:46" s="332" customFormat="1" ht="13.2"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
532</v>
      </c>
      <c r="AL22" s="1212"/>
      <c r="AM22" s="1212"/>
      <c r="AN22" s="1213"/>
      <c r="AO22" s="333">
        <v>
88.7</v>
      </c>
      <c r="AP22" s="334">
        <v>
95.2</v>
      </c>
      <c r="AQ22" s="335">
        <v>
-6.5</v>
      </c>
      <c r="AR22" s="319"/>
      <c r="AS22" s="331"/>
      <c r="AT22" s="327"/>
    </row>
    <row r="23" spans="1:46" s="332" customFormat="1" ht="13.2"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2"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2"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2" x14ac:dyDescent="0.2">
      <c r="A26" s="299" t="s">
        <v>
533</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2" x14ac:dyDescent="0.2">
      <c r="A27" s="340"/>
      <c r="AO27" s="294"/>
      <c r="AP27" s="294"/>
      <c r="AQ27" s="294"/>
      <c r="AR27" s="294"/>
      <c r="AS27" s="294"/>
      <c r="AT27" s="294"/>
    </row>
    <row r="28" spans="1:46" ht="16.2" x14ac:dyDescent="0.2">
      <c r="A28" s="295" t="s">
        <v>
534</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2"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
535</v>
      </c>
      <c r="AL29" s="299"/>
      <c r="AM29" s="299"/>
      <c r="AN29" s="299"/>
      <c r="AO29" s="294"/>
      <c r="AP29" s="294"/>
      <c r="AQ29" s="294"/>
      <c r="AR29" s="294"/>
      <c r="AS29" s="342"/>
    </row>
    <row r="30" spans="1:46" ht="13.2"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
513</v>
      </c>
      <c r="AP30" s="304"/>
      <c r="AQ30" s="305" t="s">
        <v>
514</v>
      </c>
      <c r="AR30" s="306"/>
    </row>
    <row r="31" spans="1:46" ht="13.2"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
515</v>
      </c>
      <c r="AQ31" s="311" t="s">
        <v>
516</v>
      </c>
      <c r="AR31" s="312" t="s">
        <v>
517</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
536</v>
      </c>
      <c r="AL32" s="1228"/>
      <c r="AM32" s="1228"/>
      <c r="AN32" s="1229"/>
      <c r="AO32" s="343">
        <v>
736061</v>
      </c>
      <c r="AP32" s="343">
        <v>
100472</v>
      </c>
      <c r="AQ32" s="344">
        <v>
71832</v>
      </c>
      <c r="AR32" s="345">
        <v>
39.9</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
537</v>
      </c>
      <c r="AL33" s="1228"/>
      <c r="AM33" s="1228"/>
      <c r="AN33" s="1229"/>
      <c r="AO33" s="343" t="s">
        <v>
523</v>
      </c>
      <c r="AP33" s="343" t="s">
        <v>
523</v>
      </c>
      <c r="AQ33" s="344" t="s">
        <v>
523</v>
      </c>
      <c r="AR33" s="345" t="s">
        <v>
523</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
538</v>
      </c>
      <c r="AL34" s="1228"/>
      <c r="AM34" s="1228"/>
      <c r="AN34" s="1229"/>
      <c r="AO34" s="343" t="s">
        <v>
523</v>
      </c>
      <c r="AP34" s="343" t="s">
        <v>
523</v>
      </c>
      <c r="AQ34" s="344">
        <v>
1</v>
      </c>
      <c r="AR34" s="345" t="s">
        <v>
523</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
539</v>
      </c>
      <c r="AL35" s="1228"/>
      <c r="AM35" s="1228"/>
      <c r="AN35" s="1229"/>
      <c r="AO35" s="343">
        <v>
137005</v>
      </c>
      <c r="AP35" s="343">
        <v>
18701</v>
      </c>
      <c r="AQ35" s="344">
        <v>
20841</v>
      </c>
      <c r="AR35" s="345">
        <v>
-10.3</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
540</v>
      </c>
      <c r="AL36" s="1228"/>
      <c r="AM36" s="1228"/>
      <c r="AN36" s="1229"/>
      <c r="AO36" s="343">
        <v>
55410</v>
      </c>
      <c r="AP36" s="343">
        <v>
7563</v>
      </c>
      <c r="AQ36" s="344">
        <v>
5244</v>
      </c>
      <c r="AR36" s="345">
        <v>
44.2</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
541</v>
      </c>
      <c r="AL37" s="1228"/>
      <c r="AM37" s="1228"/>
      <c r="AN37" s="1229"/>
      <c r="AO37" s="343">
        <v>
15950</v>
      </c>
      <c r="AP37" s="343">
        <v>
2177</v>
      </c>
      <c r="AQ37" s="344">
        <v>
943</v>
      </c>
      <c r="AR37" s="345">
        <v>
130.9</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
542</v>
      </c>
      <c r="AL38" s="1231"/>
      <c r="AM38" s="1231"/>
      <c r="AN38" s="1232"/>
      <c r="AO38" s="346" t="s">
        <v>
523</v>
      </c>
      <c r="AP38" s="346" t="s">
        <v>
523</v>
      </c>
      <c r="AQ38" s="347">
        <v>
9</v>
      </c>
      <c r="AR38" s="335" t="s">
        <v>
523</v>
      </c>
      <c r="AS38" s="342"/>
    </row>
    <row r="39" spans="1:46" ht="13.2"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
543</v>
      </c>
      <c r="AL39" s="1231"/>
      <c r="AM39" s="1231"/>
      <c r="AN39" s="1232"/>
      <c r="AO39" s="343">
        <v>
-80225</v>
      </c>
      <c r="AP39" s="343">
        <v>
-10951</v>
      </c>
      <c r="AQ39" s="344">
        <v>
-2885</v>
      </c>
      <c r="AR39" s="345">
        <v>
279.60000000000002</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
544</v>
      </c>
      <c r="AL40" s="1228"/>
      <c r="AM40" s="1228"/>
      <c r="AN40" s="1229"/>
      <c r="AO40" s="343">
        <v>
-484712</v>
      </c>
      <c r="AP40" s="343">
        <v>
-66163</v>
      </c>
      <c r="AQ40" s="344">
        <v>
-64554</v>
      </c>
      <c r="AR40" s="345">
        <v>
2.5</v>
      </c>
      <c r="AS40" s="342"/>
    </row>
    <row r="41" spans="1:46" ht="13.2"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
299</v>
      </c>
      <c r="AL41" s="1234"/>
      <c r="AM41" s="1234"/>
      <c r="AN41" s="1235"/>
      <c r="AO41" s="343">
        <v>
379489</v>
      </c>
      <c r="AP41" s="343">
        <v>
51800</v>
      </c>
      <c r="AQ41" s="344">
        <v>
31431</v>
      </c>
      <c r="AR41" s="345">
        <v>
64.8</v>
      </c>
      <c r="AS41" s="342"/>
    </row>
    <row r="42" spans="1:46" ht="13.2"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
545</v>
      </c>
      <c r="AL42" s="294"/>
      <c r="AM42" s="294"/>
      <c r="AN42" s="294"/>
      <c r="AO42" s="294"/>
      <c r="AP42" s="294"/>
      <c r="AQ42" s="319"/>
      <c r="AR42" s="319"/>
      <c r="AS42" s="342"/>
    </row>
    <row r="43" spans="1:46" ht="13.2"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2"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2"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2"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
546</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2"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
547</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
513</v>
      </c>
      <c r="AN49" s="1224" t="s">
        <v>
548</v>
      </c>
      <c r="AO49" s="1225"/>
      <c r="AP49" s="1225"/>
      <c r="AQ49" s="1225"/>
      <c r="AR49" s="1226"/>
    </row>
    <row r="50" spans="1:44" ht="13.2"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
549</v>
      </c>
      <c r="AO50" s="360" t="s">
        <v>
550</v>
      </c>
      <c r="AP50" s="361" t="s">
        <v>
551</v>
      </c>
      <c r="AQ50" s="362" t="s">
        <v>
552</v>
      </c>
      <c r="AR50" s="363" t="s">
        <v>
553</v>
      </c>
    </row>
    <row r="51" spans="1:44" ht="13.2"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
554</v>
      </c>
      <c r="AL51" s="356"/>
      <c r="AM51" s="364">
        <v>
1676369</v>
      </c>
      <c r="AN51" s="365">
        <v>
213986</v>
      </c>
      <c r="AO51" s="366">
        <v>
2</v>
      </c>
      <c r="AP51" s="367">
        <v>
109920</v>
      </c>
      <c r="AQ51" s="368">
        <v>
-8.1999999999999993</v>
      </c>
      <c r="AR51" s="369">
        <v>
10.199999999999999</v>
      </c>
    </row>
    <row r="52" spans="1:44" ht="13.2"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
555</v>
      </c>
      <c r="AM52" s="372">
        <v>
1501586</v>
      </c>
      <c r="AN52" s="373">
        <v>
191676</v>
      </c>
      <c r="AO52" s="374">
        <v>
25.1</v>
      </c>
      <c r="AP52" s="375">
        <v>
62739</v>
      </c>
      <c r="AQ52" s="376">
        <v>
-8.4</v>
      </c>
      <c r="AR52" s="377">
        <v>
33.5</v>
      </c>
    </row>
    <row r="53" spans="1:44" ht="13.2"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
556</v>
      </c>
      <c r="AL53" s="356"/>
      <c r="AM53" s="364">
        <v>
1509272</v>
      </c>
      <c r="AN53" s="365">
        <v>
195857</v>
      </c>
      <c r="AO53" s="366">
        <v>
-8.5</v>
      </c>
      <c r="AP53" s="367">
        <v>
119882</v>
      </c>
      <c r="AQ53" s="368">
        <v>
9.1</v>
      </c>
      <c r="AR53" s="369">
        <v>
-17.600000000000001</v>
      </c>
    </row>
    <row r="54" spans="1:44" ht="13.2"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
555</v>
      </c>
      <c r="AM54" s="372">
        <v>
1304981</v>
      </c>
      <c r="AN54" s="373">
        <v>
169346</v>
      </c>
      <c r="AO54" s="374">
        <v>
-11.6</v>
      </c>
      <c r="AP54" s="375">
        <v>
66481</v>
      </c>
      <c r="AQ54" s="376">
        <v>
6</v>
      </c>
      <c r="AR54" s="377">
        <v>
-17.600000000000001</v>
      </c>
    </row>
    <row r="55" spans="1:44" ht="13.2"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
557</v>
      </c>
      <c r="AL55" s="356"/>
      <c r="AM55" s="364">
        <v>
2090609</v>
      </c>
      <c r="AN55" s="365">
        <v>
276536</v>
      </c>
      <c r="AO55" s="366">
        <v>
41.2</v>
      </c>
      <c r="AP55" s="367">
        <v>
116162</v>
      </c>
      <c r="AQ55" s="368">
        <v>
-3.1</v>
      </c>
      <c r="AR55" s="369">
        <v>
44.3</v>
      </c>
    </row>
    <row r="56" spans="1:44" ht="13.2"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
555</v>
      </c>
      <c r="AM56" s="372">
        <v>
1900339</v>
      </c>
      <c r="AN56" s="373">
        <v>
251368</v>
      </c>
      <c r="AO56" s="374">
        <v>
48.4</v>
      </c>
      <c r="AP56" s="375">
        <v>
61562</v>
      </c>
      <c r="AQ56" s="376">
        <v>
-7.4</v>
      </c>
      <c r="AR56" s="377">
        <v>
55.8</v>
      </c>
    </row>
    <row r="57" spans="1:44" ht="13.2"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
558</v>
      </c>
      <c r="AL57" s="356"/>
      <c r="AM57" s="364">
        <v>
1390818</v>
      </c>
      <c r="AN57" s="365">
        <v>
186312</v>
      </c>
      <c r="AO57" s="366">
        <v>
-32.6</v>
      </c>
      <c r="AP57" s="367">
        <v>
121449</v>
      </c>
      <c r="AQ57" s="368">
        <v>
4.5999999999999996</v>
      </c>
      <c r="AR57" s="369">
        <v>
-37.200000000000003</v>
      </c>
    </row>
    <row r="58" spans="1:44" ht="13.2"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
555</v>
      </c>
      <c r="AM58" s="372">
        <v>
1022034</v>
      </c>
      <c r="AN58" s="373">
        <v>
136910</v>
      </c>
      <c r="AO58" s="374">
        <v>
-45.5</v>
      </c>
      <c r="AP58" s="375">
        <v>
62922</v>
      </c>
      <c r="AQ58" s="376">
        <v>
2.2000000000000002</v>
      </c>
      <c r="AR58" s="377">
        <v>
-47.7</v>
      </c>
    </row>
    <row r="59" spans="1:44" ht="13.2"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
559</v>
      </c>
      <c r="AL59" s="356"/>
      <c r="AM59" s="364">
        <v>
1335905</v>
      </c>
      <c r="AN59" s="365">
        <v>
182351</v>
      </c>
      <c r="AO59" s="366">
        <v>
-2.1</v>
      </c>
      <c r="AP59" s="367">
        <v>
145139</v>
      </c>
      <c r="AQ59" s="368">
        <v>
19.5</v>
      </c>
      <c r="AR59" s="369">
        <v>
-21.6</v>
      </c>
    </row>
    <row r="60" spans="1:44" ht="13.2"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
555</v>
      </c>
      <c r="AM60" s="372">
        <v>
1057509</v>
      </c>
      <c r="AN60" s="373">
        <v>
144350</v>
      </c>
      <c r="AO60" s="374">
        <v>
5.4</v>
      </c>
      <c r="AP60" s="375">
        <v>
83762</v>
      </c>
      <c r="AQ60" s="376">
        <v>
33.1</v>
      </c>
      <c r="AR60" s="377">
        <v>
-27.7</v>
      </c>
    </row>
    <row r="61" spans="1:44" ht="13.2"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
560</v>
      </c>
      <c r="AL61" s="378"/>
      <c r="AM61" s="379">
        <v>
1600595</v>
      </c>
      <c r="AN61" s="380">
        <v>
211008</v>
      </c>
      <c r="AO61" s="381">
        <v>
0</v>
      </c>
      <c r="AP61" s="382">
        <v>
122510</v>
      </c>
      <c r="AQ61" s="383">
        <v>
4.4000000000000004</v>
      </c>
      <c r="AR61" s="369">
        <v>
-4.4000000000000004</v>
      </c>
    </row>
    <row r="62" spans="1:44" ht="13.2"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
555</v>
      </c>
      <c r="AM62" s="372">
        <v>
1357290</v>
      </c>
      <c r="AN62" s="373">
        <v>
178730</v>
      </c>
      <c r="AO62" s="374">
        <v>
4.4000000000000004</v>
      </c>
      <c r="AP62" s="375">
        <v>
67493</v>
      </c>
      <c r="AQ62" s="376">
        <v>
5.0999999999999996</v>
      </c>
      <c r="AR62" s="377">
        <v>
-0.7</v>
      </c>
    </row>
    <row r="63" spans="1:44" ht="13.2"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2"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2"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2"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2" hidden="1" x14ac:dyDescent="0.2">
      <c r="AK70" s="294"/>
      <c r="AL70" s="294"/>
      <c r="AM70" s="294"/>
      <c r="AN70" s="294"/>
      <c r="AO70" s="294"/>
      <c r="AP70" s="294"/>
      <c r="AQ70" s="294"/>
      <c r="AR70" s="294"/>
    </row>
    <row r="71" spans="1:46" ht="13.2" hidden="1" x14ac:dyDescent="0.2">
      <c r="AK71" s="294"/>
      <c r="AL71" s="294"/>
      <c r="AM71" s="294"/>
      <c r="AN71" s="294"/>
      <c r="AO71" s="294"/>
      <c r="AP71" s="294"/>
      <c r="AQ71" s="294"/>
      <c r="AR71" s="294"/>
    </row>
    <row r="72" spans="1:46" ht="13.2" hidden="1" x14ac:dyDescent="0.2">
      <c r="AK72" s="294"/>
      <c r="AL72" s="294"/>
      <c r="AM72" s="294"/>
      <c r="AN72" s="294"/>
      <c r="AO72" s="294"/>
      <c r="AP72" s="294"/>
      <c r="AQ72" s="294"/>
      <c r="AR72" s="294"/>
    </row>
    <row r="73" spans="1:46" ht="13.2" hidden="1" x14ac:dyDescent="0.2">
      <c r="AK73" s="294"/>
      <c r="AL73" s="294"/>
      <c r="AM73" s="294"/>
      <c r="AN73" s="294"/>
      <c r="AO73" s="294"/>
      <c r="AP73" s="294"/>
      <c r="AQ73" s="294"/>
      <c r="AR73" s="294"/>
    </row>
    <row r="74" spans="1:46" ht="13.2" hidden="1" x14ac:dyDescent="0.2"/>
  </sheetData>
  <sheetProtection algorithmName="SHA-512" hashValue="d3pwq57fUMCQLMjhRWrt+Zt8nPVWnWZl7XjNFqJRF3Jo5Y+18KYxPw15719zPQ0w7lBjgKOovUkL0mRxPlS92Q==" saltValue="tFrzrUf6ag1bl8L5YaAHi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41406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2" x14ac:dyDescent="0.2">
      <c r="B2" s="291"/>
      <c r="DG2" s="291"/>
    </row>
    <row r="3" spans="2:125" ht="13.2"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2" x14ac:dyDescent="0.2"/>
    <row r="5" spans="2:125" ht="13.2" x14ac:dyDescent="0.2"/>
    <row r="6" spans="2:125" ht="13.2" x14ac:dyDescent="0.2"/>
    <row r="7" spans="2:125" ht="13.2" x14ac:dyDescent="0.2"/>
    <row r="8" spans="2:125" ht="13.2" x14ac:dyDescent="0.2"/>
    <row r="9" spans="2:125" ht="13.2" x14ac:dyDescent="0.2">
      <c r="DU9" s="291"/>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91"/>
    </row>
    <row r="18" spans="125:125" ht="13.2" x14ac:dyDescent="0.2"/>
    <row r="19" spans="125:125" ht="13.2" x14ac:dyDescent="0.2"/>
    <row r="20" spans="125:125" ht="13.2" x14ac:dyDescent="0.2">
      <c r="DU20" s="291"/>
    </row>
    <row r="21" spans="125:125" ht="13.2" x14ac:dyDescent="0.2">
      <c r="DU21" s="291"/>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91"/>
    </row>
    <row r="29" spans="125:125" ht="13.2" x14ac:dyDescent="0.2"/>
    <row r="30" spans="125:125" ht="13.2" x14ac:dyDescent="0.2"/>
    <row r="31" spans="125:125" ht="13.2" x14ac:dyDescent="0.2"/>
    <row r="32" spans="125:125" ht="13.2" x14ac:dyDescent="0.2"/>
    <row r="33" spans="2:125" ht="13.2" x14ac:dyDescent="0.2">
      <c r="B33" s="291"/>
      <c r="G33" s="291"/>
      <c r="I33" s="291"/>
    </row>
    <row r="34" spans="2:125" ht="13.2" x14ac:dyDescent="0.2">
      <c r="C34" s="291"/>
      <c r="P34" s="291"/>
      <c r="DE34" s="291"/>
      <c r="DH34" s="291"/>
    </row>
    <row r="35" spans="2:125" ht="13.2" x14ac:dyDescent="0.2">
      <c r="D35" s="291"/>
      <c r="E35" s="291"/>
      <c r="DG35" s="291"/>
      <c r="DJ35" s="291"/>
      <c r="DP35" s="291"/>
      <c r="DQ35" s="291"/>
      <c r="DR35" s="291"/>
      <c r="DS35" s="291"/>
      <c r="DT35" s="291"/>
      <c r="DU35" s="291"/>
    </row>
    <row r="36" spans="2:125" ht="13.2"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2" x14ac:dyDescent="0.2">
      <c r="DU37" s="291"/>
    </row>
    <row r="38" spans="2:125" ht="13.2" x14ac:dyDescent="0.2">
      <c r="DT38" s="291"/>
      <c r="DU38" s="291"/>
    </row>
    <row r="39" spans="2:125" ht="13.2" x14ac:dyDescent="0.2"/>
    <row r="40" spans="2:125" ht="13.2" x14ac:dyDescent="0.2">
      <c r="DH40" s="291"/>
    </row>
    <row r="41" spans="2:125" ht="13.2" x14ac:dyDescent="0.2">
      <c r="DE41" s="291"/>
    </row>
    <row r="42" spans="2:125" ht="13.2" x14ac:dyDescent="0.2">
      <c r="DG42" s="291"/>
      <c r="DJ42" s="291"/>
    </row>
    <row r="43" spans="2:125" ht="13.2"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2" x14ac:dyDescent="0.2">
      <c r="DU44" s="291"/>
    </row>
    <row r="45" spans="2:125" ht="13.2" x14ac:dyDescent="0.2"/>
    <row r="46" spans="2:125" ht="13.2" x14ac:dyDescent="0.2"/>
    <row r="47" spans="2:125" ht="13.2" x14ac:dyDescent="0.2"/>
    <row r="48" spans="2:125" ht="13.2" x14ac:dyDescent="0.2">
      <c r="DT48" s="291"/>
      <c r="DU48" s="291"/>
    </row>
    <row r="49" spans="120:125" ht="13.2" x14ac:dyDescent="0.2">
      <c r="DU49" s="291"/>
    </row>
    <row r="50" spans="120:125" ht="13.2" x14ac:dyDescent="0.2">
      <c r="DU50" s="291"/>
    </row>
    <row r="51" spans="120:125" ht="13.2" x14ac:dyDescent="0.2">
      <c r="DP51" s="291"/>
      <c r="DQ51" s="291"/>
      <c r="DR51" s="291"/>
      <c r="DS51" s="291"/>
      <c r="DT51" s="291"/>
      <c r="DU51" s="291"/>
    </row>
    <row r="52" spans="120:125" ht="13.2" x14ac:dyDescent="0.2"/>
    <row r="53" spans="120:125" ht="13.2" x14ac:dyDescent="0.2"/>
    <row r="54" spans="120:125" ht="13.2" x14ac:dyDescent="0.2">
      <c r="DU54" s="291"/>
    </row>
    <row r="55" spans="120:125" ht="13.2" x14ac:dyDescent="0.2"/>
    <row r="56" spans="120:125" ht="13.2" x14ac:dyDescent="0.2"/>
    <row r="57" spans="120:125" ht="13.2" x14ac:dyDescent="0.2"/>
    <row r="58" spans="120:125" ht="13.2" x14ac:dyDescent="0.2">
      <c r="DU58" s="291"/>
    </row>
    <row r="59" spans="120:125" ht="13.2" x14ac:dyDescent="0.2"/>
    <row r="60" spans="120:125" ht="13.2" x14ac:dyDescent="0.2"/>
    <row r="61" spans="120:125" ht="13.2" x14ac:dyDescent="0.2"/>
    <row r="62" spans="120:125" ht="13.2" x14ac:dyDescent="0.2"/>
    <row r="63" spans="120:125" ht="13.2" x14ac:dyDescent="0.2">
      <c r="DU63" s="291"/>
    </row>
    <row r="64" spans="120:125" ht="13.2" x14ac:dyDescent="0.2">
      <c r="DT64" s="291"/>
      <c r="DU64" s="291"/>
    </row>
    <row r="65" spans="123:125" ht="13.2" x14ac:dyDescent="0.2"/>
    <row r="66" spans="123:125" ht="13.2" x14ac:dyDescent="0.2"/>
    <row r="67" spans="123:125" ht="13.2" x14ac:dyDescent="0.2"/>
    <row r="68" spans="123:125" ht="13.2" x14ac:dyDescent="0.2"/>
    <row r="69" spans="123:125" ht="13.2" x14ac:dyDescent="0.2">
      <c r="DS69" s="291"/>
      <c r="DT69" s="291"/>
      <c r="DU69" s="291"/>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91"/>
    </row>
    <row r="83" spans="116:125" ht="13.2" x14ac:dyDescent="0.2">
      <c r="DM83" s="291"/>
      <c r="DN83" s="291"/>
      <c r="DO83" s="291"/>
      <c r="DP83" s="291"/>
      <c r="DQ83" s="291"/>
      <c r="DR83" s="291"/>
      <c r="DS83" s="291"/>
      <c r="DT83" s="291"/>
      <c r="DU83" s="291"/>
    </row>
    <row r="84" spans="116:125" ht="13.2" x14ac:dyDescent="0.2"/>
    <row r="85" spans="116:125" ht="13.2" x14ac:dyDescent="0.2"/>
    <row r="86" spans="116:125" ht="13.2" x14ac:dyDescent="0.2"/>
    <row r="87" spans="116:125" ht="13.2" x14ac:dyDescent="0.2"/>
    <row r="88" spans="116:125" ht="13.2" x14ac:dyDescent="0.2">
      <c r="DU88" s="291"/>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
562</v>
      </c>
    </row>
    <row r="120" spans="125:125" ht="13.5" hidden="1" customHeight="1" x14ac:dyDescent="0.2"/>
    <row r="121" spans="125:125" ht="13.5" hidden="1" customHeight="1" x14ac:dyDescent="0.2">
      <c r="DU121" s="291"/>
    </row>
  </sheetData>
  <sheetProtection algorithmName="SHA-512" hashValue="gVRUglM0eRQzg0wglm3QPXM++/QL7CvodN6gib50QXW43rJ9KW7LtPjpadOprGRT25wTNYXyElxWSkIc2H2E5g==" saltValue="66xf4bc947Rljlnx7SjGVQ=="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41406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2" x14ac:dyDescent="0.2">
      <c r="B2" s="291"/>
      <c r="T2" s="291"/>
    </row>
    <row r="3" spans="1:125" ht="13.2"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91"/>
      <c r="G33" s="291"/>
      <c r="I33" s="291"/>
    </row>
    <row r="34" spans="2:125" ht="13.2" x14ac:dyDescent="0.2">
      <c r="C34" s="291"/>
      <c r="P34" s="291"/>
      <c r="R34" s="291"/>
      <c r="U34" s="291"/>
    </row>
    <row r="35" spans="2:125" ht="13.2"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2" x14ac:dyDescent="0.2">
      <c r="F36" s="291"/>
      <c r="H36" s="291"/>
      <c r="J36" s="291"/>
      <c r="K36" s="291"/>
      <c r="L36" s="291"/>
      <c r="M36" s="291"/>
      <c r="N36" s="291"/>
      <c r="O36" s="291"/>
      <c r="Q36" s="291"/>
      <c r="S36" s="291"/>
      <c r="V36" s="291"/>
    </row>
    <row r="37" spans="2:125" ht="13.2" x14ac:dyDescent="0.2"/>
    <row r="38" spans="2:125" ht="13.2" x14ac:dyDescent="0.2"/>
    <row r="39" spans="2:125" ht="13.2" x14ac:dyDescent="0.2"/>
    <row r="40" spans="2:125" ht="13.2" x14ac:dyDescent="0.2">
      <c r="U40" s="291"/>
    </row>
    <row r="41" spans="2:125" ht="13.2" x14ac:dyDescent="0.2">
      <c r="R41" s="291"/>
    </row>
    <row r="42" spans="2:125" ht="13.2"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2" x14ac:dyDescent="0.2">
      <c r="Q43" s="291"/>
      <c r="S43" s="291"/>
      <c r="V43" s="291"/>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
563</v>
      </c>
    </row>
  </sheetData>
  <sheetProtection algorithmName="SHA-512" hashValue="BMdbpKOnEYKcIDujQAz7MGv4C0EqVVKnp4O0FP4L1Zy3wz6dZiUV250Ad8JmlRgjWSfh1+LSf8qiHLm9fPJj9Q==" saltValue="VIYuaR3nYKKnsetLCcHBFg==" spinCount="100000" sheet="1" objects="1" scenarios="1"/>
  <dataConsolidate/>
  <phoneticPr fontId="2"/>
  <printOptions horizontalCentered="1" verticalCentered="1"/>
  <pageMargins left="0" right="0" top="0.19685039370078741" bottom="0" header="0.39370078740157483" footer="0"/>
  <headerFooter alignWithMargins="0">
    <oddFooter>
&amp;C&amp;P/&amp;N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SheetLayoutView="100" workbookViewId="0"/>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
0</v>
      </c>
    </row>
    <row r="46" spans="2:10" ht="29.25" customHeight="1" thickBot="1" x14ac:dyDescent="0.25">
      <c r="B46" s="4" t="s">
        <v>
1</v>
      </c>
      <c r="C46" s="5"/>
      <c r="D46" s="5"/>
      <c r="E46" s="6" t="s">
        <v>
2</v>
      </c>
      <c r="F46" s="7" t="s">
        <v>
564</v>
      </c>
      <c r="G46" s="8" t="s">
        <v>
565</v>
      </c>
      <c r="H46" s="8" t="s">
        <v>
566</v>
      </c>
      <c r="I46" s="8" t="s">
        <v>
567</v>
      </c>
      <c r="J46" s="9" t="s">
        <v>
568</v>
      </c>
    </row>
    <row r="47" spans="2:10" ht="57.75" customHeight="1" x14ac:dyDescent="0.2">
      <c r="B47" s="10"/>
      <c r="C47" s="1236" t="s">
        <v>
3</v>
      </c>
      <c r="D47" s="1236"/>
      <c r="E47" s="1237"/>
      <c r="F47" s="11">
        <v>
25.23</v>
      </c>
      <c r="G47" s="12">
        <v>
27.03</v>
      </c>
      <c r="H47" s="12">
        <v>
33.380000000000003</v>
      </c>
      <c r="I47" s="12">
        <v>
36.67</v>
      </c>
      <c r="J47" s="13">
        <v>
36.75</v>
      </c>
    </row>
    <row r="48" spans="2:10" ht="57.75" customHeight="1" x14ac:dyDescent="0.2">
      <c r="B48" s="14"/>
      <c r="C48" s="1238" t="s">
        <v>
4</v>
      </c>
      <c r="D48" s="1238"/>
      <c r="E48" s="1239"/>
      <c r="F48" s="15">
        <v>
2.2200000000000002</v>
      </c>
      <c r="G48" s="16">
        <v>
2.48</v>
      </c>
      <c r="H48" s="16">
        <v>
3.01</v>
      </c>
      <c r="I48" s="16">
        <v>
2.96</v>
      </c>
      <c r="J48" s="17">
        <v>
2.2799999999999998</v>
      </c>
    </row>
    <row r="49" spans="2:10" ht="57.75" customHeight="1" thickBot="1" x14ac:dyDescent="0.25">
      <c r="B49" s="18"/>
      <c r="C49" s="1240" t="s">
        <v>
5</v>
      </c>
      <c r="D49" s="1240"/>
      <c r="E49" s="1241"/>
      <c r="F49" s="19">
        <v>
3.27</v>
      </c>
      <c r="G49" s="20">
        <v>
2.2200000000000002</v>
      </c>
      <c r="H49" s="20">
        <v>
6.93</v>
      </c>
      <c r="I49" s="20">
        <v>
2.84</v>
      </c>
      <c r="J49" s="21" t="s">
        <v>
569</v>
      </c>
    </row>
    <row r="50" spans="2:10" ht="13.5" customHeight="1" x14ac:dyDescent="0.2"/>
  </sheetData>
  <sheetProtection algorithmName="SHA-512" hashValue="m+JT2dX1eyxkovS03DEABJpBcTc9+C9RkG8UWd0F0vQb08yfSnCmiMLGNchyrKKpYJijdQLqOhNa1EHxm778wQ==" saltValue="dX6B6m7IstvXNJKrwwpASQ==" spinCount="100000" sheet="1" objects="1" scenarios="1"/>
  <mergeCells count="3">
    <mergeCell ref="C47:E47"/>
    <mergeCell ref="C48:E48"/>
    <mergeCell ref="C49:E49"/>
  </mergeCells>
  <phoneticPr fontId="2"/>
  <printOptions horizontalCentered="1"/>
  <pageMargins left="0" right="0" top="0.19685039370078741" bottom="0" header="0" footer="0"/>
  <headerFooter alignWithMargins="0">
    <oddFooter>
&amp;C&amp;P/&amp;N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東京都</cp:lastModifiedBy>
  <cp:lastPrinted>2021-03-22T00:01:01Z</cp:lastPrinted>
  <dcterms:created xsi:type="dcterms:W3CDTF">2021-02-05T02:06:33Z</dcterms:created>
  <dcterms:modified xsi:type="dcterms:W3CDTF">2021-10-20T09:13:03Z</dcterms:modified>
  <cp:category/>
</cp:coreProperties>
</file>