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s3210d550\kikaku\03　調査・報告\10　公営企業に係る経営比較分析表の分析等\R07.01_経営比較分析表（R05年度決算）\02　作成\"/>
    </mc:Choice>
  </mc:AlternateContent>
  <xr:revisionPtr revIDLastSave="0" documentId="13_ncr:1_{F0EAE13C-B1C9-4657-BA7C-91E8AEC14BE6}" xr6:coauthVersionLast="47" xr6:coauthVersionMax="47" xr10:uidLastSave="{00000000-0000-0000-0000-000000000000}"/>
  <workbookProtection workbookAlgorithmName="SHA-512" workbookHashValue="5UuqnK8c5cZXeGz8HCLognkvA6+XbsoBqp9ZmNPWY5wceHgviQarn8ILJOfiX1WNCwW0zuAr6vNXEqANrYb5hQ==" workbookSaltValue="mzI7vIt62YVCBfrQBCuer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IZ34" i="4" s="1"/>
  <c r="BM7" i="5"/>
  <c r="BL7" i="5"/>
  <c r="BK7" i="5"/>
  <c r="BJ7" i="5"/>
  <c r="GR34" i="4" s="1"/>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JW10" i="4" s="1"/>
  <c r="AC6" i="5"/>
  <c r="ID10" i="4" s="1"/>
  <c r="AB6" i="5"/>
  <c r="AA6" i="5"/>
  <c r="JW8" i="4" s="1"/>
  <c r="Z6" i="5"/>
  <c r="ID8" i="4" s="1"/>
  <c r="Y6" i="5"/>
  <c r="X6" i="5"/>
  <c r="EG12" i="4" s="1"/>
  <c r="W6" i="5"/>
  <c r="V6" i="5"/>
  <c r="AU12" i="4" s="1"/>
  <c r="U6" i="5"/>
  <c r="T6" i="5"/>
  <c r="FZ10" i="4" s="1"/>
  <c r="S6" i="5"/>
  <c r="EG10" i="4" s="1"/>
  <c r="R6" i="5"/>
  <c r="CN10" i="4" s="1"/>
  <c r="Q6" i="5"/>
  <c r="AU10" i="4" s="1"/>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G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K34" i="4"/>
  <c r="HV34" i="4"/>
  <c r="HG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FZ12" i="4"/>
  <c r="CN12" i="4"/>
  <c r="B12" i="4"/>
  <c r="LP10" i="4"/>
  <c r="LP8" i="4"/>
  <c r="FZ8" i="4"/>
  <c r="EG8" i="4"/>
  <c r="AU8" i="4"/>
  <c r="B6" i="4"/>
  <c r="JB78" i="4" l="1"/>
  <c r="IZ54" i="4"/>
  <c r="IZ32" i="4"/>
  <c r="FO78" i="4"/>
  <c r="FL54" i="4"/>
  <c r="FL32" i="4"/>
  <c r="MO78" i="4"/>
  <c r="MN54" i="4"/>
  <c r="BX78" i="4"/>
  <c r="BX54" i="4"/>
  <c r="BX32" i="4"/>
  <c r="MN32" i="4"/>
  <c r="C11" i="5"/>
  <c r="D11" i="5"/>
  <c r="E11" i="5"/>
  <c r="B11" i="5"/>
  <c r="LZ78" i="4" l="1"/>
  <c r="LY54" i="4"/>
  <c r="LY32" i="4"/>
  <c r="IM78" i="4"/>
  <c r="IK54" i="4"/>
  <c r="IK32" i="4"/>
  <c r="BI78" i="4"/>
  <c r="EZ78" i="4"/>
  <c r="EW54" i="4"/>
  <c r="EW32" i="4"/>
  <c r="BI54" i="4"/>
  <c r="BI32" i="4"/>
  <c r="GT78" i="4"/>
  <c r="GR54" i="4"/>
  <c r="GR32" i="4"/>
  <c r="DG78" i="4"/>
  <c r="DD54" i="4"/>
  <c r="DD32" i="4"/>
  <c r="KF54" i="4"/>
  <c r="KF32" i="4"/>
  <c r="P78" i="4"/>
  <c r="P54" i="4"/>
  <c r="P32" i="4"/>
  <c r="KG78" i="4"/>
  <c r="AT78" i="4"/>
  <c r="AT54" i="4"/>
  <c r="AT32" i="4"/>
  <c r="LK78" i="4"/>
  <c r="LJ54" i="4"/>
  <c r="LJ32" i="4"/>
  <c r="EH54" i="4"/>
  <c r="EH32" i="4"/>
  <c r="HX78" i="4"/>
  <c r="HV54" i="4"/>
  <c r="HV32" i="4"/>
  <c r="EK78" i="4"/>
  <c r="DV78" i="4"/>
  <c r="DS54" i="4"/>
  <c r="DS32" i="4"/>
  <c r="AE78" i="4"/>
  <c r="AE54" i="4"/>
  <c r="AE32" i="4"/>
  <c r="HI78" i="4"/>
  <c r="HG32" i="4"/>
  <c r="KV78" i="4"/>
  <c r="KU54" i="4"/>
  <c r="KU32" i="4"/>
  <c r="HG54" i="4"/>
</calcChain>
</file>

<file path=xl/sharedStrings.xml><?xml version="1.0" encoding="utf-8"?>
<sst xmlns="http://schemas.openxmlformats.org/spreadsheetml/2006/main" count="344" uniqueCount="189">
  <si>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</si>
  <si>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</si>
  <si>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</si>
  <si>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</si>
  <si>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</si>
  <si>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</si>
  <si>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</si>
  <si>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</si>
  <si>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</si>
  <si>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</si>
  <si>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</si>
  <si>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</si>
  <si>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</si>
  <si>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</si>
  <si>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</si>
  <si>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</si>
  <si>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</si>
  <si>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</si>
  <si>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</si>
  <si>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</si>
  <si>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</si>
  <si>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</si>
  <si>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</si>
  <si>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</si>
  <si>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</si>
  <si>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</si>
  <si>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</si>
  <si>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</si>
  <si>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</si>
  <si>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</si>
  <si>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</si>
  <si>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</si>
  <si>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</si>
  <si>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</si>
  <si>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</si>
  <si>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</si>
  <si>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</si>
  <si>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</si>
  <si>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</si>
  <si>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</si>
  <si>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</si>
  <si>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</si>
  <si>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</si>
  <si>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</si>
  <si>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</si>
  <si>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</si>
  <si>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</si>
  <si>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</si>
  <si>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</si>
  <si>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</si>
  <si>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</si>
  <si>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</si>
  <si>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</si>
  <si>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</si>
  <si>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</si>
  <si>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</si>
  <si>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</si>
  <si>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</si>
  <si>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</si>
  <si>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</si>
  <si>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</si>
  <si>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</si>
  <si>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</si>
  <si>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</si>
  <si>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</si>
  <si>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</si>
  <si>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</si>
  <si>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</si>
  <si>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</si>
  <si>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</si>
  <si>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</si>
  <si>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</si>
  <si>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</si>
  <si>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</si>
  <si>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</si>
  <si>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</si>
  <si>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</si>
  <si>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</si>
  <si>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</si>
  <si>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</si>
  <si>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</si>
  <si>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</si>
  <si>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</si>
  <si>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</si>
  <si>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</si>
  <si>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</si>
  <si>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</si>
  <si>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</si>
  <si>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</si>
  <si>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</si>
  <si>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</si>
  <si>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</si>
  <si>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</si>
  <si>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</si>
  <si>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</si>
  <si>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</si>
  <si>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</si>
  <si>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</si>
  <si>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</si>
  <si>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</si>
  <si>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</si>
  <si>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</si>
  <si>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</si>
  <si>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</si>
  <si>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</si>
  <si>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</si>
  <si>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</si>
  <si>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</si>
  <si>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</si>
  <si>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</si>
  <si>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</si>
  <si>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</si>
  <si>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</si>
  <si>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</si>
  <si>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</si>
  <si>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</si>
  <si>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</si>
  <si>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</si>
  <si>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</si>
  <si>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</si>
  <si>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</si>
  <si>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</si>
  <si>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</si>
  <si>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</si>
  <si>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</si>
  <si>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</si>
  <si>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</si>
  <si>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</si>
  <si>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</si>
  <si>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</si>
  <si>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</si>
  <si>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</si>
  <si>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</si>
  <si>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</si>
  <si>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</si>
  <si>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</si>
  <si>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</si>
  <si>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</si>
  <si>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</si>
  <si>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</si>
  <si>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</si>
  <si>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</si>
  <si>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</si>
  <si>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</si>
  <si>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</si>
  <si>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</si>
  <si>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</si>
  <si>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</si>
  <si>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</si>
  <si>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</si>
  <si>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</si>
  <si>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</si>
  <si>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</si>
  <si>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</si>
  <si>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</si>
  <si>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</si>
  <si>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</si>
  <si>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</si>
  <si>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</si>
  <si>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</si>
  <si>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</si>
  <si>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</si>
  <si>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</si>
  <si>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</si>
  <si>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</si>
  <si>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</si>
  <si>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</si>
  <si>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昭和病院企業団</t>
  </si>
  <si>
    <t>公立昭和病院</t>
  </si>
  <si>
    <t>条例全部</t>
  </si>
  <si>
    <t>病院事業</t>
  </si>
  <si>
    <t>一般病院</t>
  </si>
  <si>
    <t>400床以上～500床未満</t>
  </si>
  <si>
    <t>その他</t>
  </si>
  <si>
    <t>直営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</si>
  <si>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</si>
  <si>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</si>
  <si>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</si>
  <si>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</si>
  <si>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</si>
  <si>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</si>
  <si>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</si>
  <si>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</si>
  <si>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</si>
  <si>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</si>
  <si>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①有形固定資産減価償却率については、67.3％となり、類似病院平均と比較して高い数値になっており、施設及び保有する医療機械の老朽化が進んできていると言えます。
②機械備品減価償却率については、77.8％となり、前年度（75.5％）に比べ上昇（2.3ポイント）しました。
③1床当たり有形固定資産は、例年年々増加傾向にありましたが、令和5年度は減少しました。有形固定資産の老朽化が伺えます。</t>
    <rPh sb="118" eb="120">
      <t>ジョウショウ</t>
    </rPh>
    <rPh sb="149" eb="151">
      <t>レイネン</t>
    </rPh>
    <rPh sb="165" eb="167">
      <t>レイワ</t>
    </rPh>
    <rPh sb="168" eb="170">
      <t>ネンド</t>
    </rPh>
    <rPh sb="171" eb="173">
      <t>ゲンショウ</t>
    </rPh>
    <rPh sb="178" eb="180">
      <t>ユウケイ</t>
    </rPh>
    <rPh sb="180" eb="182">
      <t>コテイ</t>
    </rPh>
    <rPh sb="182" eb="184">
      <t>シサン</t>
    </rPh>
    <rPh sb="185" eb="188">
      <t>ロウキュウカ</t>
    </rPh>
    <rPh sb="189" eb="190">
      <t>ウカガ</t>
    </rPh>
    <phoneticPr fontId="5"/>
  </si>
  <si>
    <t>令和4年度と比較して医業収益、医業費用ともに前年度を上回り、修正医業収支比率も前年度と比較して改善しましたが、特に入院収益において平均在院日数の短縮により1日当たり患者数や病床稼働率が影響したことにより、財政面においては純損失を計上することとなりました。今後は地域連携をさらに強化し、新規紹介患者や救急患者を一層積極的に受入、地域の医療需要にこたえつつ医業収支の改善に繋がるよう、全職員一丸となって経営改善に取り組んでまいります。
　今後も構成市における中核病院として、住民の命と健康を守り、安定した質の高い医療を継続的に提供するため、より一層経営改善を推進するよう努めていきます。</t>
    <rPh sb="0" eb="2">
      <t>レイワ</t>
    </rPh>
    <rPh sb="3" eb="5">
      <t>ネンド</t>
    </rPh>
    <rPh sb="6" eb="8">
      <t>ヒカク</t>
    </rPh>
    <phoneticPr fontId="5"/>
  </si>
  <si>
    <t>当院は、構成市の圏域における中核病院として、高度・急性期医療センターとしての役割を担っています。
５疾病（がん診療、脳卒中、心筋梗塞、糖尿病、精神疾患）6事業（救急、小児、周産期、災害、へき地、感染）などの政策医療においては、特に、がん専門医療の提供、脳卒中・急性心筋梗塞・糖尿病、救急医療について地域の中核的な役割を果たしており、感染症についても、感染症指定医療機関として、地域の感染症対策の向上に寄与しています。今後も各機能の維持及び強化に努めるとともに、精神疾患、認知症などの高齢者医療、在宅医療、介護にも関わり、社会ニーズに沿った体制を整備し、地域の医療機関のほか関係機関との連携を推進していきます。</t>
    <rPh sb="97" eb="99">
      <t>カンセン</t>
    </rPh>
    <rPh sb="166" eb="169">
      <t>カンセンショウ</t>
    </rPh>
    <rPh sb="175" eb="180">
      <t>カンセンショウシテイ</t>
    </rPh>
    <rPh sb="180" eb="184">
      <t>イリョウキカン</t>
    </rPh>
    <rPh sb="188" eb="190">
      <t>チイキ</t>
    </rPh>
    <rPh sb="191" eb="196">
      <t>カンセンショウタイサク</t>
    </rPh>
    <rPh sb="197" eb="199">
      <t>コウジョウ</t>
    </rPh>
    <rPh sb="200" eb="202">
      <t>キヨ</t>
    </rPh>
    <phoneticPr fontId="5"/>
  </si>
  <si>
    <t>②医業収支比率については、前年度（91.9％）に比べ上昇（2.8ポイント）しました。令和５年度は、診療単価は目標を大きく上回りました。平均在院日数の短縮もあり、１日あたり患者数および病床稼働率に影響がありましたが、前年度より収益が増加しました。また医業費用については、材料費が医療の高度化に伴い高額な薬剤や診療材料が増加したことから支出額が増大しました。①経常収支比率は新型コロナウイルス感染症が５類に変更し補助金が落ち着いたことにより、医業外収益の減少となりました。そのため前年度（106.0％）に比べ増加（1.9ポイント）しています。③修正医業収支比率については、前年度より微増（0.1ポイント）しています。④病床利用率については、平均在院日数の短縮があり、前年度（74.2％）に比べ低下（1.9ポイント）しています。⑤入院患者1人1日当たり収益及び⑥外来患者1人1日当たり収益については、継続して高い水準で推移しており、患者1人当たりに対し、高度で専門的な医療を提供していると評価することができます。⑦職員給与費対医業収益比率については、医業収益が増加したことで前年度（58.5％）に比べ低下（54.9）しています。⑧材料費対医業収益比率については、高額な治療薬の使用が継続していることもあり、前年度（25.5％）に比べ上昇（2.2ポイント）しています。⑨累積欠損金比率は年々減少しておりましたが、最終的に未処理欠損金を計上することになったため、前年度より上昇（1.3ポイント）しました。</t>
    <rPh sb="1" eb="3">
      <t>イギョウ</t>
    </rPh>
    <rPh sb="3" eb="7">
      <t>シュウシヒリツ</t>
    </rPh>
    <rPh sb="13" eb="16">
      <t>ゼンネンド</t>
    </rPh>
    <rPh sb="24" eb="25">
      <t>クラ</t>
    </rPh>
    <rPh sb="26" eb="28">
      <t>ジョウショウ</t>
    </rPh>
    <rPh sb="42" eb="44">
      <t>レイワ</t>
    </rPh>
    <rPh sb="45" eb="47">
      <t>ネンド</t>
    </rPh>
    <rPh sb="49" eb="53">
      <t>シンリョウタンカ</t>
    </rPh>
    <rPh sb="54" eb="56">
      <t>モクヒョウ</t>
    </rPh>
    <rPh sb="57" eb="58">
      <t>オオ</t>
    </rPh>
    <rPh sb="60" eb="62">
      <t>ウワマワ</t>
    </rPh>
    <rPh sb="67" eb="71">
      <t>ヘイキンザイイン</t>
    </rPh>
    <rPh sb="71" eb="73">
      <t>ニッスウ</t>
    </rPh>
    <rPh sb="74" eb="76">
      <t>タンシュク</t>
    </rPh>
    <rPh sb="81" eb="82">
      <t>ニチ</t>
    </rPh>
    <rPh sb="85" eb="88">
      <t>カンジャスウ</t>
    </rPh>
    <rPh sb="91" eb="96">
      <t>ビョウショウカドウリツ</t>
    </rPh>
    <rPh sb="97" eb="99">
      <t>エイキョウ</t>
    </rPh>
    <rPh sb="107" eb="110">
      <t>ゼンネンド</t>
    </rPh>
    <rPh sb="112" eb="114">
      <t>シュウエキ</t>
    </rPh>
    <rPh sb="115" eb="117">
      <t>ゾウカ</t>
    </rPh>
    <rPh sb="124" eb="128">
      <t>イギョウヒヨウ</t>
    </rPh>
    <rPh sb="134" eb="137">
      <t>ザイリョウヒ</t>
    </rPh>
    <rPh sb="138" eb="140">
      <t>イリョウ</t>
    </rPh>
    <rPh sb="141" eb="144">
      <t>コウドカ</t>
    </rPh>
    <rPh sb="145" eb="146">
      <t>トモナ</t>
    </rPh>
    <rPh sb="147" eb="149">
      <t>コウガク</t>
    </rPh>
    <rPh sb="150" eb="152">
      <t>ヤクザイ</t>
    </rPh>
    <rPh sb="153" eb="155">
      <t>シンリョウ</t>
    </rPh>
    <rPh sb="155" eb="157">
      <t>ザイリョウ</t>
    </rPh>
    <rPh sb="158" eb="160">
      <t>ゾウカ</t>
    </rPh>
    <rPh sb="166" eb="169">
      <t>シシュツガク</t>
    </rPh>
    <rPh sb="170" eb="172">
      <t>ゾウダイ</t>
    </rPh>
    <rPh sb="178" eb="184">
      <t>ケイジョウシュウシヒリツ</t>
    </rPh>
    <rPh sb="185" eb="187">
      <t>シンガタ</t>
    </rPh>
    <rPh sb="194" eb="197">
      <t>カンセンショウ</t>
    </rPh>
    <rPh sb="199" eb="200">
      <t>ルイ</t>
    </rPh>
    <rPh sb="201" eb="203">
      <t>ヘンコウ</t>
    </rPh>
    <rPh sb="204" eb="207">
      <t>ホジョキン</t>
    </rPh>
    <rPh sb="208" eb="209">
      <t>オ</t>
    </rPh>
    <rPh sb="250" eb="251">
      <t>クラ</t>
    </rPh>
    <rPh sb="252" eb="254">
      <t>ゾウカ</t>
    </rPh>
    <rPh sb="270" eb="272">
      <t>シュウセイ</t>
    </rPh>
    <rPh sb="272" eb="274">
      <t>イギョウ</t>
    </rPh>
    <rPh sb="274" eb="278">
      <t>シュウシヒリツ</t>
    </rPh>
    <rPh sb="284" eb="287">
      <t>ゼンネンド</t>
    </rPh>
    <rPh sb="289" eb="291">
      <t>ビゾウ</t>
    </rPh>
    <rPh sb="307" eb="312">
      <t>ビョウショウリヨウリツ</t>
    </rPh>
    <rPh sb="318" eb="324">
      <t>ヘイキンザイインニッスウ</t>
    </rPh>
    <rPh sb="325" eb="327">
      <t>タンシュク</t>
    </rPh>
    <rPh sb="331" eb="334">
      <t>ゼンネンド</t>
    </rPh>
    <rPh sb="342" eb="343">
      <t>クラ</t>
    </rPh>
    <rPh sb="344" eb="346">
      <t>テイカ</t>
    </rPh>
    <rPh sb="477" eb="479">
      <t>ゾウカ</t>
    </rPh>
    <rPh sb="531" eb="534">
      <t>チリョウヤク</t>
    </rPh>
    <rPh sb="581" eb="586">
      <t>ルイセキケッソンキン</t>
    </rPh>
    <rPh sb="586" eb="588">
      <t>ヒリツ</t>
    </rPh>
    <rPh sb="589" eb="591">
      <t>ネンネン</t>
    </rPh>
    <rPh sb="591" eb="593">
      <t>ゲンショウ</t>
    </rPh>
    <rPh sb="602" eb="605">
      <t>サイシュウテキ</t>
    </rPh>
    <rPh sb="606" eb="612">
      <t>ミショリケッソンキン</t>
    </rPh>
    <rPh sb="613" eb="615">
      <t>ケイジョウ</t>
    </rPh>
    <rPh sb="626" eb="629">
      <t>ゼンネンド</t>
    </rPh>
    <rPh sb="631" eb="633">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</si>
</sst>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72.400000000000006</c:v>
                </c:pt>
                <c:pt idx="1">
                  <c:v>69.3</c:v>
                </c:pt>
                <c:pt idx="2">
                  <c:v>71.2</c:v>
                </c:pt>
                <c:pt idx="3">
                  <c:v>74.2</c:v>
                </c:pt>
                <c:pt idx="4">
                  <c:v>72.3</c:v>
                </c:pt>
              </c:numCache>
            </c:numRef>
          </c:val>
          <c:extLst>
            <c:ext xmlns:c16="http://schemas.microsoft.com/office/drawing/2014/chart" uri="{C3380CC4-5D6E-409C-BE32-E72D297353CC}">
              <c16:uniqueId val="{00000000-BB2C-485D-A396-0B3C675D49D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BB2C-485D-A396-0B3C675D49D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88.3</c:v>
                </c:pt>
                <c:pt idx="1">
                  <c:v>80.8</c:v>
                </c:pt>
                <c:pt idx="2">
                  <c:v>87.8</c:v>
                </c:pt>
                <c:pt idx="3">
                  <c:v>87.9</c:v>
                </c:pt>
                <c:pt idx="4">
                  <c:v>89.8</c:v>
                </c:pt>
              </c:numCache>
            </c:numRef>
          </c:val>
          <c:extLst>
            <c:ext xmlns:c16="http://schemas.microsoft.com/office/drawing/2014/chart" uri="{C3380CC4-5D6E-409C-BE32-E72D297353CC}">
              <c16:uniqueId val="{00000000-8BF4-4DE5-AD2C-63198D4FE4B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8BF4-4DE5-AD2C-63198D4FE4B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92.9</c:v>
                </c:pt>
                <c:pt idx="1">
                  <c:v>85.3</c:v>
                </c:pt>
                <c:pt idx="2">
                  <c:v>92</c:v>
                </c:pt>
                <c:pt idx="3">
                  <c:v>91.9</c:v>
                </c:pt>
                <c:pt idx="4">
                  <c:v>94.7</c:v>
                </c:pt>
              </c:numCache>
            </c:numRef>
          </c:val>
          <c:extLst>
            <c:ext xmlns:c16="http://schemas.microsoft.com/office/drawing/2014/chart" uri="{C3380CC4-5D6E-409C-BE32-E72D297353CC}">
              <c16:uniqueId val="{00000000-3C1A-4E20-B958-E1E8F21C4B6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3C1A-4E20-B958-E1E8F21C4B6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98.1</c:v>
                </c:pt>
                <c:pt idx="1">
                  <c:v>104.8</c:v>
                </c:pt>
                <c:pt idx="2">
                  <c:v>107.5</c:v>
                </c:pt>
                <c:pt idx="3">
                  <c:v>106</c:v>
                </c:pt>
                <c:pt idx="4">
                  <c:v>99.1</c:v>
                </c:pt>
              </c:numCache>
            </c:numRef>
          </c:val>
          <c:extLst>
            <c:ext xmlns:c16="http://schemas.microsoft.com/office/drawing/2014/chart" uri="{C3380CC4-5D6E-409C-BE32-E72D297353CC}">
              <c16:uniqueId val="{00000000-07AA-41BA-841D-576CD19470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07AA-41BA-841D-576CD19470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57.7</c:v>
                </c:pt>
                <c:pt idx="1">
                  <c:v>59.9</c:v>
                </c:pt>
                <c:pt idx="2">
                  <c:v>62.8</c:v>
                </c:pt>
                <c:pt idx="3">
                  <c:v>64.400000000000006</c:v>
                </c:pt>
                <c:pt idx="4">
                  <c:v>67.3</c:v>
                </c:pt>
              </c:numCache>
            </c:numRef>
          </c:val>
          <c:extLst>
            <c:ext xmlns:c16="http://schemas.microsoft.com/office/drawing/2014/chart" uri="{C3380CC4-5D6E-409C-BE32-E72D297353CC}">
              <c16:uniqueId val="{00000000-EDB2-4D2F-9F20-E2F9A1AE63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EDB2-4D2F-9F20-E2F9A1AE63B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77.400000000000006</c:v>
                </c:pt>
                <c:pt idx="1">
                  <c:v>76.5</c:v>
                </c:pt>
                <c:pt idx="2">
                  <c:v>78.3</c:v>
                </c:pt>
                <c:pt idx="3">
                  <c:v>75.5</c:v>
                </c:pt>
                <c:pt idx="4">
                  <c:v>77.8</c:v>
                </c:pt>
              </c:numCache>
            </c:numRef>
          </c:val>
          <c:extLst>
            <c:ext xmlns:c16="http://schemas.microsoft.com/office/drawing/2014/chart" uri="{C3380CC4-5D6E-409C-BE32-E72D297353CC}">
              <c16:uniqueId val="{00000000-F101-41B8-B8E7-9694D2CF3BA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F101-41B8-B8E7-9694D2CF3BA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60777561</c:v>
                </c:pt>
                <c:pt idx="1">
                  <c:v>61297278</c:v>
                </c:pt>
                <c:pt idx="2">
                  <c:v>61486386</c:v>
                </c:pt>
                <c:pt idx="3">
                  <c:v>61997777</c:v>
                </c:pt>
                <c:pt idx="4">
                  <c:v>61888748</c:v>
                </c:pt>
              </c:numCache>
            </c:numRef>
          </c:val>
          <c:extLst>
            <c:ext xmlns:c16="http://schemas.microsoft.com/office/drawing/2014/chart" uri="{C3380CC4-5D6E-409C-BE32-E72D297353CC}">
              <c16:uniqueId val="{00000000-4F85-4D96-A7B8-B4A96E7AD5B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4F85-4D96-A7B8-B4A96E7AD5B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24.5</c:v>
                </c:pt>
                <c:pt idx="1">
                  <c:v>25.6</c:v>
                </c:pt>
                <c:pt idx="2">
                  <c:v>25.1</c:v>
                </c:pt>
                <c:pt idx="3">
                  <c:v>25.5</c:v>
                </c:pt>
                <c:pt idx="4">
                  <c:v>27.7</c:v>
                </c:pt>
              </c:numCache>
            </c:numRef>
          </c:val>
          <c:extLst>
            <c:ext xmlns:c16="http://schemas.microsoft.com/office/drawing/2014/chart" uri="{C3380CC4-5D6E-409C-BE32-E72D297353CC}">
              <c16:uniqueId val="{00000000-A9EB-4910-8BF6-53AEDB91BA7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A9EB-4910-8BF6-53AEDB91BA7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54.7</c:v>
                </c:pt>
                <c:pt idx="1">
                  <c:v>66.7</c:v>
                </c:pt>
                <c:pt idx="2">
                  <c:v>59.5</c:v>
                </c:pt>
                <c:pt idx="3">
                  <c:v>58.5</c:v>
                </c:pt>
                <c:pt idx="4">
                  <c:v>54.9</c:v>
                </c:pt>
              </c:numCache>
            </c:numRef>
          </c:val>
          <c:extLst>
            <c:ext xmlns:c16="http://schemas.microsoft.com/office/drawing/2014/chart" uri="{C3380CC4-5D6E-409C-BE32-E72D297353CC}">
              <c16:uniqueId val="{00000000-3196-4227-B020-6B8AA6FA164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3196-4227-B020-6B8AA6FA164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19278</c:v>
                </c:pt>
                <c:pt idx="1">
                  <c:v>19013</c:v>
                </c:pt>
                <c:pt idx="2">
                  <c:v>21095</c:v>
                </c:pt>
                <c:pt idx="3">
                  <c:v>21325</c:v>
                </c:pt>
                <c:pt idx="4">
                  <c:v>22401</c:v>
                </c:pt>
              </c:numCache>
            </c:numRef>
          </c:val>
          <c:extLst>
            <c:ext xmlns:c16="http://schemas.microsoft.com/office/drawing/2014/chart" uri="{C3380CC4-5D6E-409C-BE32-E72D297353CC}">
              <c16:uniqueId val="{00000000-4E98-413F-B301-3A4BC4BDAB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4E98-413F-B301-3A4BC4BDAB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80069</c:v>
                </c:pt>
                <c:pt idx="1">
                  <c:v>82784</c:v>
                </c:pt>
                <c:pt idx="2">
                  <c:v>86958</c:v>
                </c:pt>
                <c:pt idx="3">
                  <c:v>87142</c:v>
                </c:pt>
                <c:pt idx="4">
                  <c:v>95855</c:v>
                </c:pt>
              </c:numCache>
            </c:numRef>
          </c:val>
          <c:extLst>
            <c:ext xmlns:c16="http://schemas.microsoft.com/office/drawing/2014/chart" uri="{C3380CC4-5D6E-409C-BE32-E72D297353CC}">
              <c16:uniqueId val="{00000000-53E6-4DD1-97BA-8894FAF6260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53E6-4DD1-97BA-8894FAF6260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16.2</c:v>
                </c:pt>
                <c:pt idx="1">
                  <c:v>11.2</c:v>
                </c:pt>
                <c:pt idx="2">
                  <c:v>1.6</c:v>
                </c:pt>
                <c:pt idx="3">
                  <c:v>0</c:v>
                </c:pt>
                <c:pt idx="4">
                  <c:v>1.3</c:v>
                </c:pt>
              </c:numCache>
            </c:numRef>
          </c:val>
          <c:extLst>
            <c:ext xmlns:c16="http://schemas.microsoft.com/office/drawing/2014/chart" uri="{C3380CC4-5D6E-409C-BE32-E72D297353CC}">
              <c16:uniqueId val="{00000000-FB86-41CD-B4F3-F8F50F1C05D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FB86-41CD-B4F3-F8F50F1C05D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V13" zoomScale="80" zoomScaleNormal="8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東京都昭和病院企業団　公立昭和病院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その他</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479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485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50589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477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477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15">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98.1</v>
      </c>
      <c r="Q33" s="129"/>
      <c r="R33" s="129"/>
      <c r="S33" s="129"/>
      <c r="T33" s="129"/>
      <c r="U33" s="129"/>
      <c r="V33" s="129"/>
      <c r="W33" s="129"/>
      <c r="X33" s="129"/>
      <c r="Y33" s="129"/>
      <c r="Z33" s="129"/>
      <c r="AA33" s="129"/>
      <c r="AB33" s="129"/>
      <c r="AC33" s="129"/>
      <c r="AD33" s="130"/>
      <c r="AE33" s="128">
        <f>データ!AJ7</f>
        <v>104.8</v>
      </c>
      <c r="AF33" s="129"/>
      <c r="AG33" s="129"/>
      <c r="AH33" s="129"/>
      <c r="AI33" s="129"/>
      <c r="AJ33" s="129"/>
      <c r="AK33" s="129"/>
      <c r="AL33" s="129"/>
      <c r="AM33" s="129"/>
      <c r="AN33" s="129"/>
      <c r="AO33" s="129"/>
      <c r="AP33" s="129"/>
      <c r="AQ33" s="129"/>
      <c r="AR33" s="129"/>
      <c r="AS33" s="130"/>
      <c r="AT33" s="128">
        <f>データ!AK7</f>
        <v>107.5</v>
      </c>
      <c r="AU33" s="129"/>
      <c r="AV33" s="129"/>
      <c r="AW33" s="129"/>
      <c r="AX33" s="129"/>
      <c r="AY33" s="129"/>
      <c r="AZ33" s="129"/>
      <c r="BA33" s="129"/>
      <c r="BB33" s="129"/>
      <c r="BC33" s="129"/>
      <c r="BD33" s="129"/>
      <c r="BE33" s="129"/>
      <c r="BF33" s="129"/>
      <c r="BG33" s="129"/>
      <c r="BH33" s="130"/>
      <c r="BI33" s="128">
        <f>データ!AL7</f>
        <v>106</v>
      </c>
      <c r="BJ33" s="129"/>
      <c r="BK33" s="129"/>
      <c r="BL33" s="129"/>
      <c r="BM33" s="129"/>
      <c r="BN33" s="129"/>
      <c r="BO33" s="129"/>
      <c r="BP33" s="129"/>
      <c r="BQ33" s="129"/>
      <c r="BR33" s="129"/>
      <c r="BS33" s="129"/>
      <c r="BT33" s="129"/>
      <c r="BU33" s="129"/>
      <c r="BV33" s="129"/>
      <c r="BW33" s="130"/>
      <c r="BX33" s="128">
        <f>データ!AM7</f>
        <v>99.1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92.9</v>
      </c>
      <c r="DE33" s="129"/>
      <c r="DF33" s="129"/>
      <c r="DG33" s="129"/>
      <c r="DH33" s="129"/>
      <c r="DI33" s="129"/>
      <c r="DJ33" s="129"/>
      <c r="DK33" s="129"/>
      <c r="DL33" s="129"/>
      <c r="DM33" s="129"/>
      <c r="DN33" s="129"/>
      <c r="DO33" s="129"/>
      <c r="DP33" s="129"/>
      <c r="DQ33" s="129"/>
      <c r="DR33" s="130"/>
      <c r="DS33" s="128">
        <f>データ!AU7</f>
        <v>85.3</v>
      </c>
      <c r="DT33" s="129"/>
      <c r="DU33" s="129"/>
      <c r="DV33" s="129"/>
      <c r="DW33" s="129"/>
      <c r="DX33" s="129"/>
      <c r="DY33" s="129"/>
      <c r="DZ33" s="129"/>
      <c r="EA33" s="129"/>
      <c r="EB33" s="129"/>
      <c r="EC33" s="129"/>
      <c r="ED33" s="129"/>
      <c r="EE33" s="129"/>
      <c r="EF33" s="129"/>
      <c r="EG33" s="130"/>
      <c r="EH33" s="128">
        <f>データ!AV7</f>
        <v>92</v>
      </c>
      <c r="EI33" s="129"/>
      <c r="EJ33" s="129"/>
      <c r="EK33" s="129"/>
      <c r="EL33" s="129"/>
      <c r="EM33" s="129"/>
      <c r="EN33" s="129"/>
      <c r="EO33" s="129"/>
      <c r="EP33" s="129"/>
      <c r="EQ33" s="129"/>
      <c r="ER33" s="129"/>
      <c r="ES33" s="129"/>
      <c r="ET33" s="129"/>
      <c r="EU33" s="129"/>
      <c r="EV33" s="130"/>
      <c r="EW33" s="128">
        <f>データ!AW7</f>
        <v>91.9</v>
      </c>
      <c r="EX33" s="129"/>
      <c r="EY33" s="129"/>
      <c r="EZ33" s="129"/>
      <c r="FA33" s="129"/>
      <c r="FB33" s="129"/>
      <c r="FC33" s="129"/>
      <c r="FD33" s="129"/>
      <c r="FE33" s="129"/>
      <c r="FF33" s="129"/>
      <c r="FG33" s="129"/>
      <c r="FH33" s="129"/>
      <c r="FI33" s="129"/>
      <c r="FJ33" s="129"/>
      <c r="FK33" s="130"/>
      <c r="FL33" s="128">
        <f>データ!AX7</f>
        <v>94.7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88.3</v>
      </c>
      <c r="GS33" s="129"/>
      <c r="GT33" s="129"/>
      <c r="GU33" s="129"/>
      <c r="GV33" s="129"/>
      <c r="GW33" s="129"/>
      <c r="GX33" s="129"/>
      <c r="GY33" s="129"/>
      <c r="GZ33" s="129"/>
      <c r="HA33" s="129"/>
      <c r="HB33" s="129"/>
      <c r="HC33" s="129"/>
      <c r="HD33" s="129"/>
      <c r="HE33" s="129"/>
      <c r="HF33" s="130"/>
      <c r="HG33" s="128">
        <f>データ!BF7</f>
        <v>80.8</v>
      </c>
      <c r="HH33" s="129"/>
      <c r="HI33" s="129"/>
      <c r="HJ33" s="129"/>
      <c r="HK33" s="129"/>
      <c r="HL33" s="129"/>
      <c r="HM33" s="129"/>
      <c r="HN33" s="129"/>
      <c r="HO33" s="129"/>
      <c r="HP33" s="129"/>
      <c r="HQ33" s="129"/>
      <c r="HR33" s="129"/>
      <c r="HS33" s="129"/>
      <c r="HT33" s="129"/>
      <c r="HU33" s="130"/>
      <c r="HV33" s="128">
        <f>データ!BG7</f>
        <v>87.8</v>
      </c>
      <c r="HW33" s="129"/>
      <c r="HX33" s="129"/>
      <c r="HY33" s="129"/>
      <c r="HZ33" s="129"/>
      <c r="IA33" s="129"/>
      <c r="IB33" s="129"/>
      <c r="IC33" s="129"/>
      <c r="ID33" s="129"/>
      <c r="IE33" s="129"/>
      <c r="IF33" s="129"/>
      <c r="IG33" s="129"/>
      <c r="IH33" s="129"/>
      <c r="II33" s="129"/>
      <c r="IJ33" s="130"/>
      <c r="IK33" s="128">
        <f>データ!BH7</f>
        <v>87.9</v>
      </c>
      <c r="IL33" s="129"/>
      <c r="IM33" s="129"/>
      <c r="IN33" s="129"/>
      <c r="IO33" s="129"/>
      <c r="IP33" s="129"/>
      <c r="IQ33" s="129"/>
      <c r="IR33" s="129"/>
      <c r="IS33" s="129"/>
      <c r="IT33" s="129"/>
      <c r="IU33" s="129"/>
      <c r="IV33" s="129"/>
      <c r="IW33" s="129"/>
      <c r="IX33" s="129"/>
      <c r="IY33" s="130"/>
      <c r="IZ33" s="128">
        <f>データ!BI7</f>
        <v>89.8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72.400000000000006</v>
      </c>
      <c r="KG33" s="129"/>
      <c r="KH33" s="129"/>
      <c r="KI33" s="129"/>
      <c r="KJ33" s="129"/>
      <c r="KK33" s="129"/>
      <c r="KL33" s="129"/>
      <c r="KM33" s="129"/>
      <c r="KN33" s="129"/>
      <c r="KO33" s="129"/>
      <c r="KP33" s="129"/>
      <c r="KQ33" s="129"/>
      <c r="KR33" s="129"/>
      <c r="KS33" s="129"/>
      <c r="KT33" s="130"/>
      <c r="KU33" s="128">
        <f>データ!BQ7</f>
        <v>69.3</v>
      </c>
      <c r="KV33" s="129"/>
      <c r="KW33" s="129"/>
      <c r="KX33" s="129"/>
      <c r="KY33" s="129"/>
      <c r="KZ33" s="129"/>
      <c r="LA33" s="129"/>
      <c r="LB33" s="129"/>
      <c r="LC33" s="129"/>
      <c r="LD33" s="129"/>
      <c r="LE33" s="129"/>
      <c r="LF33" s="129"/>
      <c r="LG33" s="129"/>
      <c r="LH33" s="129"/>
      <c r="LI33" s="130"/>
      <c r="LJ33" s="128">
        <f>データ!BR7</f>
        <v>71.2</v>
      </c>
      <c r="LK33" s="129"/>
      <c r="LL33" s="129"/>
      <c r="LM33" s="129"/>
      <c r="LN33" s="129"/>
      <c r="LO33" s="129"/>
      <c r="LP33" s="129"/>
      <c r="LQ33" s="129"/>
      <c r="LR33" s="129"/>
      <c r="LS33" s="129"/>
      <c r="LT33" s="129"/>
      <c r="LU33" s="129"/>
      <c r="LV33" s="129"/>
      <c r="LW33" s="129"/>
      <c r="LX33" s="130"/>
      <c r="LY33" s="128">
        <f>データ!BS7</f>
        <v>74.2</v>
      </c>
      <c r="LZ33" s="129"/>
      <c r="MA33" s="129"/>
      <c r="MB33" s="129"/>
      <c r="MC33" s="129"/>
      <c r="MD33" s="129"/>
      <c r="ME33" s="129"/>
      <c r="MF33" s="129"/>
      <c r="MG33" s="129"/>
      <c r="MH33" s="129"/>
      <c r="MI33" s="129"/>
      <c r="MJ33" s="129"/>
      <c r="MK33" s="129"/>
      <c r="ML33" s="129"/>
      <c r="MM33" s="130"/>
      <c r="MN33" s="128">
        <f>データ!BT7</f>
        <v>72.3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44.7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80069</v>
      </c>
      <c r="Q55" s="138"/>
      <c r="R55" s="138"/>
      <c r="S55" s="138"/>
      <c r="T55" s="138"/>
      <c r="U55" s="138"/>
      <c r="V55" s="138"/>
      <c r="W55" s="138"/>
      <c r="X55" s="138"/>
      <c r="Y55" s="138"/>
      <c r="Z55" s="138"/>
      <c r="AA55" s="138"/>
      <c r="AB55" s="138"/>
      <c r="AC55" s="138"/>
      <c r="AD55" s="139"/>
      <c r="AE55" s="137">
        <f>データ!CB7</f>
        <v>82784</v>
      </c>
      <c r="AF55" s="138"/>
      <c r="AG55" s="138"/>
      <c r="AH55" s="138"/>
      <c r="AI55" s="138"/>
      <c r="AJ55" s="138"/>
      <c r="AK55" s="138"/>
      <c r="AL55" s="138"/>
      <c r="AM55" s="138"/>
      <c r="AN55" s="138"/>
      <c r="AO55" s="138"/>
      <c r="AP55" s="138"/>
      <c r="AQ55" s="138"/>
      <c r="AR55" s="138"/>
      <c r="AS55" s="139"/>
      <c r="AT55" s="137">
        <f>データ!CC7</f>
        <v>86958</v>
      </c>
      <c r="AU55" s="138"/>
      <c r="AV55" s="138"/>
      <c r="AW55" s="138"/>
      <c r="AX55" s="138"/>
      <c r="AY55" s="138"/>
      <c r="AZ55" s="138"/>
      <c r="BA55" s="138"/>
      <c r="BB55" s="138"/>
      <c r="BC55" s="138"/>
      <c r="BD55" s="138"/>
      <c r="BE55" s="138"/>
      <c r="BF55" s="138"/>
      <c r="BG55" s="138"/>
      <c r="BH55" s="139"/>
      <c r="BI55" s="137">
        <f>データ!CD7</f>
        <v>87142</v>
      </c>
      <c r="BJ55" s="138"/>
      <c r="BK55" s="138"/>
      <c r="BL55" s="138"/>
      <c r="BM55" s="138"/>
      <c r="BN55" s="138"/>
      <c r="BO55" s="138"/>
      <c r="BP55" s="138"/>
      <c r="BQ55" s="138"/>
      <c r="BR55" s="138"/>
      <c r="BS55" s="138"/>
      <c r="BT55" s="138"/>
      <c r="BU55" s="138"/>
      <c r="BV55" s="138"/>
      <c r="BW55" s="139"/>
      <c r="BX55" s="137">
        <f>データ!CE7</f>
        <v>95855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19278</v>
      </c>
      <c r="DE55" s="138"/>
      <c r="DF55" s="138"/>
      <c r="DG55" s="138"/>
      <c r="DH55" s="138"/>
      <c r="DI55" s="138"/>
      <c r="DJ55" s="138"/>
      <c r="DK55" s="138"/>
      <c r="DL55" s="138"/>
      <c r="DM55" s="138"/>
      <c r="DN55" s="138"/>
      <c r="DO55" s="138"/>
      <c r="DP55" s="138"/>
      <c r="DQ55" s="138"/>
      <c r="DR55" s="139"/>
      <c r="DS55" s="137">
        <f>データ!CM7</f>
        <v>19013</v>
      </c>
      <c r="DT55" s="138"/>
      <c r="DU55" s="138"/>
      <c r="DV55" s="138"/>
      <c r="DW55" s="138"/>
      <c r="DX55" s="138"/>
      <c r="DY55" s="138"/>
      <c r="DZ55" s="138"/>
      <c r="EA55" s="138"/>
      <c r="EB55" s="138"/>
      <c r="EC55" s="138"/>
      <c r="ED55" s="138"/>
      <c r="EE55" s="138"/>
      <c r="EF55" s="138"/>
      <c r="EG55" s="139"/>
      <c r="EH55" s="137">
        <f>データ!CN7</f>
        <v>21095</v>
      </c>
      <c r="EI55" s="138"/>
      <c r="EJ55" s="138"/>
      <c r="EK55" s="138"/>
      <c r="EL55" s="138"/>
      <c r="EM55" s="138"/>
      <c r="EN55" s="138"/>
      <c r="EO55" s="138"/>
      <c r="EP55" s="138"/>
      <c r="EQ55" s="138"/>
      <c r="ER55" s="138"/>
      <c r="ES55" s="138"/>
      <c r="ET55" s="138"/>
      <c r="EU55" s="138"/>
      <c r="EV55" s="139"/>
      <c r="EW55" s="137">
        <f>データ!CO7</f>
        <v>21325</v>
      </c>
      <c r="EX55" s="138"/>
      <c r="EY55" s="138"/>
      <c r="EZ55" s="138"/>
      <c r="FA55" s="138"/>
      <c r="FB55" s="138"/>
      <c r="FC55" s="138"/>
      <c r="FD55" s="138"/>
      <c r="FE55" s="138"/>
      <c r="FF55" s="138"/>
      <c r="FG55" s="138"/>
      <c r="FH55" s="138"/>
      <c r="FI55" s="138"/>
      <c r="FJ55" s="138"/>
      <c r="FK55" s="139"/>
      <c r="FL55" s="137">
        <f>データ!CP7</f>
        <v>22401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54.7</v>
      </c>
      <c r="GS55" s="129"/>
      <c r="GT55" s="129"/>
      <c r="GU55" s="129"/>
      <c r="GV55" s="129"/>
      <c r="GW55" s="129"/>
      <c r="GX55" s="129"/>
      <c r="GY55" s="129"/>
      <c r="GZ55" s="129"/>
      <c r="HA55" s="129"/>
      <c r="HB55" s="129"/>
      <c r="HC55" s="129"/>
      <c r="HD55" s="129"/>
      <c r="HE55" s="129"/>
      <c r="HF55" s="130"/>
      <c r="HG55" s="128">
        <f>データ!CX7</f>
        <v>66.7</v>
      </c>
      <c r="HH55" s="129"/>
      <c r="HI55" s="129"/>
      <c r="HJ55" s="129"/>
      <c r="HK55" s="129"/>
      <c r="HL55" s="129"/>
      <c r="HM55" s="129"/>
      <c r="HN55" s="129"/>
      <c r="HO55" s="129"/>
      <c r="HP55" s="129"/>
      <c r="HQ55" s="129"/>
      <c r="HR55" s="129"/>
      <c r="HS55" s="129"/>
      <c r="HT55" s="129"/>
      <c r="HU55" s="130"/>
      <c r="HV55" s="128">
        <f>データ!CY7</f>
        <v>59.5</v>
      </c>
      <c r="HW55" s="129"/>
      <c r="HX55" s="129"/>
      <c r="HY55" s="129"/>
      <c r="HZ55" s="129"/>
      <c r="IA55" s="129"/>
      <c r="IB55" s="129"/>
      <c r="IC55" s="129"/>
      <c r="ID55" s="129"/>
      <c r="IE55" s="129"/>
      <c r="IF55" s="129"/>
      <c r="IG55" s="129"/>
      <c r="IH55" s="129"/>
      <c r="II55" s="129"/>
      <c r="IJ55" s="130"/>
      <c r="IK55" s="128">
        <f>データ!CZ7</f>
        <v>58.5</v>
      </c>
      <c r="IL55" s="129"/>
      <c r="IM55" s="129"/>
      <c r="IN55" s="129"/>
      <c r="IO55" s="129"/>
      <c r="IP55" s="129"/>
      <c r="IQ55" s="129"/>
      <c r="IR55" s="129"/>
      <c r="IS55" s="129"/>
      <c r="IT55" s="129"/>
      <c r="IU55" s="129"/>
      <c r="IV55" s="129"/>
      <c r="IW55" s="129"/>
      <c r="IX55" s="129"/>
      <c r="IY55" s="130"/>
      <c r="IZ55" s="128">
        <f>データ!DA7</f>
        <v>54.9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24.5</v>
      </c>
      <c r="KG55" s="129"/>
      <c r="KH55" s="129"/>
      <c r="KI55" s="129"/>
      <c r="KJ55" s="129"/>
      <c r="KK55" s="129"/>
      <c r="KL55" s="129"/>
      <c r="KM55" s="129"/>
      <c r="KN55" s="129"/>
      <c r="KO55" s="129"/>
      <c r="KP55" s="129"/>
      <c r="KQ55" s="129"/>
      <c r="KR55" s="129"/>
      <c r="KS55" s="129"/>
      <c r="KT55" s="130"/>
      <c r="KU55" s="128">
        <f>データ!DI7</f>
        <v>25.6</v>
      </c>
      <c r="KV55" s="129"/>
      <c r="KW55" s="129"/>
      <c r="KX55" s="129"/>
      <c r="KY55" s="129"/>
      <c r="KZ55" s="129"/>
      <c r="LA55" s="129"/>
      <c r="LB55" s="129"/>
      <c r="LC55" s="129"/>
      <c r="LD55" s="129"/>
      <c r="LE55" s="129"/>
      <c r="LF55" s="129"/>
      <c r="LG55" s="129"/>
      <c r="LH55" s="129"/>
      <c r="LI55" s="130"/>
      <c r="LJ55" s="128">
        <f>データ!DJ7</f>
        <v>25.1</v>
      </c>
      <c r="LK55" s="129"/>
      <c r="LL55" s="129"/>
      <c r="LM55" s="129"/>
      <c r="LN55" s="129"/>
      <c r="LO55" s="129"/>
      <c r="LP55" s="129"/>
      <c r="LQ55" s="129"/>
      <c r="LR55" s="129"/>
      <c r="LS55" s="129"/>
      <c r="LT55" s="129"/>
      <c r="LU55" s="129"/>
      <c r="LV55" s="129"/>
      <c r="LW55" s="129"/>
      <c r="LX55" s="130"/>
      <c r="LY55" s="128">
        <f>データ!DK7</f>
        <v>25.5</v>
      </c>
      <c r="LZ55" s="129"/>
      <c r="MA55" s="129"/>
      <c r="MB55" s="129"/>
      <c r="MC55" s="129"/>
      <c r="MD55" s="129"/>
      <c r="ME55" s="129"/>
      <c r="MF55" s="129"/>
      <c r="MG55" s="129"/>
      <c r="MH55" s="129"/>
      <c r="MI55" s="129"/>
      <c r="MJ55" s="129"/>
      <c r="MK55" s="129"/>
      <c r="ML55" s="129"/>
      <c r="MM55" s="130"/>
      <c r="MN55" s="128">
        <f>データ!DL7</f>
        <v>27.7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60271</v>
      </c>
      <c r="Q56" s="138"/>
      <c r="R56" s="138"/>
      <c r="S56" s="138"/>
      <c r="T56" s="138"/>
      <c r="U56" s="138"/>
      <c r="V56" s="138"/>
      <c r="W56" s="138"/>
      <c r="X56" s="138"/>
      <c r="Y56" s="138"/>
      <c r="Z56" s="138"/>
      <c r="AA56" s="138"/>
      <c r="AB56" s="138"/>
      <c r="AC56" s="138"/>
      <c r="AD56" s="139"/>
      <c r="AE56" s="137">
        <f>データ!CG7</f>
        <v>63766</v>
      </c>
      <c r="AF56" s="138"/>
      <c r="AG56" s="138"/>
      <c r="AH56" s="138"/>
      <c r="AI56" s="138"/>
      <c r="AJ56" s="138"/>
      <c r="AK56" s="138"/>
      <c r="AL56" s="138"/>
      <c r="AM56" s="138"/>
      <c r="AN56" s="138"/>
      <c r="AO56" s="138"/>
      <c r="AP56" s="138"/>
      <c r="AQ56" s="138"/>
      <c r="AR56" s="138"/>
      <c r="AS56" s="139"/>
      <c r="AT56" s="137">
        <f>データ!CH7</f>
        <v>66386</v>
      </c>
      <c r="AU56" s="138"/>
      <c r="AV56" s="138"/>
      <c r="AW56" s="138"/>
      <c r="AX56" s="138"/>
      <c r="AY56" s="138"/>
      <c r="AZ56" s="138"/>
      <c r="BA56" s="138"/>
      <c r="BB56" s="138"/>
      <c r="BC56" s="138"/>
      <c r="BD56" s="138"/>
      <c r="BE56" s="138"/>
      <c r="BF56" s="138"/>
      <c r="BG56" s="138"/>
      <c r="BH56" s="139"/>
      <c r="BI56" s="137">
        <f>データ!CI7</f>
        <v>69418</v>
      </c>
      <c r="BJ56" s="138"/>
      <c r="BK56" s="138"/>
      <c r="BL56" s="138"/>
      <c r="BM56" s="138"/>
      <c r="BN56" s="138"/>
      <c r="BO56" s="138"/>
      <c r="BP56" s="138"/>
      <c r="BQ56" s="138"/>
      <c r="BR56" s="138"/>
      <c r="BS56" s="138"/>
      <c r="BT56" s="138"/>
      <c r="BU56" s="138"/>
      <c r="BV56" s="138"/>
      <c r="BW56" s="139"/>
      <c r="BX56" s="137">
        <f>データ!CJ7</f>
        <v>70803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16979</v>
      </c>
      <c r="DE56" s="138"/>
      <c r="DF56" s="138"/>
      <c r="DG56" s="138"/>
      <c r="DH56" s="138"/>
      <c r="DI56" s="138"/>
      <c r="DJ56" s="138"/>
      <c r="DK56" s="138"/>
      <c r="DL56" s="138"/>
      <c r="DM56" s="138"/>
      <c r="DN56" s="138"/>
      <c r="DO56" s="138"/>
      <c r="DP56" s="138"/>
      <c r="DQ56" s="138"/>
      <c r="DR56" s="139"/>
      <c r="DS56" s="137">
        <f>データ!CR7</f>
        <v>18423</v>
      </c>
      <c r="DT56" s="138"/>
      <c r="DU56" s="138"/>
      <c r="DV56" s="138"/>
      <c r="DW56" s="138"/>
      <c r="DX56" s="138"/>
      <c r="DY56" s="138"/>
      <c r="DZ56" s="138"/>
      <c r="EA56" s="138"/>
      <c r="EB56" s="138"/>
      <c r="EC56" s="138"/>
      <c r="ED56" s="138"/>
      <c r="EE56" s="138"/>
      <c r="EF56" s="138"/>
      <c r="EG56" s="139"/>
      <c r="EH56" s="137">
        <f>データ!CS7</f>
        <v>19190</v>
      </c>
      <c r="EI56" s="138"/>
      <c r="EJ56" s="138"/>
      <c r="EK56" s="138"/>
      <c r="EL56" s="138"/>
      <c r="EM56" s="138"/>
      <c r="EN56" s="138"/>
      <c r="EO56" s="138"/>
      <c r="EP56" s="138"/>
      <c r="EQ56" s="138"/>
      <c r="ER56" s="138"/>
      <c r="ES56" s="138"/>
      <c r="ET56" s="138"/>
      <c r="EU56" s="138"/>
      <c r="EV56" s="139"/>
      <c r="EW56" s="137">
        <f>データ!CT7</f>
        <v>19216</v>
      </c>
      <c r="EX56" s="138"/>
      <c r="EY56" s="138"/>
      <c r="EZ56" s="138"/>
      <c r="FA56" s="138"/>
      <c r="FB56" s="138"/>
      <c r="FC56" s="138"/>
      <c r="FD56" s="138"/>
      <c r="FE56" s="138"/>
      <c r="FF56" s="138"/>
      <c r="FG56" s="138"/>
      <c r="FH56" s="138"/>
      <c r="FI56" s="138"/>
      <c r="FJ56" s="138"/>
      <c r="FK56" s="139"/>
      <c r="FL56" s="137">
        <f>データ!CU7</f>
        <v>20167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16.2</v>
      </c>
      <c r="Q79" s="129"/>
      <c r="R79" s="129"/>
      <c r="S79" s="129"/>
      <c r="T79" s="129"/>
      <c r="U79" s="129"/>
      <c r="V79" s="129"/>
      <c r="W79" s="129"/>
      <c r="X79" s="129"/>
      <c r="Y79" s="129"/>
      <c r="Z79" s="129"/>
      <c r="AA79" s="129"/>
      <c r="AB79" s="129"/>
      <c r="AC79" s="129"/>
      <c r="AD79" s="130"/>
      <c r="AE79" s="128">
        <f>データ!DT7</f>
        <v>11.2</v>
      </c>
      <c r="AF79" s="129"/>
      <c r="AG79" s="129"/>
      <c r="AH79" s="129"/>
      <c r="AI79" s="129"/>
      <c r="AJ79" s="129"/>
      <c r="AK79" s="129"/>
      <c r="AL79" s="129"/>
      <c r="AM79" s="129"/>
      <c r="AN79" s="129"/>
      <c r="AO79" s="129"/>
      <c r="AP79" s="129"/>
      <c r="AQ79" s="129"/>
      <c r="AR79" s="129"/>
      <c r="AS79" s="130"/>
      <c r="AT79" s="128">
        <f>データ!DU7</f>
        <v>1.6</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1.3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57.7</v>
      </c>
      <c r="DH79" s="129"/>
      <c r="DI79" s="129"/>
      <c r="DJ79" s="129"/>
      <c r="DK79" s="129"/>
      <c r="DL79" s="129"/>
      <c r="DM79" s="129"/>
      <c r="DN79" s="129"/>
      <c r="DO79" s="129"/>
      <c r="DP79" s="129"/>
      <c r="DQ79" s="129"/>
      <c r="DR79" s="129"/>
      <c r="DS79" s="129"/>
      <c r="DT79" s="129"/>
      <c r="DU79" s="130"/>
      <c r="DV79" s="128">
        <f>データ!EE7</f>
        <v>59.9</v>
      </c>
      <c r="DW79" s="129"/>
      <c r="DX79" s="129"/>
      <c r="DY79" s="129"/>
      <c r="DZ79" s="129"/>
      <c r="EA79" s="129"/>
      <c r="EB79" s="129"/>
      <c r="EC79" s="129"/>
      <c r="ED79" s="129"/>
      <c r="EE79" s="129"/>
      <c r="EF79" s="129"/>
      <c r="EG79" s="129"/>
      <c r="EH79" s="129"/>
      <c r="EI79" s="129"/>
      <c r="EJ79" s="130"/>
      <c r="EK79" s="128">
        <f>データ!EF7</f>
        <v>62.8</v>
      </c>
      <c r="EL79" s="129"/>
      <c r="EM79" s="129"/>
      <c r="EN79" s="129"/>
      <c r="EO79" s="129"/>
      <c r="EP79" s="129"/>
      <c r="EQ79" s="129"/>
      <c r="ER79" s="129"/>
      <c r="ES79" s="129"/>
      <c r="ET79" s="129"/>
      <c r="EU79" s="129"/>
      <c r="EV79" s="129"/>
      <c r="EW79" s="129"/>
      <c r="EX79" s="129"/>
      <c r="EY79" s="130"/>
      <c r="EZ79" s="128">
        <f>データ!EG7</f>
        <v>64.400000000000006</v>
      </c>
      <c r="FA79" s="129"/>
      <c r="FB79" s="129"/>
      <c r="FC79" s="129"/>
      <c r="FD79" s="129"/>
      <c r="FE79" s="129"/>
      <c r="FF79" s="129"/>
      <c r="FG79" s="129"/>
      <c r="FH79" s="129"/>
      <c r="FI79" s="129"/>
      <c r="FJ79" s="129"/>
      <c r="FK79" s="129"/>
      <c r="FL79" s="129"/>
      <c r="FM79" s="129"/>
      <c r="FN79" s="130"/>
      <c r="FO79" s="128">
        <f>データ!EH7</f>
        <v>67.3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77.400000000000006</v>
      </c>
      <c r="GU79" s="129"/>
      <c r="GV79" s="129"/>
      <c r="GW79" s="129"/>
      <c r="GX79" s="129"/>
      <c r="GY79" s="129"/>
      <c r="GZ79" s="129"/>
      <c r="HA79" s="129"/>
      <c r="HB79" s="129"/>
      <c r="HC79" s="129"/>
      <c r="HD79" s="129"/>
      <c r="HE79" s="129"/>
      <c r="HF79" s="129"/>
      <c r="HG79" s="129"/>
      <c r="HH79" s="130"/>
      <c r="HI79" s="128">
        <f>データ!EP7</f>
        <v>76.5</v>
      </c>
      <c r="HJ79" s="129"/>
      <c r="HK79" s="129"/>
      <c r="HL79" s="129"/>
      <c r="HM79" s="129"/>
      <c r="HN79" s="129"/>
      <c r="HO79" s="129"/>
      <c r="HP79" s="129"/>
      <c r="HQ79" s="129"/>
      <c r="HR79" s="129"/>
      <c r="HS79" s="129"/>
      <c r="HT79" s="129"/>
      <c r="HU79" s="129"/>
      <c r="HV79" s="129"/>
      <c r="HW79" s="130"/>
      <c r="HX79" s="128">
        <f>データ!EQ7</f>
        <v>78.3</v>
      </c>
      <c r="HY79" s="129"/>
      <c r="HZ79" s="129"/>
      <c r="IA79" s="129"/>
      <c r="IB79" s="129"/>
      <c r="IC79" s="129"/>
      <c r="ID79" s="129"/>
      <c r="IE79" s="129"/>
      <c r="IF79" s="129"/>
      <c r="IG79" s="129"/>
      <c r="IH79" s="129"/>
      <c r="II79" s="129"/>
      <c r="IJ79" s="129"/>
      <c r="IK79" s="129"/>
      <c r="IL79" s="130"/>
      <c r="IM79" s="128">
        <f>データ!ER7</f>
        <v>75.5</v>
      </c>
      <c r="IN79" s="129"/>
      <c r="IO79" s="129"/>
      <c r="IP79" s="129"/>
      <c r="IQ79" s="129"/>
      <c r="IR79" s="129"/>
      <c r="IS79" s="129"/>
      <c r="IT79" s="129"/>
      <c r="IU79" s="129"/>
      <c r="IV79" s="129"/>
      <c r="IW79" s="129"/>
      <c r="IX79" s="129"/>
      <c r="IY79" s="129"/>
      <c r="IZ79" s="129"/>
      <c r="JA79" s="130"/>
      <c r="JB79" s="128">
        <f>データ!ES7</f>
        <v>77.8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60777561</v>
      </c>
      <c r="KH79" s="138"/>
      <c r="KI79" s="138"/>
      <c r="KJ79" s="138"/>
      <c r="KK79" s="138"/>
      <c r="KL79" s="138"/>
      <c r="KM79" s="138"/>
      <c r="KN79" s="138"/>
      <c r="KO79" s="138"/>
      <c r="KP79" s="138"/>
      <c r="KQ79" s="138"/>
      <c r="KR79" s="138"/>
      <c r="KS79" s="138"/>
      <c r="KT79" s="138"/>
      <c r="KU79" s="139"/>
      <c r="KV79" s="137">
        <f>データ!FA7</f>
        <v>61297278</v>
      </c>
      <c r="KW79" s="138"/>
      <c r="KX79" s="138"/>
      <c r="KY79" s="138"/>
      <c r="KZ79" s="138"/>
      <c r="LA79" s="138"/>
      <c r="LB79" s="138"/>
      <c r="LC79" s="138"/>
      <c r="LD79" s="138"/>
      <c r="LE79" s="138"/>
      <c r="LF79" s="138"/>
      <c r="LG79" s="138"/>
      <c r="LH79" s="138"/>
      <c r="LI79" s="138"/>
      <c r="LJ79" s="139"/>
      <c r="LK79" s="137">
        <f>データ!FB7</f>
        <v>61486386</v>
      </c>
      <c r="LL79" s="138"/>
      <c r="LM79" s="138"/>
      <c r="LN79" s="138"/>
      <c r="LO79" s="138"/>
      <c r="LP79" s="138"/>
      <c r="LQ79" s="138"/>
      <c r="LR79" s="138"/>
      <c r="LS79" s="138"/>
      <c r="LT79" s="138"/>
      <c r="LU79" s="138"/>
      <c r="LV79" s="138"/>
      <c r="LW79" s="138"/>
      <c r="LX79" s="138"/>
      <c r="LY79" s="139"/>
      <c r="LZ79" s="137">
        <f>データ!FC7</f>
        <v>61997777</v>
      </c>
      <c r="MA79" s="138"/>
      <c r="MB79" s="138"/>
      <c r="MC79" s="138"/>
      <c r="MD79" s="138"/>
      <c r="ME79" s="138"/>
      <c r="MF79" s="138"/>
      <c r="MG79" s="138"/>
      <c r="MH79" s="138"/>
      <c r="MI79" s="138"/>
      <c r="MJ79" s="138"/>
      <c r="MK79" s="138"/>
      <c r="ML79" s="138"/>
      <c r="MM79" s="138"/>
      <c r="MN79" s="139"/>
      <c r="MO79" s="137">
        <f>データ!FD7</f>
        <v>61888748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48164556</v>
      </c>
      <c r="KH80" s="138"/>
      <c r="KI80" s="138"/>
      <c r="KJ80" s="138"/>
      <c r="KK80" s="138"/>
      <c r="KL80" s="138"/>
      <c r="KM80" s="138"/>
      <c r="KN80" s="138"/>
      <c r="KO80" s="138"/>
      <c r="KP80" s="138"/>
      <c r="KQ80" s="138"/>
      <c r="KR80" s="138"/>
      <c r="KS80" s="138"/>
      <c r="KT80" s="138"/>
      <c r="KU80" s="139"/>
      <c r="KV80" s="137">
        <f>データ!FF7</f>
        <v>49637382</v>
      </c>
      <c r="KW80" s="138"/>
      <c r="KX80" s="138"/>
      <c r="KY80" s="138"/>
      <c r="KZ80" s="138"/>
      <c r="LA80" s="138"/>
      <c r="LB80" s="138"/>
      <c r="LC80" s="138"/>
      <c r="LD80" s="138"/>
      <c r="LE80" s="138"/>
      <c r="LF80" s="138"/>
      <c r="LG80" s="138"/>
      <c r="LH80" s="138"/>
      <c r="LI80" s="138"/>
      <c r="LJ80" s="139"/>
      <c r="LK80" s="137">
        <f>データ!FG7</f>
        <v>50098024</v>
      </c>
      <c r="LL80" s="138"/>
      <c r="LM80" s="138"/>
      <c r="LN80" s="138"/>
      <c r="LO80" s="138"/>
      <c r="LP80" s="138"/>
      <c r="LQ80" s="138"/>
      <c r="LR80" s="138"/>
      <c r="LS80" s="138"/>
      <c r="LT80" s="138"/>
      <c r="LU80" s="138"/>
      <c r="LV80" s="138"/>
      <c r="LW80" s="138"/>
      <c r="LX80" s="138"/>
      <c r="LY80" s="139"/>
      <c r="LZ80" s="137">
        <f>データ!FH7</f>
        <v>50586262</v>
      </c>
      <c r="MA80" s="138"/>
      <c r="MB80" s="138"/>
      <c r="MC80" s="138"/>
      <c r="MD80" s="138"/>
      <c r="ME80" s="138"/>
      <c r="MF80" s="138"/>
      <c r="MG80" s="138"/>
      <c r="MH80" s="138"/>
      <c r="MI80" s="138"/>
      <c r="MJ80" s="138"/>
      <c r="MK80" s="138"/>
      <c r="ML80" s="138"/>
      <c r="MM80" s="138"/>
      <c r="MN80" s="139"/>
      <c r="MO80" s="137">
        <f>データ!FI7</f>
        <v>51878916</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loh0CpCLbuU+deFw2+32hED84fnQxOUgKpUPe4fFlKVFs7RFHw8QvHM9oULRlwVRCOSwC0d6CGR1x27MsMHzQ==" saltValue="FhEjIdJULBGXGHvagAPdG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158</v>
      </c>
      <c r="BQ5" s="49" t="s">
        <v>159</v>
      </c>
      <c r="BR5" s="49" t="s">
        <v>149</v>
      </c>
      <c r="BS5" s="49" t="s">
        <v>150</v>
      </c>
      <c r="BT5" s="49" t="s">
        <v>151</v>
      </c>
      <c r="BU5" s="49" t="s">
        <v>152</v>
      </c>
      <c r="BV5" s="49" t="s">
        <v>153</v>
      </c>
      <c r="BW5" s="49" t="s">
        <v>154</v>
      </c>
      <c r="BX5" s="49" t="s">
        <v>155</v>
      </c>
      <c r="BY5" s="49" t="s">
        <v>156</v>
      </c>
      <c r="BZ5" s="49" t="s">
        <v>157</v>
      </c>
      <c r="CA5" s="49" t="s">
        <v>158</v>
      </c>
      <c r="CB5" s="49" t="s">
        <v>148</v>
      </c>
      <c r="CC5" s="49" t="s">
        <v>149</v>
      </c>
      <c r="CD5" s="49" t="s">
        <v>160</v>
      </c>
      <c r="CE5" s="49" t="s">
        <v>151</v>
      </c>
      <c r="CF5" s="49" t="s">
        <v>152</v>
      </c>
      <c r="CG5" s="49" t="s">
        <v>153</v>
      </c>
      <c r="CH5" s="49" t="s">
        <v>154</v>
      </c>
      <c r="CI5" s="49" t="s">
        <v>155</v>
      </c>
      <c r="CJ5" s="49" t="s">
        <v>156</v>
      </c>
      <c r="CK5" s="49" t="s">
        <v>157</v>
      </c>
      <c r="CL5" s="49" t="s">
        <v>158</v>
      </c>
      <c r="CM5" s="49" t="s">
        <v>148</v>
      </c>
      <c r="CN5" s="49" t="s">
        <v>149</v>
      </c>
      <c r="CO5" s="49" t="s">
        <v>150</v>
      </c>
      <c r="CP5" s="49" t="s">
        <v>161</v>
      </c>
      <c r="CQ5" s="49" t="s">
        <v>152</v>
      </c>
      <c r="CR5" s="49" t="s">
        <v>153</v>
      </c>
      <c r="CS5" s="49" t="s">
        <v>154</v>
      </c>
      <c r="CT5" s="49" t="s">
        <v>155</v>
      </c>
      <c r="CU5" s="49" t="s">
        <v>156</v>
      </c>
      <c r="CV5" s="49" t="s">
        <v>157</v>
      </c>
      <c r="CW5" s="49" t="s">
        <v>158</v>
      </c>
      <c r="CX5" s="49" t="s">
        <v>148</v>
      </c>
      <c r="CY5" s="49" t="s">
        <v>149</v>
      </c>
      <c r="CZ5" s="49" t="s">
        <v>160</v>
      </c>
      <c r="DA5" s="49" t="s">
        <v>151</v>
      </c>
      <c r="DB5" s="49" t="s">
        <v>152</v>
      </c>
      <c r="DC5" s="49" t="s">
        <v>153</v>
      </c>
      <c r="DD5" s="49" t="s">
        <v>154</v>
      </c>
      <c r="DE5" s="49" t="s">
        <v>155</v>
      </c>
      <c r="DF5" s="49" t="s">
        <v>156</v>
      </c>
      <c r="DG5" s="49" t="s">
        <v>157</v>
      </c>
      <c r="DH5" s="49" t="s">
        <v>158</v>
      </c>
      <c r="DI5" s="49" t="s">
        <v>148</v>
      </c>
      <c r="DJ5" s="49" t="s">
        <v>162</v>
      </c>
      <c r="DK5" s="49" t="s">
        <v>160</v>
      </c>
      <c r="DL5" s="49" t="s">
        <v>151</v>
      </c>
      <c r="DM5" s="49" t="s">
        <v>152</v>
      </c>
      <c r="DN5" s="49" t="s">
        <v>153</v>
      </c>
      <c r="DO5" s="49" t="s">
        <v>154</v>
      </c>
      <c r="DP5" s="49" t="s">
        <v>155</v>
      </c>
      <c r="DQ5" s="49" t="s">
        <v>156</v>
      </c>
      <c r="DR5" s="49" t="s">
        <v>157</v>
      </c>
      <c r="DS5" s="49" t="s">
        <v>158</v>
      </c>
      <c r="DT5" s="49" t="s">
        <v>148</v>
      </c>
      <c r="DU5" s="49" t="s">
        <v>162</v>
      </c>
      <c r="DV5" s="49" t="s">
        <v>150</v>
      </c>
      <c r="DW5" s="49" t="s">
        <v>151</v>
      </c>
      <c r="DX5" s="49" t="s">
        <v>152</v>
      </c>
      <c r="DY5" s="49" t="s">
        <v>153</v>
      </c>
      <c r="DZ5" s="49" t="s">
        <v>154</v>
      </c>
      <c r="EA5" s="49" t="s">
        <v>155</v>
      </c>
      <c r="EB5" s="49" t="s">
        <v>156</v>
      </c>
      <c r="EC5" s="49" t="s">
        <v>157</v>
      </c>
      <c r="ED5" s="49" t="s">
        <v>158</v>
      </c>
      <c r="EE5" s="49" t="s">
        <v>159</v>
      </c>
      <c r="EF5" s="49" t="s">
        <v>149</v>
      </c>
      <c r="EG5" s="49" t="s">
        <v>150</v>
      </c>
      <c r="EH5" s="49" t="s">
        <v>161</v>
      </c>
      <c r="EI5" s="49" t="s">
        <v>152</v>
      </c>
      <c r="EJ5" s="49" t="s">
        <v>153</v>
      </c>
      <c r="EK5" s="49" t="s">
        <v>154</v>
      </c>
      <c r="EL5" s="49" t="s">
        <v>155</v>
      </c>
      <c r="EM5" s="49" t="s">
        <v>156</v>
      </c>
      <c r="EN5" s="49" t="s">
        <v>157</v>
      </c>
      <c r="EO5" s="49" t="s">
        <v>147</v>
      </c>
      <c r="EP5" s="49" t="s">
        <v>148</v>
      </c>
      <c r="EQ5" s="49" t="s">
        <v>162</v>
      </c>
      <c r="ER5" s="49" t="s">
        <v>160</v>
      </c>
      <c r="ES5" s="49" t="s">
        <v>151</v>
      </c>
      <c r="ET5" s="49" t="s">
        <v>152</v>
      </c>
      <c r="EU5" s="49" t="s">
        <v>153</v>
      </c>
      <c r="EV5" s="49" t="s">
        <v>154</v>
      </c>
      <c r="EW5" s="49" t="s">
        <v>155</v>
      </c>
      <c r="EX5" s="49" t="s">
        <v>156</v>
      </c>
      <c r="EY5" s="49" t="s">
        <v>163</v>
      </c>
      <c r="EZ5" s="49" t="s">
        <v>158</v>
      </c>
      <c r="FA5" s="49" t="s">
        <v>159</v>
      </c>
      <c r="FB5" s="49" t="s">
        <v>149</v>
      </c>
      <c r="FC5" s="49" t="s">
        <v>150</v>
      </c>
      <c r="FD5" s="49" t="s">
        <v>151</v>
      </c>
      <c r="FE5" s="49" t="s">
        <v>152</v>
      </c>
      <c r="FF5" s="49" t="s">
        <v>153</v>
      </c>
      <c r="FG5" s="49" t="s">
        <v>154</v>
      </c>
      <c r="FH5" s="49" t="s">
        <v>155</v>
      </c>
      <c r="FI5" s="49" t="s">
        <v>156</v>
      </c>
      <c r="FJ5" s="49" t="s">
        <v>157</v>
      </c>
    </row>
    <row r="6" spans="1:166" s="54" customFormat="1" x14ac:dyDescent="0.15">
      <c r="A6" s="35" t="s">
        <v>164</v>
      </c>
      <c r="B6" s="50">
        <f>B8</f>
        <v>2023</v>
      </c>
      <c r="C6" s="50">
        <f t="shared" ref="C6:M6" si="2">C8</f>
        <v>138045</v>
      </c>
      <c r="D6" s="50">
        <f t="shared" si="2"/>
        <v>46</v>
      </c>
      <c r="E6" s="50">
        <f t="shared" si="2"/>
        <v>6</v>
      </c>
      <c r="F6" s="50">
        <f t="shared" si="2"/>
        <v>0</v>
      </c>
      <c r="G6" s="50">
        <f t="shared" si="2"/>
        <v>1</v>
      </c>
      <c r="H6" s="152" t="str">
        <f>IF(H8&lt;&gt;I8,H8,"")&amp;IF(I8&lt;&gt;J8,I8,"")&amp;"　"&amp;J8</f>
        <v>東京都昭和病院企業団　公立昭和病院</v>
      </c>
      <c r="I6" s="153"/>
      <c r="J6" s="154"/>
      <c r="K6" s="50" t="str">
        <f t="shared" si="2"/>
        <v>条例全部</v>
      </c>
      <c r="L6" s="50" t="str">
        <f t="shared" si="2"/>
        <v>病院事業</v>
      </c>
      <c r="M6" s="50" t="str">
        <f t="shared" si="2"/>
        <v>一般病院</v>
      </c>
      <c r="N6" s="50" t="str">
        <f>N8</f>
        <v>400床以上～500床未満</v>
      </c>
      <c r="O6" s="50" t="str">
        <f>O8</f>
        <v>その他</v>
      </c>
      <c r="P6" s="50" t="str">
        <f>P8</f>
        <v>直営</v>
      </c>
      <c r="Q6" s="51">
        <f t="shared" ref="Q6:AH6" si="3">Q8</f>
        <v>31</v>
      </c>
      <c r="R6" s="50" t="str">
        <f t="shared" si="3"/>
        <v>対象</v>
      </c>
      <c r="S6" s="50" t="str">
        <f t="shared" si="3"/>
        <v>ド 透 I 未 訓 ガ</v>
      </c>
      <c r="T6" s="50" t="str">
        <f t="shared" si="3"/>
        <v>救 臨 が 感 災 地 輪</v>
      </c>
      <c r="U6" s="51" t="str">
        <f>U8</f>
        <v>-</v>
      </c>
      <c r="V6" s="51">
        <f>V8</f>
        <v>50589</v>
      </c>
      <c r="W6" s="50" t="str">
        <f>W8</f>
        <v>非該当</v>
      </c>
      <c r="X6" s="50" t="str">
        <f t="shared" ref="X6" si="4">X8</f>
        <v>非該当</v>
      </c>
      <c r="Y6" s="50" t="str">
        <f t="shared" si="3"/>
        <v>７：１</v>
      </c>
      <c r="Z6" s="51">
        <f t="shared" si="3"/>
        <v>479</v>
      </c>
      <c r="AA6" s="51" t="str">
        <f t="shared" si="3"/>
        <v>-</v>
      </c>
      <c r="AB6" s="51" t="str">
        <f t="shared" si="3"/>
        <v>-</v>
      </c>
      <c r="AC6" s="51" t="str">
        <f t="shared" si="3"/>
        <v>-</v>
      </c>
      <c r="AD6" s="51">
        <f t="shared" si="3"/>
        <v>6</v>
      </c>
      <c r="AE6" s="51">
        <f t="shared" si="3"/>
        <v>485</v>
      </c>
      <c r="AF6" s="51">
        <f t="shared" si="3"/>
        <v>477</v>
      </c>
      <c r="AG6" s="51" t="str">
        <f t="shared" si="3"/>
        <v>-</v>
      </c>
      <c r="AH6" s="51">
        <f t="shared" si="3"/>
        <v>477</v>
      </c>
      <c r="AI6" s="52">
        <f>IF(AI8="-",NA(),AI8)</f>
        <v>98.1</v>
      </c>
      <c r="AJ6" s="52">
        <f t="shared" ref="AJ6:AR6" si="5">IF(AJ8="-",NA(),AJ8)</f>
        <v>104.8</v>
      </c>
      <c r="AK6" s="52">
        <f t="shared" si="5"/>
        <v>107.5</v>
      </c>
      <c r="AL6" s="52">
        <f t="shared" si="5"/>
        <v>106</v>
      </c>
      <c r="AM6" s="52">
        <f t="shared" si="5"/>
        <v>99.1</v>
      </c>
      <c r="AN6" s="52">
        <f t="shared" si="5"/>
        <v>99</v>
      </c>
      <c r="AO6" s="52">
        <f t="shared" si="5"/>
        <v>103.9</v>
      </c>
      <c r="AP6" s="52">
        <f t="shared" si="5"/>
        <v>106.6</v>
      </c>
      <c r="AQ6" s="52">
        <f t="shared" si="5"/>
        <v>103.5</v>
      </c>
      <c r="AR6" s="52">
        <f t="shared" si="5"/>
        <v>96.8</v>
      </c>
      <c r="AS6" s="52" t="str">
        <f>IF(AS8="-","【-】","【"&amp;SUBSTITUTE(TEXT(AS8,"#,##0.0"),"-","△")&amp;"】")</f>
        <v>【96.6】</v>
      </c>
      <c r="AT6" s="52">
        <f>IF(AT8="-",NA(),AT8)</f>
        <v>92.9</v>
      </c>
      <c r="AU6" s="52">
        <f t="shared" ref="AU6:BC6" si="6">IF(AU8="-",NA(),AU8)</f>
        <v>85.3</v>
      </c>
      <c r="AV6" s="52">
        <f t="shared" si="6"/>
        <v>92</v>
      </c>
      <c r="AW6" s="52">
        <f t="shared" si="6"/>
        <v>91.9</v>
      </c>
      <c r="AX6" s="52">
        <f t="shared" si="6"/>
        <v>94.7</v>
      </c>
      <c r="AY6" s="52">
        <f t="shared" si="6"/>
        <v>92.4</v>
      </c>
      <c r="AZ6" s="52">
        <f t="shared" si="6"/>
        <v>87.5</v>
      </c>
      <c r="BA6" s="52">
        <f t="shared" si="6"/>
        <v>89.4</v>
      </c>
      <c r="BB6" s="52">
        <f t="shared" si="6"/>
        <v>88.9</v>
      </c>
      <c r="BC6" s="52">
        <f t="shared" si="6"/>
        <v>89.2</v>
      </c>
      <c r="BD6" s="52" t="str">
        <f>IF(BD8="-","【-】","【"&amp;SUBSTITUTE(TEXT(BD8,"#,##0.0"),"-","△")&amp;"】")</f>
        <v>【86.6】</v>
      </c>
      <c r="BE6" s="52">
        <f>IF(BE8="-",NA(),BE8)</f>
        <v>88.3</v>
      </c>
      <c r="BF6" s="52">
        <f t="shared" ref="BF6:BN6" si="7">IF(BF8="-",NA(),BF8)</f>
        <v>80.8</v>
      </c>
      <c r="BG6" s="52">
        <f t="shared" si="7"/>
        <v>87.8</v>
      </c>
      <c r="BH6" s="52">
        <f t="shared" si="7"/>
        <v>87.9</v>
      </c>
      <c r="BI6" s="52">
        <f t="shared" si="7"/>
        <v>89.8</v>
      </c>
      <c r="BJ6" s="52">
        <f t="shared" si="7"/>
        <v>89.9</v>
      </c>
      <c r="BK6" s="52">
        <f t="shared" si="7"/>
        <v>84.9</v>
      </c>
      <c r="BL6" s="52">
        <f t="shared" si="7"/>
        <v>86.9</v>
      </c>
      <c r="BM6" s="52">
        <f t="shared" si="7"/>
        <v>86.4</v>
      </c>
      <c r="BN6" s="52">
        <f t="shared" si="7"/>
        <v>86.7</v>
      </c>
      <c r="BO6" s="52" t="str">
        <f>IF(BO8="-","【-】","【"&amp;SUBSTITUTE(TEXT(BO8,"#,##0.0"),"-","△")&amp;"】")</f>
        <v>【83.9】</v>
      </c>
      <c r="BP6" s="52">
        <f>IF(BP8="-",NA(),BP8)</f>
        <v>72.400000000000006</v>
      </c>
      <c r="BQ6" s="52">
        <f t="shared" ref="BQ6:BY6" si="8">IF(BQ8="-",NA(),BQ8)</f>
        <v>69.3</v>
      </c>
      <c r="BR6" s="52">
        <f t="shared" si="8"/>
        <v>71.2</v>
      </c>
      <c r="BS6" s="52">
        <f t="shared" si="8"/>
        <v>74.2</v>
      </c>
      <c r="BT6" s="52">
        <f t="shared" si="8"/>
        <v>72.3</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80069</v>
      </c>
      <c r="CB6" s="53">
        <f t="shared" ref="CB6:CJ6" si="9">IF(CB8="-",NA(),CB8)</f>
        <v>82784</v>
      </c>
      <c r="CC6" s="53">
        <f t="shared" si="9"/>
        <v>86958</v>
      </c>
      <c r="CD6" s="53">
        <f t="shared" si="9"/>
        <v>87142</v>
      </c>
      <c r="CE6" s="53">
        <f t="shared" si="9"/>
        <v>95855</v>
      </c>
      <c r="CF6" s="53">
        <f t="shared" si="9"/>
        <v>60271</v>
      </c>
      <c r="CG6" s="53">
        <f t="shared" si="9"/>
        <v>63766</v>
      </c>
      <c r="CH6" s="53">
        <f t="shared" si="9"/>
        <v>66386</v>
      </c>
      <c r="CI6" s="53">
        <f t="shared" si="9"/>
        <v>69418</v>
      </c>
      <c r="CJ6" s="53">
        <f t="shared" si="9"/>
        <v>70803</v>
      </c>
      <c r="CK6" s="52" t="str">
        <f>IF(CK8="-","【-】","【"&amp;SUBSTITUTE(TEXT(CK8,"#,##0"),"-","△")&amp;"】")</f>
        <v>【62,428】</v>
      </c>
      <c r="CL6" s="53">
        <f>IF(CL8="-",NA(),CL8)</f>
        <v>19278</v>
      </c>
      <c r="CM6" s="53">
        <f t="shared" ref="CM6:CU6" si="10">IF(CM8="-",NA(),CM8)</f>
        <v>19013</v>
      </c>
      <c r="CN6" s="53">
        <f t="shared" si="10"/>
        <v>21095</v>
      </c>
      <c r="CO6" s="53">
        <f t="shared" si="10"/>
        <v>21325</v>
      </c>
      <c r="CP6" s="53">
        <f t="shared" si="10"/>
        <v>22401</v>
      </c>
      <c r="CQ6" s="53">
        <f t="shared" si="10"/>
        <v>16979</v>
      </c>
      <c r="CR6" s="53">
        <f t="shared" si="10"/>
        <v>18423</v>
      </c>
      <c r="CS6" s="53">
        <f t="shared" si="10"/>
        <v>19190</v>
      </c>
      <c r="CT6" s="53">
        <f t="shared" si="10"/>
        <v>19216</v>
      </c>
      <c r="CU6" s="53">
        <f t="shared" si="10"/>
        <v>20167</v>
      </c>
      <c r="CV6" s="52" t="str">
        <f>IF(CV8="-","【-】","【"&amp;SUBSTITUTE(TEXT(CV8,"#,##0"),"-","△")&amp;"】")</f>
        <v>【18,236】</v>
      </c>
      <c r="CW6" s="52">
        <f>IF(CW8="-",NA(),CW8)</f>
        <v>54.7</v>
      </c>
      <c r="CX6" s="52">
        <f t="shared" ref="CX6:DF6" si="11">IF(CX8="-",NA(),CX8)</f>
        <v>66.7</v>
      </c>
      <c r="CY6" s="52">
        <f t="shared" si="11"/>
        <v>59.5</v>
      </c>
      <c r="CZ6" s="52">
        <f t="shared" si="11"/>
        <v>58.5</v>
      </c>
      <c r="DA6" s="52">
        <f t="shared" si="11"/>
        <v>54.9</v>
      </c>
      <c r="DB6" s="52">
        <f t="shared" si="11"/>
        <v>53</v>
      </c>
      <c r="DC6" s="52">
        <f t="shared" si="11"/>
        <v>56.7</v>
      </c>
      <c r="DD6" s="52">
        <f t="shared" si="11"/>
        <v>54.2</v>
      </c>
      <c r="DE6" s="52">
        <f t="shared" si="11"/>
        <v>53.9</v>
      </c>
      <c r="DF6" s="52">
        <f t="shared" si="11"/>
        <v>54.1</v>
      </c>
      <c r="DG6" s="52" t="str">
        <f>IF(DG8="-","【-】","【"&amp;SUBSTITUTE(TEXT(DG8,"#,##0.0"),"-","△")&amp;"】")</f>
        <v>【56.1】</v>
      </c>
      <c r="DH6" s="52">
        <f>IF(DH8="-",NA(),DH8)</f>
        <v>24.5</v>
      </c>
      <c r="DI6" s="52">
        <f t="shared" ref="DI6:DQ6" si="12">IF(DI8="-",NA(),DI8)</f>
        <v>25.6</v>
      </c>
      <c r="DJ6" s="52">
        <f t="shared" si="12"/>
        <v>25.1</v>
      </c>
      <c r="DK6" s="52">
        <f t="shared" si="12"/>
        <v>25.5</v>
      </c>
      <c r="DL6" s="52">
        <f t="shared" si="12"/>
        <v>27.7</v>
      </c>
      <c r="DM6" s="52">
        <f t="shared" si="12"/>
        <v>26.4</v>
      </c>
      <c r="DN6" s="52">
        <f t="shared" si="12"/>
        <v>26.2</v>
      </c>
      <c r="DO6" s="52">
        <f t="shared" si="12"/>
        <v>26.3</v>
      </c>
      <c r="DP6" s="52">
        <f t="shared" si="12"/>
        <v>26.3</v>
      </c>
      <c r="DQ6" s="52">
        <f t="shared" si="12"/>
        <v>28</v>
      </c>
      <c r="DR6" s="52" t="str">
        <f>IF(DR8="-","【-】","【"&amp;SUBSTITUTE(TEXT(DR8,"#,##0.0"),"-","△")&amp;"】")</f>
        <v>【26.4】</v>
      </c>
      <c r="DS6" s="52">
        <f>IF(DS8="-",NA(),DS8)</f>
        <v>16.2</v>
      </c>
      <c r="DT6" s="52">
        <f t="shared" ref="DT6:EB6" si="13">IF(DT8="-",NA(),DT8)</f>
        <v>11.2</v>
      </c>
      <c r="DU6" s="52">
        <f t="shared" si="13"/>
        <v>1.6</v>
      </c>
      <c r="DV6" s="52">
        <f t="shared" si="13"/>
        <v>0</v>
      </c>
      <c r="DW6" s="52">
        <f t="shared" si="13"/>
        <v>1.3</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57.7</v>
      </c>
      <c r="EE6" s="52">
        <f t="shared" ref="EE6:EM6" si="14">IF(EE8="-",NA(),EE8)</f>
        <v>59.9</v>
      </c>
      <c r="EF6" s="52">
        <f t="shared" si="14"/>
        <v>62.8</v>
      </c>
      <c r="EG6" s="52">
        <f t="shared" si="14"/>
        <v>64.400000000000006</v>
      </c>
      <c r="EH6" s="52">
        <f t="shared" si="14"/>
        <v>67.3</v>
      </c>
      <c r="EI6" s="52">
        <f t="shared" si="14"/>
        <v>56.4</v>
      </c>
      <c r="EJ6" s="52">
        <f t="shared" si="14"/>
        <v>56.8</v>
      </c>
      <c r="EK6" s="52">
        <f t="shared" si="14"/>
        <v>58.5</v>
      </c>
      <c r="EL6" s="52">
        <f t="shared" si="14"/>
        <v>57.4</v>
      </c>
      <c r="EM6" s="52">
        <f t="shared" si="14"/>
        <v>57.3</v>
      </c>
      <c r="EN6" s="52" t="str">
        <f>IF(EN8="-","【-】","【"&amp;SUBSTITUTE(TEXT(EN8,"#,##0.0"),"-","△")&amp;"】")</f>
        <v>【57.0】</v>
      </c>
      <c r="EO6" s="52">
        <f>IF(EO8="-",NA(),EO8)</f>
        <v>77.400000000000006</v>
      </c>
      <c r="EP6" s="52">
        <f t="shared" ref="EP6:EX6" si="15">IF(EP8="-",NA(),EP8)</f>
        <v>76.5</v>
      </c>
      <c r="EQ6" s="52">
        <f t="shared" si="15"/>
        <v>78.3</v>
      </c>
      <c r="ER6" s="52">
        <f t="shared" si="15"/>
        <v>75.5</v>
      </c>
      <c r="ES6" s="52">
        <f t="shared" si="15"/>
        <v>77.8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60777561</v>
      </c>
      <c r="FA6" s="53">
        <f t="shared" ref="FA6:FI6" si="16">IF(FA8="-",NA(),FA8)</f>
        <v>61297278</v>
      </c>
      <c r="FB6" s="53">
        <f t="shared" si="16"/>
        <v>61486386</v>
      </c>
      <c r="FC6" s="53">
        <f t="shared" si="16"/>
        <v>61997777</v>
      </c>
      <c r="FD6" s="53">
        <f t="shared" si="16"/>
        <v>61888748</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15">
      <c r="A7" s="35" t="s">
        <v>165</v>
      </c>
      <c r="B7" s="50">
        <f t="shared" ref="B7:AH7" si="17">B8</f>
        <v>2023</v>
      </c>
      <c r="C7" s="50">
        <f t="shared" si="17"/>
        <v>138045</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400床以上～500床未満</v>
      </c>
      <c r="O7" s="50" t="str">
        <f>O8</f>
        <v>その他</v>
      </c>
      <c r="P7" s="50" t="str">
        <f>P8</f>
        <v>直営</v>
      </c>
      <c r="Q7" s="51">
        <f t="shared" si="17"/>
        <v>31</v>
      </c>
      <c r="R7" s="50" t="str">
        <f t="shared" si="17"/>
        <v>対象</v>
      </c>
      <c r="S7" s="50" t="str">
        <f t="shared" si="17"/>
        <v>ド 透 I 未 訓 ガ</v>
      </c>
      <c r="T7" s="50" t="str">
        <f t="shared" si="17"/>
        <v>救 臨 が 感 災 地 輪</v>
      </c>
      <c r="U7" s="51" t="str">
        <f>U8</f>
        <v>-</v>
      </c>
      <c r="V7" s="51">
        <f>V8</f>
        <v>50589</v>
      </c>
      <c r="W7" s="50" t="str">
        <f>W8</f>
        <v>非該当</v>
      </c>
      <c r="X7" s="50" t="str">
        <f t="shared" si="17"/>
        <v>非該当</v>
      </c>
      <c r="Y7" s="50" t="str">
        <f t="shared" si="17"/>
        <v>７：１</v>
      </c>
      <c r="Z7" s="51">
        <f t="shared" si="17"/>
        <v>479</v>
      </c>
      <c r="AA7" s="51" t="str">
        <f t="shared" si="17"/>
        <v>-</v>
      </c>
      <c r="AB7" s="51" t="str">
        <f t="shared" si="17"/>
        <v>-</v>
      </c>
      <c r="AC7" s="51" t="str">
        <f t="shared" si="17"/>
        <v>-</v>
      </c>
      <c r="AD7" s="51">
        <f t="shared" si="17"/>
        <v>6</v>
      </c>
      <c r="AE7" s="51">
        <f t="shared" si="17"/>
        <v>485</v>
      </c>
      <c r="AF7" s="51">
        <f t="shared" si="17"/>
        <v>477</v>
      </c>
      <c r="AG7" s="51" t="str">
        <f t="shared" si="17"/>
        <v>-</v>
      </c>
      <c r="AH7" s="51">
        <f t="shared" si="17"/>
        <v>477</v>
      </c>
      <c r="AI7" s="52">
        <f>AI8</f>
        <v>98.1</v>
      </c>
      <c r="AJ7" s="52">
        <f t="shared" ref="AJ7:AR7" si="18">AJ8</f>
        <v>104.8</v>
      </c>
      <c r="AK7" s="52">
        <f t="shared" si="18"/>
        <v>107.5</v>
      </c>
      <c r="AL7" s="52">
        <f t="shared" si="18"/>
        <v>106</v>
      </c>
      <c r="AM7" s="52">
        <f t="shared" si="18"/>
        <v>99.1</v>
      </c>
      <c r="AN7" s="52">
        <f t="shared" si="18"/>
        <v>99</v>
      </c>
      <c r="AO7" s="52">
        <f t="shared" si="18"/>
        <v>103.9</v>
      </c>
      <c r="AP7" s="52">
        <f t="shared" si="18"/>
        <v>106.6</v>
      </c>
      <c r="AQ7" s="52">
        <f t="shared" si="18"/>
        <v>103.5</v>
      </c>
      <c r="AR7" s="52">
        <f t="shared" si="18"/>
        <v>96.8</v>
      </c>
      <c r="AS7" s="52"/>
      <c r="AT7" s="52">
        <f>AT8</f>
        <v>92.9</v>
      </c>
      <c r="AU7" s="52">
        <f t="shared" ref="AU7:BC7" si="19">AU8</f>
        <v>85.3</v>
      </c>
      <c r="AV7" s="52">
        <f t="shared" si="19"/>
        <v>92</v>
      </c>
      <c r="AW7" s="52">
        <f t="shared" si="19"/>
        <v>91.9</v>
      </c>
      <c r="AX7" s="52">
        <f t="shared" si="19"/>
        <v>94.7</v>
      </c>
      <c r="AY7" s="52">
        <f t="shared" si="19"/>
        <v>92.4</v>
      </c>
      <c r="AZ7" s="52">
        <f t="shared" si="19"/>
        <v>87.5</v>
      </c>
      <c r="BA7" s="52">
        <f t="shared" si="19"/>
        <v>89.4</v>
      </c>
      <c r="BB7" s="52">
        <f t="shared" si="19"/>
        <v>88.9</v>
      </c>
      <c r="BC7" s="52">
        <f t="shared" si="19"/>
        <v>89.2</v>
      </c>
      <c r="BD7" s="52"/>
      <c r="BE7" s="52">
        <f>BE8</f>
        <v>88.3</v>
      </c>
      <c r="BF7" s="52">
        <f t="shared" ref="BF7:BN7" si="20">BF8</f>
        <v>80.8</v>
      </c>
      <c r="BG7" s="52">
        <f t="shared" si="20"/>
        <v>87.8</v>
      </c>
      <c r="BH7" s="52">
        <f t="shared" si="20"/>
        <v>87.9</v>
      </c>
      <c r="BI7" s="52">
        <f t="shared" si="20"/>
        <v>89.8</v>
      </c>
      <c r="BJ7" s="52">
        <f t="shared" si="20"/>
        <v>89.9</v>
      </c>
      <c r="BK7" s="52">
        <f t="shared" si="20"/>
        <v>84.9</v>
      </c>
      <c r="BL7" s="52">
        <f t="shared" si="20"/>
        <v>86.9</v>
      </c>
      <c r="BM7" s="52">
        <f t="shared" si="20"/>
        <v>86.4</v>
      </c>
      <c r="BN7" s="52">
        <f t="shared" si="20"/>
        <v>86.7</v>
      </c>
      <c r="BO7" s="52"/>
      <c r="BP7" s="52">
        <f>BP8</f>
        <v>72.400000000000006</v>
      </c>
      <c r="BQ7" s="52">
        <f t="shared" ref="BQ7:BY7" si="21">BQ8</f>
        <v>69.3</v>
      </c>
      <c r="BR7" s="52">
        <f t="shared" si="21"/>
        <v>71.2</v>
      </c>
      <c r="BS7" s="52">
        <f t="shared" si="21"/>
        <v>74.2</v>
      </c>
      <c r="BT7" s="52">
        <f t="shared" si="21"/>
        <v>72.3</v>
      </c>
      <c r="BU7" s="52">
        <f t="shared" si="21"/>
        <v>77</v>
      </c>
      <c r="BV7" s="52">
        <f t="shared" si="21"/>
        <v>68.400000000000006</v>
      </c>
      <c r="BW7" s="52">
        <f t="shared" si="21"/>
        <v>68.2</v>
      </c>
      <c r="BX7" s="52">
        <f t="shared" si="21"/>
        <v>68.400000000000006</v>
      </c>
      <c r="BY7" s="52">
        <f t="shared" si="21"/>
        <v>70.900000000000006</v>
      </c>
      <c r="BZ7" s="52"/>
      <c r="CA7" s="53">
        <f>CA8</f>
        <v>80069</v>
      </c>
      <c r="CB7" s="53">
        <f t="shared" ref="CB7:CJ7" si="22">CB8</f>
        <v>82784</v>
      </c>
      <c r="CC7" s="53">
        <f t="shared" si="22"/>
        <v>86958</v>
      </c>
      <c r="CD7" s="53">
        <f t="shared" si="22"/>
        <v>87142</v>
      </c>
      <c r="CE7" s="53">
        <f t="shared" si="22"/>
        <v>95855</v>
      </c>
      <c r="CF7" s="53">
        <f t="shared" si="22"/>
        <v>60271</v>
      </c>
      <c r="CG7" s="53">
        <f t="shared" si="22"/>
        <v>63766</v>
      </c>
      <c r="CH7" s="53">
        <f t="shared" si="22"/>
        <v>66386</v>
      </c>
      <c r="CI7" s="53">
        <f t="shared" si="22"/>
        <v>69418</v>
      </c>
      <c r="CJ7" s="53">
        <f t="shared" si="22"/>
        <v>70803</v>
      </c>
      <c r="CK7" s="52"/>
      <c r="CL7" s="53">
        <f>CL8</f>
        <v>19278</v>
      </c>
      <c r="CM7" s="53">
        <f t="shared" ref="CM7:CU7" si="23">CM8</f>
        <v>19013</v>
      </c>
      <c r="CN7" s="53">
        <f t="shared" si="23"/>
        <v>21095</v>
      </c>
      <c r="CO7" s="53">
        <f t="shared" si="23"/>
        <v>21325</v>
      </c>
      <c r="CP7" s="53">
        <f t="shared" si="23"/>
        <v>22401</v>
      </c>
      <c r="CQ7" s="53">
        <f t="shared" si="23"/>
        <v>16979</v>
      </c>
      <c r="CR7" s="53">
        <f t="shared" si="23"/>
        <v>18423</v>
      </c>
      <c r="CS7" s="53">
        <f t="shared" si="23"/>
        <v>19190</v>
      </c>
      <c r="CT7" s="53">
        <f t="shared" si="23"/>
        <v>19216</v>
      </c>
      <c r="CU7" s="53">
        <f t="shared" si="23"/>
        <v>20167</v>
      </c>
      <c r="CV7" s="52"/>
      <c r="CW7" s="52">
        <f>CW8</f>
        <v>54.7</v>
      </c>
      <c r="CX7" s="52">
        <f t="shared" ref="CX7:DF7" si="24">CX8</f>
        <v>66.7</v>
      </c>
      <c r="CY7" s="52">
        <f t="shared" si="24"/>
        <v>59.5</v>
      </c>
      <c r="CZ7" s="52">
        <f t="shared" si="24"/>
        <v>58.5</v>
      </c>
      <c r="DA7" s="52">
        <f t="shared" si="24"/>
        <v>54.9</v>
      </c>
      <c r="DB7" s="52">
        <f t="shared" si="24"/>
        <v>53</v>
      </c>
      <c r="DC7" s="52">
        <f t="shared" si="24"/>
        <v>56.7</v>
      </c>
      <c r="DD7" s="52">
        <f t="shared" si="24"/>
        <v>54.2</v>
      </c>
      <c r="DE7" s="52">
        <f t="shared" si="24"/>
        <v>53.9</v>
      </c>
      <c r="DF7" s="52">
        <f t="shared" si="24"/>
        <v>54.1</v>
      </c>
      <c r="DG7" s="52"/>
      <c r="DH7" s="52">
        <f>DH8</f>
        <v>24.5</v>
      </c>
      <c r="DI7" s="52">
        <f t="shared" ref="DI7:DQ7" si="25">DI8</f>
        <v>25.6</v>
      </c>
      <c r="DJ7" s="52">
        <f t="shared" si="25"/>
        <v>25.1</v>
      </c>
      <c r="DK7" s="52">
        <f t="shared" si="25"/>
        <v>25.5</v>
      </c>
      <c r="DL7" s="52">
        <f t="shared" si="25"/>
        <v>27.7</v>
      </c>
      <c r="DM7" s="52">
        <f t="shared" si="25"/>
        <v>26.4</v>
      </c>
      <c r="DN7" s="52">
        <f t="shared" si="25"/>
        <v>26.2</v>
      </c>
      <c r="DO7" s="52">
        <f t="shared" si="25"/>
        <v>26.3</v>
      </c>
      <c r="DP7" s="52">
        <f t="shared" si="25"/>
        <v>26.3</v>
      </c>
      <c r="DQ7" s="52">
        <f t="shared" si="25"/>
        <v>28</v>
      </c>
      <c r="DR7" s="52"/>
      <c r="DS7" s="52">
        <f>DS8</f>
        <v>16.2</v>
      </c>
      <c r="DT7" s="52">
        <f t="shared" ref="DT7:EB7" si="26">DT8</f>
        <v>11.2</v>
      </c>
      <c r="DU7" s="52">
        <f t="shared" si="26"/>
        <v>1.6</v>
      </c>
      <c r="DV7" s="52">
        <f t="shared" si="26"/>
        <v>0</v>
      </c>
      <c r="DW7" s="52">
        <f t="shared" si="26"/>
        <v>1.3</v>
      </c>
      <c r="DX7" s="52">
        <f t="shared" si="26"/>
        <v>40.1</v>
      </c>
      <c r="DY7" s="52">
        <f t="shared" si="26"/>
        <v>40.799999999999997</v>
      </c>
      <c r="DZ7" s="52">
        <f t="shared" si="26"/>
        <v>40.4</v>
      </c>
      <c r="EA7" s="52">
        <f t="shared" si="26"/>
        <v>33.799999999999997</v>
      </c>
      <c r="EB7" s="52">
        <f t="shared" si="26"/>
        <v>29.9</v>
      </c>
      <c r="EC7" s="52"/>
      <c r="ED7" s="52">
        <f>ED8</f>
        <v>57.7</v>
      </c>
      <c r="EE7" s="52">
        <f t="shared" ref="EE7:EM7" si="27">EE8</f>
        <v>59.9</v>
      </c>
      <c r="EF7" s="52">
        <f t="shared" si="27"/>
        <v>62.8</v>
      </c>
      <c r="EG7" s="52">
        <f t="shared" si="27"/>
        <v>64.400000000000006</v>
      </c>
      <c r="EH7" s="52">
        <f t="shared" si="27"/>
        <v>67.3</v>
      </c>
      <c r="EI7" s="52">
        <f t="shared" si="27"/>
        <v>56.4</v>
      </c>
      <c r="EJ7" s="52">
        <f t="shared" si="27"/>
        <v>56.8</v>
      </c>
      <c r="EK7" s="52">
        <f t="shared" si="27"/>
        <v>58.5</v>
      </c>
      <c r="EL7" s="52">
        <f t="shared" si="27"/>
        <v>57.4</v>
      </c>
      <c r="EM7" s="52">
        <f t="shared" si="27"/>
        <v>57.3</v>
      </c>
      <c r="EN7" s="52"/>
      <c r="EO7" s="52">
        <f>EO8</f>
        <v>77.400000000000006</v>
      </c>
      <c r="EP7" s="52">
        <f t="shared" ref="EP7:EX7" si="28">EP8</f>
        <v>76.5</v>
      </c>
      <c r="EQ7" s="52">
        <f t="shared" si="28"/>
        <v>78.3</v>
      </c>
      <c r="ER7" s="52">
        <f t="shared" si="28"/>
        <v>75.5</v>
      </c>
      <c r="ES7" s="52">
        <f t="shared" si="28"/>
        <v>77.8</v>
      </c>
      <c r="ET7" s="52">
        <f t="shared" si="28"/>
        <v>71.099999999999994</v>
      </c>
      <c r="EU7" s="52">
        <f t="shared" si="28"/>
        <v>69.8</v>
      </c>
      <c r="EV7" s="52">
        <f t="shared" si="28"/>
        <v>69.7</v>
      </c>
      <c r="EW7" s="52">
        <f t="shared" si="28"/>
        <v>68.8</v>
      </c>
      <c r="EX7" s="52">
        <f t="shared" si="28"/>
        <v>68.599999999999994</v>
      </c>
      <c r="EY7" s="52"/>
      <c r="EZ7" s="53">
        <f>EZ8</f>
        <v>60777561</v>
      </c>
      <c r="FA7" s="53">
        <f t="shared" ref="FA7:FI7" si="29">FA8</f>
        <v>61297278</v>
      </c>
      <c r="FB7" s="53">
        <f t="shared" si="29"/>
        <v>61486386</v>
      </c>
      <c r="FC7" s="53">
        <f t="shared" si="29"/>
        <v>61997777</v>
      </c>
      <c r="FD7" s="53">
        <f t="shared" si="29"/>
        <v>61888748</v>
      </c>
      <c r="FE7" s="53">
        <f t="shared" si="29"/>
        <v>48164556</v>
      </c>
      <c r="FF7" s="53">
        <f t="shared" si="29"/>
        <v>49637382</v>
      </c>
      <c r="FG7" s="53">
        <f t="shared" si="29"/>
        <v>50098024</v>
      </c>
      <c r="FH7" s="53">
        <f t="shared" si="29"/>
        <v>50586262</v>
      </c>
      <c r="FI7" s="53">
        <f t="shared" si="29"/>
        <v>51878916</v>
      </c>
      <c r="FJ7" s="53"/>
    </row>
    <row r="8" spans="1:166" s="54" customFormat="1" x14ac:dyDescent="0.15">
      <c r="A8" s="35"/>
      <c r="B8" s="55">
        <v>2023</v>
      </c>
      <c r="C8" s="55">
        <v>138045</v>
      </c>
      <c r="D8" s="55">
        <v>46</v>
      </c>
      <c r="E8" s="55">
        <v>6</v>
      </c>
      <c r="F8" s="55">
        <v>0</v>
      </c>
      <c r="G8" s="55">
        <v>1</v>
      </c>
      <c r="H8" s="55" t="s">
        <v>166</v>
      </c>
      <c r="I8" s="55" t="s">
        <v>167</v>
      </c>
      <c r="J8" s="55" t="s">
        <v>168</v>
      </c>
      <c r="K8" s="55" t="s">
        <v>169</v>
      </c>
      <c r="L8" s="55" t="s">
        <v>170</v>
      </c>
      <c r="M8" s="55" t="s">
        <v>171</v>
      </c>
      <c r="N8" s="55" t="s">
        <v>172</v>
      </c>
      <c r="O8" s="55" t="s">
        <v>173</v>
      </c>
      <c r="P8" s="55" t="s">
        <v>174</v>
      </c>
      <c r="Q8" s="56">
        <v>31</v>
      </c>
      <c r="R8" s="55" t="s">
        <v>175</v>
      </c>
      <c r="S8" s="55" t="s">
        <v>176</v>
      </c>
      <c r="T8" s="55" t="s">
        <v>177</v>
      </c>
      <c r="U8" s="56" t="s">
        <v>40</v>
      </c>
      <c r="V8" s="56">
        <v>50589</v>
      </c>
      <c r="W8" s="55" t="s">
        <v>178</v>
      </c>
      <c r="X8" s="55" t="s">
        <v>178</v>
      </c>
      <c r="Y8" s="57" t="s">
        <v>179</v>
      </c>
      <c r="Z8" s="56">
        <v>479</v>
      </c>
      <c r="AA8" s="56" t="s">
        <v>40</v>
      </c>
      <c r="AB8" s="56" t="s">
        <v>40</v>
      </c>
      <c r="AC8" s="56" t="s">
        <v>40</v>
      </c>
      <c r="AD8" s="56">
        <v>6</v>
      </c>
      <c r="AE8" s="56">
        <v>485</v>
      </c>
      <c r="AF8" s="56">
        <v>477</v>
      </c>
      <c r="AG8" s="56" t="s">
        <v>40</v>
      </c>
      <c r="AH8" s="56">
        <v>477</v>
      </c>
      <c r="AI8" s="58">
        <v>98.1</v>
      </c>
      <c r="AJ8" s="58">
        <v>104.8</v>
      </c>
      <c r="AK8" s="58">
        <v>107.5</v>
      </c>
      <c r="AL8" s="58">
        <v>106</v>
      </c>
      <c r="AM8" s="58">
        <v>99.1</v>
      </c>
      <c r="AN8" s="58">
        <v>99</v>
      </c>
      <c r="AO8" s="58">
        <v>103.9</v>
      </c>
      <c r="AP8" s="58">
        <v>106.6</v>
      </c>
      <c r="AQ8" s="58">
        <v>103.5</v>
      </c>
      <c r="AR8" s="58">
        <v>96.8</v>
      </c>
      <c r="AS8" s="58">
        <v>96.6</v>
      </c>
      <c r="AT8" s="58">
        <v>92.9</v>
      </c>
      <c r="AU8" s="58">
        <v>85.3</v>
      </c>
      <c r="AV8" s="58">
        <v>92</v>
      </c>
      <c r="AW8" s="58">
        <v>91.9</v>
      </c>
      <c r="AX8" s="58">
        <v>94.7</v>
      </c>
      <c r="AY8" s="58">
        <v>92.4</v>
      </c>
      <c r="AZ8" s="58">
        <v>87.5</v>
      </c>
      <c r="BA8" s="58">
        <v>89.4</v>
      </c>
      <c r="BB8" s="58">
        <v>88.9</v>
      </c>
      <c r="BC8" s="58">
        <v>89.2</v>
      </c>
      <c r="BD8" s="58">
        <v>86.6</v>
      </c>
      <c r="BE8" s="59">
        <v>88.3</v>
      </c>
      <c r="BF8" s="59">
        <v>80.8</v>
      </c>
      <c r="BG8" s="59">
        <v>87.8</v>
      </c>
      <c r="BH8" s="59">
        <v>87.9</v>
      </c>
      <c r="BI8" s="59">
        <v>89.8</v>
      </c>
      <c r="BJ8" s="59">
        <v>89.9</v>
      </c>
      <c r="BK8" s="59">
        <v>84.9</v>
      </c>
      <c r="BL8" s="59">
        <v>86.9</v>
      </c>
      <c r="BM8" s="59">
        <v>86.4</v>
      </c>
      <c r="BN8" s="59">
        <v>86.7</v>
      </c>
      <c r="BO8" s="59">
        <v>83.9</v>
      </c>
      <c r="BP8" s="58">
        <v>72.400000000000006</v>
      </c>
      <c r="BQ8" s="58">
        <v>69.3</v>
      </c>
      <c r="BR8" s="58">
        <v>71.2</v>
      </c>
      <c r="BS8" s="58">
        <v>74.2</v>
      </c>
      <c r="BT8" s="58">
        <v>72.3</v>
      </c>
      <c r="BU8" s="58">
        <v>77</v>
      </c>
      <c r="BV8" s="58">
        <v>68.400000000000006</v>
      </c>
      <c r="BW8" s="58">
        <v>68.2</v>
      </c>
      <c r="BX8" s="58">
        <v>68.400000000000006</v>
      </c>
      <c r="BY8" s="58">
        <v>70.900000000000006</v>
      </c>
      <c r="BZ8" s="58">
        <v>68.7</v>
      </c>
      <c r="CA8" s="59">
        <v>80069</v>
      </c>
      <c r="CB8" s="59">
        <v>82784</v>
      </c>
      <c r="CC8" s="59">
        <v>86958</v>
      </c>
      <c r="CD8" s="59">
        <v>87142</v>
      </c>
      <c r="CE8" s="59">
        <v>95855</v>
      </c>
      <c r="CF8" s="59">
        <v>60271</v>
      </c>
      <c r="CG8" s="59">
        <v>63766</v>
      </c>
      <c r="CH8" s="59">
        <v>66386</v>
      </c>
      <c r="CI8" s="59">
        <v>69418</v>
      </c>
      <c r="CJ8" s="59">
        <v>70803</v>
      </c>
      <c r="CK8" s="58">
        <v>62428</v>
      </c>
      <c r="CL8" s="59">
        <v>19278</v>
      </c>
      <c r="CM8" s="59">
        <v>19013</v>
      </c>
      <c r="CN8" s="59">
        <v>21095</v>
      </c>
      <c r="CO8" s="59">
        <v>21325</v>
      </c>
      <c r="CP8" s="59">
        <v>22401</v>
      </c>
      <c r="CQ8" s="59">
        <v>16979</v>
      </c>
      <c r="CR8" s="59">
        <v>18423</v>
      </c>
      <c r="CS8" s="59">
        <v>19190</v>
      </c>
      <c r="CT8" s="59">
        <v>19216</v>
      </c>
      <c r="CU8" s="59">
        <v>20167</v>
      </c>
      <c r="CV8" s="58">
        <v>18236</v>
      </c>
      <c r="CW8" s="59">
        <v>54.7</v>
      </c>
      <c r="CX8" s="59">
        <v>66.7</v>
      </c>
      <c r="CY8" s="59">
        <v>59.5</v>
      </c>
      <c r="CZ8" s="59">
        <v>58.5</v>
      </c>
      <c r="DA8" s="59">
        <v>54.9</v>
      </c>
      <c r="DB8" s="59">
        <v>53</v>
      </c>
      <c r="DC8" s="59">
        <v>56.7</v>
      </c>
      <c r="DD8" s="59">
        <v>54.2</v>
      </c>
      <c r="DE8" s="59">
        <v>53.9</v>
      </c>
      <c r="DF8" s="59">
        <v>54.1</v>
      </c>
      <c r="DG8" s="59">
        <v>56.1</v>
      </c>
      <c r="DH8" s="59">
        <v>24.5</v>
      </c>
      <c r="DI8" s="59">
        <v>25.6</v>
      </c>
      <c r="DJ8" s="59">
        <v>25.1</v>
      </c>
      <c r="DK8" s="59">
        <v>25.5</v>
      </c>
      <c r="DL8" s="59">
        <v>27.7</v>
      </c>
      <c r="DM8" s="59">
        <v>26.4</v>
      </c>
      <c r="DN8" s="59">
        <v>26.2</v>
      </c>
      <c r="DO8" s="59">
        <v>26.3</v>
      </c>
      <c r="DP8" s="59">
        <v>26.3</v>
      </c>
      <c r="DQ8" s="59">
        <v>28</v>
      </c>
      <c r="DR8" s="59">
        <v>26.4</v>
      </c>
      <c r="DS8" s="59">
        <v>16.2</v>
      </c>
      <c r="DT8" s="59">
        <v>11.2</v>
      </c>
      <c r="DU8" s="59">
        <v>1.6</v>
      </c>
      <c r="DV8" s="59">
        <v>0</v>
      </c>
      <c r="DW8" s="59">
        <v>1.3</v>
      </c>
      <c r="DX8" s="59">
        <v>40.1</v>
      </c>
      <c r="DY8" s="59">
        <v>40.799999999999997</v>
      </c>
      <c r="DZ8" s="59">
        <v>40.4</v>
      </c>
      <c r="EA8" s="59">
        <v>33.799999999999997</v>
      </c>
      <c r="EB8" s="59">
        <v>29.9</v>
      </c>
      <c r="EC8" s="59">
        <v>54.5</v>
      </c>
      <c r="ED8" s="58">
        <v>57.7</v>
      </c>
      <c r="EE8" s="58">
        <v>59.9</v>
      </c>
      <c r="EF8" s="58">
        <v>62.8</v>
      </c>
      <c r="EG8" s="58">
        <v>64.400000000000006</v>
      </c>
      <c r="EH8" s="58">
        <v>67.3</v>
      </c>
      <c r="EI8" s="58">
        <v>56.4</v>
      </c>
      <c r="EJ8" s="58">
        <v>56.8</v>
      </c>
      <c r="EK8" s="58">
        <v>58.5</v>
      </c>
      <c r="EL8" s="58">
        <v>57.4</v>
      </c>
      <c r="EM8" s="58">
        <v>57.3</v>
      </c>
      <c r="EN8" s="58">
        <v>57</v>
      </c>
      <c r="EO8" s="58">
        <v>77.400000000000006</v>
      </c>
      <c r="EP8" s="58">
        <v>76.5</v>
      </c>
      <c r="EQ8" s="58">
        <v>78.3</v>
      </c>
      <c r="ER8" s="58">
        <v>75.5</v>
      </c>
      <c r="ES8" s="58">
        <v>77.8</v>
      </c>
      <c r="ET8" s="58">
        <v>71.099999999999994</v>
      </c>
      <c r="EU8" s="58">
        <v>69.8</v>
      </c>
      <c r="EV8" s="58">
        <v>69.7</v>
      </c>
      <c r="EW8" s="58">
        <v>68.8</v>
      </c>
      <c r="EX8" s="58">
        <v>68.599999999999994</v>
      </c>
      <c r="EY8" s="58">
        <v>70.400000000000006</v>
      </c>
      <c r="EZ8" s="59">
        <v>60777561</v>
      </c>
      <c r="FA8" s="59">
        <v>61297278</v>
      </c>
      <c r="FB8" s="59">
        <v>61486386</v>
      </c>
      <c r="FC8" s="59">
        <v>61997777</v>
      </c>
      <c r="FD8" s="59">
        <v>61888748</v>
      </c>
      <c r="FE8" s="59">
        <v>48164556</v>
      </c>
      <c r="FF8" s="59">
        <v>49637382</v>
      </c>
      <c r="FG8" s="59">
        <v>50098024</v>
      </c>
      <c r="FH8" s="59">
        <v>50586262</v>
      </c>
      <c r="FI8" s="59">
        <v>51878916</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NEW-ZAIMU-25</cp:lastModifiedBy>
  <cp:lastPrinted>2025-01-29T09:59:28Z</cp:lastPrinted>
  <dcterms:created xsi:type="dcterms:W3CDTF">2025-01-16T06:40:53Z</dcterms:created>
  <dcterms:modified xsi:type="dcterms:W3CDTF">2025-01-29T10:00:31Z</dcterms:modified>
  <cp:category/>
</cp:coreProperties>
</file>