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zvs2K6a8RHeOO5WEdkcG4M7wXgzs+r1AZuCGHW7kzm8cMqB22Zf3ZOe0WFsCW38uTbDMb54mdblyVhmzZufVg==" workbookSaltValue="E+YVe5Eo4pzZUswwcHH7eg=="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<sst xmlns="http://schemas.openxmlformats.org/spreadsheetml/2006/main" count="320" uniqueCount="117">
  <si>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</si>
  <si>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</si>
  <si>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</si>
  <si>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</si>
  <si>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</si>
  <si>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</si>
  <si>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</si>
  <si>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</si>
  <si>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</si>
  <si>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</si>
  <si>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</si>
  <si>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</si>
  <si>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</si>
  <si>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</si>
  <si>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</si>
  <si>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</si>
  <si>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</si>
  <si>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</si>
  <si>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</si>
  <si>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</si>
  <si>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</si>
  <si>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</si>
  <si>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</si>
  <si>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</si>
  <si>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</si>
  <si>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</si>
  <si>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</si>
  <si>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</si>
  <si>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</si>
  <si>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</si>
  <si>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</si>
  <si>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</si>
  <si>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</si>
  <si>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</si>
  <si>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</si>
  <si>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</si>
  <si>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</si>
  <si>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</si>
  <si>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</si>
  <si>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</si>
  <si>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</si>
  <si>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</si>
  <si>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</si>
  <si>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</si>
  <si>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</si>
  <si>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</si>
  <si>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</si>
  <si>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</si>
  <si>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</si>
  <si>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</si>
  <si>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</si>
  <si>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</si>
  <si>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</si>
  <si>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</si>
  <si>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</si>
  <si>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</si>
  <si>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</si>
  <si>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</si>
  <si>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</si>
  <si>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</si>
  <si>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</si>
  <si>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</si>
  <si>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</si>
  <si>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</si>
  <si>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</si>
  <si>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</si>
  <si>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</si>
  <si>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</si>
  <si>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</si>
  <si>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</si>
  <si>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</si>
  <si>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</si>
  <si>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</si>
  <si>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</si>
  <si>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</si>
  <si>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</si>
  <si>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</si>
  <si>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</si>
  <si>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</si>
  <si>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</si>
  <si>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</si>
  <si>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</si>
  <si>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</si>
  <si>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</si>
  <si>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</si>
  <si>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</si>
  <si>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</si>
  <si>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</si>
  <si>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</si>
  <si>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</si>
  <si>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</si>
  <si>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</si>
  <si>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</si>
  <si>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</si>
  <si>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</si>
  <si>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</si>
  <si>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西東京市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</si>
  <si>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</si>
  <si>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</si>
  <si>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</si>
  <si>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</si>
  <si>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</si>
  <si>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</si>
  <si>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</si>
  <si>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</si>
  <si>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</si>
  <si>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</si>
  <si>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</si>
  <si>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</si>
  <si>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</si>
  <si>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</si>
  <si>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</si>
  <si>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</si>
  <si>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</si>
  <si>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①経常収支比率は、黒字であることを示す100％を上回り、類似団体平均と比較しても同程度の水準となっている。
　短期的な債務に対する支払能力を表す指標である③流動比率は100％を下回り、類似団体平均と比較してもやや劣っているものの、④企業債残高対事業規模比率は、類似団体平均や全国平均よりも大きく下回っており、長期的な債務支払能力は他団体よりも良好となっている。
　⑤経費回収率は、企業債の償還が進んでいることから年々改善されている。令和元年度決算は100％を大きく上回り、類似団体平均と比較しても高い水準となっている。
　⑥汚水処理原価は、類似団体平均を下回っていることから良好といえる。
　⑧水洗化率は年々上昇しており、類似団体平均を上回っている。
　以上のことから、経営の健全性・効率性は、類似団体平均と比較しても概ね良好であるが、令和元年度決算の特徴として、使用料の臨時的な増があり、このことが①経常収支比率や⑤経費回収率の指標を押し上げる要因になった。</t>
    <rPh sb="10" eb="12">
      <t>クロジ</t>
    </rPh>
    <rPh sb="18" eb="19">
      <t>シメ</t>
    </rPh>
    <rPh sb="33" eb="35">
      <t>ヘイキン</t>
    </rPh>
    <rPh sb="36" eb="38">
      <t>ヒカク</t>
    </rPh>
    <rPh sb="56" eb="59">
      <t>タンキテキ</t>
    </rPh>
    <rPh sb="60" eb="62">
      <t>サイム</t>
    </rPh>
    <rPh sb="63" eb="64">
      <t>タイ</t>
    </rPh>
    <rPh sb="66" eb="70">
      <t>シハライノウリョク</t>
    </rPh>
    <rPh sb="71" eb="72">
      <t>アラワ</t>
    </rPh>
    <rPh sb="73" eb="75">
      <t>シヒョウ</t>
    </rPh>
    <rPh sb="97" eb="99">
      <t>ヘイキン</t>
    </rPh>
    <rPh sb="100" eb="102">
      <t>ヒカク</t>
    </rPh>
    <rPh sb="107" eb="108">
      <t>オト</t>
    </rPh>
    <rPh sb="145" eb="146">
      <t>オオ</t>
    </rPh>
    <rPh sb="148" eb="150">
      <t>シタマワ</t>
    </rPh>
    <rPh sb="155" eb="158">
      <t>チョウキテキ</t>
    </rPh>
    <rPh sb="159" eb="163">
      <t>サイムシハラ</t>
    </rPh>
    <rPh sb="163" eb="165">
      <t>ノウリョク</t>
    </rPh>
    <rPh sb="166" eb="167">
      <t>ホカ</t>
    </rPh>
    <rPh sb="167" eb="169">
      <t>ダンタイ</t>
    </rPh>
    <rPh sb="172" eb="174">
      <t>リョウコウ</t>
    </rPh>
    <rPh sb="184" eb="189">
      <t>ケイヒカイシュウリツ</t>
    </rPh>
    <rPh sb="191" eb="194">
      <t>キギョウサイ</t>
    </rPh>
    <rPh sb="195" eb="197">
      <t>ショウカン</t>
    </rPh>
    <rPh sb="198" eb="199">
      <t>スス</t>
    </rPh>
    <rPh sb="207" eb="209">
      <t>ネンネン</t>
    </rPh>
    <rPh sb="209" eb="211">
      <t>カイゼン</t>
    </rPh>
    <rPh sb="217" eb="219">
      <t>レイワ</t>
    </rPh>
    <rPh sb="219" eb="222">
      <t>ガンネンド</t>
    </rPh>
    <rPh sb="222" eb="224">
      <t>ケッサン</t>
    </rPh>
    <rPh sb="230" eb="231">
      <t>オオ</t>
    </rPh>
    <rPh sb="233" eb="235">
      <t>ウワマワ</t>
    </rPh>
    <rPh sb="237" eb="241">
      <t>ルイジダンタイ</t>
    </rPh>
    <rPh sb="241" eb="243">
      <t>ヘイキン</t>
    </rPh>
    <rPh sb="244" eb="246">
      <t>ヒカク</t>
    </rPh>
    <rPh sb="249" eb="250">
      <t>タカ</t>
    </rPh>
    <rPh sb="251" eb="253">
      <t>スイジュン</t>
    </rPh>
    <rPh sb="263" eb="269">
      <t>オスイショリゲンカ</t>
    </rPh>
    <rPh sb="271" eb="275">
      <t>ルイジダンタイ</t>
    </rPh>
    <rPh sb="275" eb="277">
      <t>ヘイキン</t>
    </rPh>
    <rPh sb="278" eb="280">
      <t>シタマワ</t>
    </rPh>
    <rPh sb="288" eb="290">
      <t>リョウコウ</t>
    </rPh>
    <rPh sb="298" eb="302">
      <t>スイセンカリツ</t>
    </rPh>
    <rPh sb="303" eb="305">
      <t>ネンネン</t>
    </rPh>
    <rPh sb="305" eb="307">
      <t>ジョウショウ</t>
    </rPh>
    <rPh sb="312" eb="318">
      <t>ルイジダンタイヘイキン</t>
    </rPh>
    <rPh sb="319" eb="321">
      <t>ウワマワ</t>
    </rPh>
    <rPh sb="328" eb="330">
      <t>イジョウ</t>
    </rPh>
    <rPh sb="369" eb="371">
      <t>レイワ</t>
    </rPh>
    <rPh sb="371" eb="374">
      <t>ガンネンド</t>
    </rPh>
    <rPh sb="374" eb="376">
      <t>ケッサン</t>
    </rPh>
    <rPh sb="377" eb="379">
      <t>トクチョウ</t>
    </rPh>
    <rPh sb="416" eb="418">
      <t>シヒョウ</t>
    </rPh>
    <rPh sb="419" eb="420">
      <t>オ</t>
    </rPh>
    <rPh sb="421" eb="422">
      <t>ア</t>
    </rPh>
    <rPh sb="424" eb="426">
      <t>ヨウイン</t>
    </rPh>
    <phoneticPr fontId="4"/>
  </si>
  <si>
    <t>　現在、企業債の償還が進んでいることから健全な経営ができているものの、今後は下水道施設の老朽化が進むことから、下水道施設の改築・更新に備えなければならない。　　
　下水道施設の改築・更新に当たっては膨大な費用がかかるため、下水道施設の効率的な維持管理と費用の平準化に取り組み、下水道事業を将来にわたり健全に経営していかなければならない。
　そのため、将来にわたって安定的に事業を継続していくための中長期的な経営の基本計画である経営戦略の策定を令和２年度に行い、経営戦略の策定や改定を通じて、経営基盤の強化と財政マネジメントの向上を図っていく。</t>
    <rPh sb="1" eb="3">
      <t>ゲンザイ</t>
    </rPh>
    <rPh sb="20" eb="22">
      <t>ケンゼン</t>
    </rPh>
    <rPh sb="23" eb="25">
      <t>ケイエイ</t>
    </rPh>
    <rPh sb="35" eb="37">
      <t>コンゴ</t>
    </rPh>
    <rPh sb="38" eb="41">
      <t>ゲスイドウ</t>
    </rPh>
    <rPh sb="41" eb="43">
      <t>シセツ</t>
    </rPh>
    <rPh sb="44" eb="47">
      <t>ロウキュウカ</t>
    </rPh>
    <rPh sb="48" eb="49">
      <t>ススム</t>
    </rPh>
    <rPh sb="55" eb="58">
      <t>ゲスイドウ</t>
    </rPh>
    <rPh sb="58" eb="60">
      <t>シセツ</t>
    </rPh>
    <rPh sb="61" eb="63">
      <t>カイチク</t>
    </rPh>
    <rPh sb="64" eb="66">
      <t>コウシン</t>
    </rPh>
    <rPh sb="67" eb="68">
      <t>ソナ</t>
    </rPh>
    <rPh sb="99" eb="101">
      <t>ボウダイ</t>
    </rPh>
    <rPh sb="102" eb="104">
      <t>ヒヨウ</t>
    </rPh>
    <rPh sb="111" eb="114">
      <t>ゲスイドウ</t>
    </rPh>
    <rPh sb="114" eb="116">
      <t>シセツ</t>
    </rPh>
    <rPh sb="117" eb="120">
      <t>コウリツテキ</t>
    </rPh>
    <rPh sb="121" eb="125">
      <t>イジカンリ</t>
    </rPh>
    <rPh sb="126" eb="128">
      <t>ヒヨウ</t>
    </rPh>
    <rPh sb="129" eb="131">
      <t>ヘイジュン</t>
    </rPh>
    <rPh sb="131" eb="132">
      <t>カ</t>
    </rPh>
    <rPh sb="133" eb="134">
      <t>ト</t>
    </rPh>
    <rPh sb="135" eb="136">
      <t>ク</t>
    </rPh>
    <rPh sb="138" eb="141">
      <t>ゲスイドウ</t>
    </rPh>
    <rPh sb="141" eb="143">
      <t>ジギョウ</t>
    </rPh>
    <rPh sb="144" eb="146">
      <t>ショウライ</t>
    </rPh>
    <rPh sb="150" eb="152">
      <t>ケンゼン</t>
    </rPh>
    <rPh sb="153" eb="155">
      <t>ケイエイ</t>
    </rPh>
    <rPh sb="198" eb="202">
      <t>チュウチョウキテキ</t>
    </rPh>
    <rPh sb="203" eb="205">
      <t>ケイエイ</t>
    </rPh>
    <rPh sb="206" eb="210">
      <t>キホンケイカク</t>
    </rPh>
    <rPh sb="213" eb="215">
      <t>ケイエイ</t>
    </rPh>
    <rPh sb="215" eb="217">
      <t>センリャク</t>
    </rPh>
    <rPh sb="218" eb="220">
      <t>サクテイ</t>
    </rPh>
    <rPh sb="227" eb="228">
      <t>オコナ</t>
    </rPh>
    <rPh sb="230" eb="234">
      <t>ケイエイセンリャク</t>
    </rPh>
    <rPh sb="235" eb="237">
      <t>サクテイ</t>
    </rPh>
    <rPh sb="238" eb="240">
      <t>カイテイ</t>
    </rPh>
    <rPh sb="241" eb="242">
      <t>ツウ</t>
    </rPh>
    <rPh sb="245" eb="249">
      <t>ケイエイキバン</t>
    </rPh>
    <rPh sb="250" eb="252">
      <t>キョウカ</t>
    </rPh>
    <rPh sb="253" eb="255">
      <t>ザイセイ</t>
    </rPh>
    <rPh sb="262" eb="264">
      <t>コウジョウ</t>
    </rPh>
    <rPh sb="265" eb="266">
      <t>ハカ</t>
    </rPh>
    <phoneticPr fontId="4"/>
  </si>
  <si>
    <t>　資産の老朽化度合を示す①有形固定資産減価償却率は、低い水準となっている。これは、法適用初年度の決算であることから、決算書上の老朽化度合がないように見えるためであリ、実際には指標以上に老朽化が進んでいるものと認識している。
　本市では、昭和48年度から平成４年度にかけて集中的に下水道管きょの整備を進めてきたことから、耐用年数50年を経過する下水道管きょは、令和６年度から急増する。そのため、老朽化する下水道管きょなどの下水道施設を管理し、改築・更新を行うことが課題となっている。本市は、汚水管きょに係る下水道ストックマネジメント計画実施方針について、平成30年度に定めている。今後は、雨水管きょやマンホール等を対象としたストックマネジメント計画実施方針や改築実施計画を定め、ストックマネジメント計画を策定し、下水道施設の点検・調査及び改築・更新を計画的に行っていく。</t>
    <rPh sb="1" eb="3">
      <t>シサン</t>
    </rPh>
    <rPh sb="4" eb="7">
      <t>ロウキュウカ</t>
    </rPh>
    <rPh sb="7" eb="9">
      <t>ドア</t>
    </rPh>
    <rPh sb="10" eb="11">
      <t>シメ</t>
    </rPh>
    <rPh sb="13" eb="15">
      <t>ユウケイ</t>
    </rPh>
    <rPh sb="15" eb="19">
      <t>コテイシサン</t>
    </rPh>
    <rPh sb="19" eb="21">
      <t>ゲンカ</t>
    </rPh>
    <rPh sb="21" eb="23">
      <t>ショウキャク</t>
    </rPh>
    <rPh sb="23" eb="24">
      <t>リツ</t>
    </rPh>
    <rPh sb="26" eb="27">
      <t>ヒク</t>
    </rPh>
    <rPh sb="28" eb="30">
      <t>スイジュン</t>
    </rPh>
    <rPh sb="41" eb="44">
      <t>ホウテキヨウ</t>
    </rPh>
    <rPh sb="44" eb="47">
      <t>ショネンド</t>
    </rPh>
    <rPh sb="48" eb="50">
      <t>ケッサン</t>
    </rPh>
    <rPh sb="58" eb="62">
      <t>ケッサンショジョウ</t>
    </rPh>
    <rPh sb="63" eb="68">
      <t>ロウキュウカドア</t>
    </rPh>
    <rPh sb="74" eb="75">
      <t>ミ</t>
    </rPh>
    <rPh sb="83" eb="85">
      <t>ジッサイ</t>
    </rPh>
    <rPh sb="87" eb="89">
      <t>シヒョウ</t>
    </rPh>
    <rPh sb="89" eb="91">
      <t>イジョウ</t>
    </rPh>
    <rPh sb="92" eb="95">
      <t>ロウキュウカ</t>
    </rPh>
    <rPh sb="96" eb="97">
      <t>スス</t>
    </rPh>
    <rPh sb="104" eb="106">
      <t>ニンシキ</t>
    </rPh>
    <rPh sb="113" eb="115">
      <t>ホンシ</t>
    </rPh>
    <rPh sb="118" eb="120">
      <t>ショウワ</t>
    </rPh>
    <rPh sb="122" eb="124">
      <t>ネンド</t>
    </rPh>
    <rPh sb="126" eb="128">
      <t>ヘイセイ</t>
    </rPh>
    <rPh sb="129" eb="131">
      <t>ネンド</t>
    </rPh>
    <rPh sb="135" eb="138">
      <t>シュウチュウテキ</t>
    </rPh>
    <rPh sb="146" eb="148">
      <t>セイビ</t>
    </rPh>
    <rPh sb="149" eb="150">
      <t>スス</t>
    </rPh>
    <rPh sb="186" eb="188">
      <t>キュウゾウ</t>
    </rPh>
    <rPh sb="196" eb="199">
      <t>ロウキュウカ</t>
    </rPh>
    <rPh sb="210" eb="213">
      <t>ゲスイドウ</t>
    </rPh>
    <rPh sb="213" eb="215">
      <t>シセツ</t>
    </rPh>
    <rPh sb="216" eb="218">
      <t>カンリ</t>
    </rPh>
    <rPh sb="220" eb="222">
      <t>カイチク</t>
    </rPh>
    <rPh sb="223" eb="225">
      <t>コウシン</t>
    </rPh>
    <rPh sb="226" eb="227">
      <t>オコナ</t>
    </rPh>
    <rPh sb="231" eb="233">
      <t>カダイ</t>
    </rPh>
    <rPh sb="240" eb="242">
      <t>ホンシ</t>
    </rPh>
    <rPh sb="283" eb="284">
      <t>サダ</t>
    </rPh>
    <rPh sb="328" eb="330">
      <t>カイチク</t>
    </rPh>
    <rPh sb="330" eb="334">
      <t>ジッシケイカク</t>
    </rPh>
    <rPh sb="335" eb="336">
      <t>サダ</t>
    </rPh>
    <rPh sb="351" eb="353">
      <t>サクテイ</t>
    </rPh>
    <rPh sb="374" eb="377">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</si>
</sst>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1F-443E-BDBA-3945BC1694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c:ext xmlns:c16="http://schemas.microsoft.com/office/drawing/2014/chart" uri="{C3380CC4-5D6E-409C-BE32-E72D297353CC}">
              <c16:uniqueId val="{00000001-391F-443E-BDBA-3945BC1694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10-41A6-B643-8A6DE13DE0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62.97</c:v>
                </c:pt>
              </c:numCache>
            </c:numRef>
          </c:val>
          <c:smooth val="0"/>
          <c:extLst>
            <c:ext xmlns:c16="http://schemas.microsoft.com/office/drawing/2014/chart" uri="{C3380CC4-5D6E-409C-BE32-E72D297353CC}">
              <c16:uniqueId val="{00000001-AD10-41A6-B643-8A6DE13DE0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97.43</c:v>
                </c:pt>
              </c:numCache>
            </c:numRef>
          </c:val>
          <c:extLst>
            <c:ext xmlns:c16="http://schemas.microsoft.com/office/drawing/2014/chart" uri="{C3380CC4-5D6E-409C-BE32-E72D297353CC}">
              <c16:uniqueId val="{00000000-926A-4B95-911F-5015C4CDF5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96.97</c:v>
                </c:pt>
              </c:numCache>
            </c:numRef>
          </c:val>
          <c:smooth val="0"/>
          <c:extLst>
            <c:ext xmlns:c16="http://schemas.microsoft.com/office/drawing/2014/chart" uri="{C3380CC4-5D6E-409C-BE32-E72D297353CC}">
              <c16:uniqueId val="{00000001-926A-4B95-911F-5015C4CDF5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109.38</c:v>
                </c:pt>
              </c:numCache>
            </c:numRef>
          </c:val>
          <c:extLst>
            <c:ext xmlns:c16="http://schemas.microsoft.com/office/drawing/2014/chart" uri="{C3380CC4-5D6E-409C-BE32-E72D297353CC}">
              <c16:uniqueId val="{00000000-A6F4-4684-9B5D-49E531981F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c:v>
                </c:pt>
              </c:numCache>
            </c:numRef>
          </c:val>
          <c:smooth val="0"/>
          <c:extLst>
            <c:ext xmlns:c16="http://schemas.microsoft.com/office/drawing/2014/chart" uri="{C3380CC4-5D6E-409C-BE32-E72D297353CC}">
              <c16:uniqueId val="{00000001-A6F4-4684-9B5D-49E531981F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4.32</c:v>
                </c:pt>
              </c:numCache>
            </c:numRef>
          </c:val>
          <c:extLst>
            <c:ext xmlns:c16="http://schemas.microsoft.com/office/drawing/2014/chart" uri="{C3380CC4-5D6E-409C-BE32-E72D297353CC}">
              <c16:uniqueId val="{00000000-D218-441D-B63E-EB040E95E06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24.54</c:v>
                </c:pt>
              </c:numCache>
            </c:numRef>
          </c:val>
          <c:smooth val="0"/>
          <c:extLst>
            <c:ext xmlns:c16="http://schemas.microsoft.com/office/drawing/2014/chart" uri="{C3380CC4-5D6E-409C-BE32-E72D297353CC}">
              <c16:uniqueId val="{00000001-D218-441D-B63E-EB040E95E06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ABF-4811-8E7F-693E538B5E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7.66</c:v>
                </c:pt>
              </c:numCache>
            </c:numRef>
          </c:val>
          <c:smooth val="0"/>
          <c:extLst>
            <c:ext xmlns:c16="http://schemas.microsoft.com/office/drawing/2014/chart" uri="{C3380CC4-5D6E-409C-BE32-E72D297353CC}">
              <c16:uniqueId val="{00000001-6ABF-4811-8E7F-693E538B5E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F0B-43FA-92DF-8BF704451E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0.28000000000000003</c:v>
                </c:pt>
              </c:numCache>
            </c:numRef>
          </c:val>
          <c:smooth val="0"/>
          <c:extLst>
            <c:ext xmlns:c16="http://schemas.microsoft.com/office/drawing/2014/chart" uri="{C3380CC4-5D6E-409C-BE32-E72D297353CC}">
              <c16:uniqueId val="{00000001-7F0B-43FA-92DF-8BF704451E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70.319999999999993</c:v>
                </c:pt>
              </c:numCache>
            </c:numRef>
          </c:val>
          <c:extLst>
            <c:ext xmlns:c16="http://schemas.microsoft.com/office/drawing/2014/chart" uri="{C3380CC4-5D6E-409C-BE32-E72D297353CC}">
              <c16:uniqueId val="{00000000-D1C4-4141-837A-5DCE45D4DD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71.19</c:v>
                </c:pt>
              </c:numCache>
            </c:numRef>
          </c:val>
          <c:smooth val="0"/>
          <c:extLst>
            <c:ext xmlns:c16="http://schemas.microsoft.com/office/drawing/2014/chart" uri="{C3380CC4-5D6E-409C-BE32-E72D297353CC}">
              <c16:uniqueId val="{00000001-D1C4-4141-837A-5DCE45D4DD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304.44</c:v>
                </c:pt>
              </c:numCache>
            </c:numRef>
          </c:val>
          <c:extLst>
            <c:ext xmlns:c16="http://schemas.microsoft.com/office/drawing/2014/chart" uri="{C3380CC4-5D6E-409C-BE32-E72D297353CC}">
              <c16:uniqueId val="{00000000-B138-4DCB-AD09-4CDC06A810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517.34</c:v>
                </c:pt>
              </c:numCache>
            </c:numRef>
          </c:val>
          <c:smooth val="0"/>
          <c:extLst>
            <c:ext xmlns:c16="http://schemas.microsoft.com/office/drawing/2014/chart" uri="{C3380CC4-5D6E-409C-BE32-E72D297353CC}">
              <c16:uniqueId val="{00000001-B138-4DCB-AD09-4CDC06A810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118.13</c:v>
                </c:pt>
              </c:numCache>
            </c:numRef>
          </c:val>
          <c:extLst>
            <c:ext xmlns:c16="http://schemas.microsoft.com/office/drawing/2014/chart" uri="{C3380CC4-5D6E-409C-BE32-E72D297353CC}">
              <c16:uniqueId val="{00000000-7405-4073-B928-1B1DB8F0A91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99.89</c:v>
                </c:pt>
              </c:numCache>
            </c:numRef>
          </c:val>
          <c:smooth val="0"/>
          <c:extLst>
            <c:ext xmlns:c16="http://schemas.microsoft.com/office/drawing/2014/chart" uri="{C3380CC4-5D6E-409C-BE32-E72D297353CC}">
              <c16:uniqueId val="{00000001-7405-4073-B928-1B1DB8F0A91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86.48</c:v>
                </c:pt>
              </c:numCache>
            </c:numRef>
          </c:val>
          <c:extLst>
            <c:ext xmlns:c16="http://schemas.microsoft.com/office/drawing/2014/chart" uri="{C3380CC4-5D6E-409C-BE32-E72D297353CC}">
              <c16:uniqueId val="{00000000-0AFC-43EA-8C60-F0D72B7A33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112.4</c:v>
                </c:pt>
              </c:numCache>
            </c:numRef>
          </c:val>
          <c:smooth val="0"/>
          <c:extLst>
            <c:ext xmlns:c16="http://schemas.microsoft.com/office/drawing/2014/chart" uri="{C3380CC4-5D6E-409C-BE32-E72D297353CC}">
              <c16:uniqueId val="{00000001-0AFC-43EA-8C60-F0D72B7A33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西東京市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Aa</v>
      </c>
      <c r="X8" s="49"/>
      <c r="Y8" s="49"/>
      <c r="Z8" s="49"/>
      <c r="AA8" s="49"/>
      <c r="AB8" s="49"/>
      <c r="AC8" s="49"/>
      <c r="AD8" s="50" t="str">
        <f>
データ!$M$6</f>
        <v>
非設置</v>
      </c>
      <c r="AE8" s="50"/>
      <c r="AF8" s="50"/>
      <c r="AG8" s="50"/>
      <c r="AH8" s="50"/>
      <c r="AI8" s="50"/>
      <c r="AJ8" s="50"/>
      <c r="AK8" s="3"/>
      <c r="AL8" s="51">
        <f>
データ!S6</f>
        <v>
205125</v>
      </c>
      <c r="AM8" s="51"/>
      <c r="AN8" s="51"/>
      <c r="AO8" s="51"/>
      <c r="AP8" s="51"/>
      <c r="AQ8" s="51"/>
      <c r="AR8" s="51"/>
      <c r="AS8" s="51"/>
      <c r="AT8" s="46">
        <f>
データ!T6</f>
        <v>
15.75</v>
      </c>
      <c r="AU8" s="46"/>
      <c r="AV8" s="46"/>
      <c r="AW8" s="46"/>
      <c r="AX8" s="46"/>
      <c r="AY8" s="46"/>
      <c r="AZ8" s="46"/>
      <c r="BA8" s="46"/>
      <c r="BB8" s="46">
        <f>
データ!U6</f>
        <v>
13023.81</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79.23</v>
      </c>
      <c r="J10" s="46"/>
      <c r="K10" s="46"/>
      <c r="L10" s="46"/>
      <c r="M10" s="46"/>
      <c r="N10" s="46"/>
      <c r="O10" s="46"/>
      <c r="P10" s="46">
        <f>
データ!P6</f>
        <v>
100</v>
      </c>
      <c r="Q10" s="46"/>
      <c r="R10" s="46"/>
      <c r="S10" s="46"/>
      <c r="T10" s="46"/>
      <c r="U10" s="46"/>
      <c r="V10" s="46"/>
      <c r="W10" s="46">
        <f>
データ!Q6</f>
        <v>
90.23</v>
      </c>
      <c r="X10" s="46"/>
      <c r="Y10" s="46"/>
      <c r="Z10" s="46"/>
      <c r="AA10" s="46"/>
      <c r="AB10" s="46"/>
      <c r="AC10" s="46"/>
      <c r="AD10" s="51">
        <f>
データ!R6</f>
        <v>
1612</v>
      </c>
      <c r="AE10" s="51"/>
      <c r="AF10" s="51"/>
      <c r="AG10" s="51"/>
      <c r="AH10" s="51"/>
      <c r="AI10" s="51"/>
      <c r="AJ10" s="51"/>
      <c r="AK10" s="2"/>
      <c r="AL10" s="51">
        <f>
データ!V6</f>
        <v>
205652</v>
      </c>
      <c r="AM10" s="51"/>
      <c r="AN10" s="51"/>
      <c r="AO10" s="51"/>
      <c r="AP10" s="51"/>
      <c r="AQ10" s="51"/>
      <c r="AR10" s="51"/>
      <c r="AS10" s="51"/>
      <c r="AT10" s="46">
        <f>
データ!W6</f>
        <v>
15.85</v>
      </c>
      <c r="AU10" s="46"/>
      <c r="AV10" s="46"/>
      <c r="AW10" s="46"/>
      <c r="AX10" s="46"/>
      <c r="AY10" s="46"/>
      <c r="AZ10" s="46"/>
      <c r="BA10" s="46"/>
      <c r="BB10" s="46">
        <f>
データ!X6</f>
        <v>
12974.89</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【108.07】</v>
      </c>
      <c r="F85" s="26" t="str">
        <f>
データ!AT6</f>
        <v>
【3.09】</v>
      </c>
      <c r="G85" s="26" t="str">
        <f>
データ!BE6</f>
        <v>
【69.54】</v>
      </c>
      <c r="H85" s="26" t="str">
        <f>
データ!BP6</f>
        <v>
【682.51】</v>
      </c>
      <c r="I85" s="26" t="str">
        <f>
データ!CA6</f>
        <v>
【100.34】</v>
      </c>
      <c r="J85" s="26" t="str">
        <f>
データ!CL6</f>
        <v>
【136.15】</v>
      </c>
      <c r="K85" s="26" t="str">
        <f>
データ!CW6</f>
        <v>
【59.64】</v>
      </c>
      <c r="L85" s="26" t="str">
        <f>
データ!DH6</f>
        <v>
【95.35】</v>
      </c>
      <c r="M85" s="26" t="str">
        <f>
データ!DS6</f>
        <v>
【38.57】</v>
      </c>
      <c r="N85" s="26" t="str">
        <f>
データ!ED6</f>
        <v>
【5.90】</v>
      </c>
      <c r="O85" s="26" t="str">
        <f>
データ!EO6</f>
        <v>
【0.22】</v>
      </c>
    </row>
  </sheetData>
  <sheetProtection algorithmName="SHA-512" hashValue="FogKLnOCUCKA3HgviIIDxpNgGNoqZ/L3BHva37H5KS0VPUBzAVOb3X9z0MB6iFB41X5vj+uwRTgnX1e7340xsA==" saltValue="f2Mp3zzR64k0NlsqeSy35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2019</v>
      </c>
      <c r="C6" s="33">
        <f t="shared" ref="C6:X6" si="3">
C7</f>
        <v>
132292</v>
      </c>
      <c r="D6" s="33">
        <f t="shared" si="3"/>
        <v>
46</v>
      </c>
      <c r="E6" s="33">
        <f t="shared" si="3"/>
        <v>
17</v>
      </c>
      <c r="F6" s="33">
        <f t="shared" si="3"/>
        <v>
1</v>
      </c>
      <c r="G6" s="33">
        <f t="shared" si="3"/>
        <v>
0</v>
      </c>
      <c r="H6" s="33" t="str">
        <f t="shared" si="3"/>
        <v>
東京都　西東京市</v>
      </c>
      <c r="I6" s="33" t="str">
        <f t="shared" si="3"/>
        <v>
法適用</v>
      </c>
      <c r="J6" s="33" t="str">
        <f t="shared" si="3"/>
        <v>
下水道事業</v>
      </c>
      <c r="K6" s="33" t="str">
        <f t="shared" si="3"/>
        <v>
公共下水道</v>
      </c>
      <c r="L6" s="33" t="str">
        <f t="shared" si="3"/>
        <v>
Aa</v>
      </c>
      <c r="M6" s="33" t="str">
        <f t="shared" si="3"/>
        <v>
非設置</v>
      </c>
      <c r="N6" s="34" t="str">
        <f t="shared" si="3"/>
        <v>
-</v>
      </c>
      <c r="O6" s="34">
        <f t="shared" si="3"/>
        <v>
79.23</v>
      </c>
      <c r="P6" s="34">
        <f t="shared" si="3"/>
        <v>
100</v>
      </c>
      <c r="Q6" s="34">
        <f t="shared" si="3"/>
        <v>
90.23</v>
      </c>
      <c r="R6" s="34">
        <f t="shared" si="3"/>
        <v>
1612</v>
      </c>
      <c r="S6" s="34">
        <f t="shared" si="3"/>
        <v>
205125</v>
      </c>
      <c r="T6" s="34">
        <f t="shared" si="3"/>
        <v>
15.75</v>
      </c>
      <c r="U6" s="34">
        <f t="shared" si="3"/>
        <v>
13023.81</v>
      </c>
      <c r="V6" s="34">
        <f t="shared" si="3"/>
        <v>
205652</v>
      </c>
      <c r="W6" s="34">
        <f t="shared" si="3"/>
        <v>
15.85</v>
      </c>
      <c r="X6" s="34">
        <f t="shared" si="3"/>
        <v>
12974.89</v>
      </c>
      <c r="Y6" s="35" t="str">
        <f>
IF(Y7="",NA(),Y7)</f>
        <v>
-</v>
      </c>
      <c r="Z6" s="35" t="str">
        <f t="shared" ref="Z6:AH6" si="4">
IF(Z7="",NA(),Z7)</f>
        <v>
-</v>
      </c>
      <c r="AA6" s="35" t="str">
        <f t="shared" si="4"/>
        <v>
-</v>
      </c>
      <c r="AB6" s="35" t="str">
        <f t="shared" si="4"/>
        <v>
-</v>
      </c>
      <c r="AC6" s="35">
        <f t="shared" si="4"/>
        <v>
109.38</v>
      </c>
      <c r="AD6" s="35" t="str">
        <f t="shared" si="4"/>
        <v>
-</v>
      </c>
      <c r="AE6" s="35" t="str">
        <f t="shared" si="4"/>
        <v>
-</v>
      </c>
      <c r="AF6" s="35" t="str">
        <f t="shared" si="4"/>
        <v>
-</v>
      </c>
      <c r="AG6" s="35" t="str">
        <f t="shared" si="4"/>
        <v>
-</v>
      </c>
      <c r="AH6" s="35">
        <f t="shared" si="4"/>
        <v>
109</v>
      </c>
      <c r="AI6" s="34" t="str">
        <f>
IF(AI7="","",IF(AI7="-","【-】","【"&amp;SUBSTITUTE(TEXT(AI7,"#,##0.00"),"-","△")&amp;"】"))</f>
        <v>
【108.07】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0.28000000000000003</v>
      </c>
      <c r="AT6" s="34" t="str">
        <f>
IF(AT7="","",IF(AT7="-","【-】","【"&amp;SUBSTITUTE(TEXT(AT7,"#,##0.00"),"-","△")&amp;"】"))</f>
        <v>
【3.09】</v>
      </c>
      <c r="AU6" s="35" t="str">
        <f>
IF(AU7="",NA(),AU7)</f>
        <v>
-</v>
      </c>
      <c r="AV6" s="35" t="str">
        <f t="shared" ref="AV6:BD6" si="6">
IF(AV7="",NA(),AV7)</f>
        <v>
-</v>
      </c>
      <c r="AW6" s="35" t="str">
        <f t="shared" si="6"/>
        <v>
-</v>
      </c>
      <c r="AX6" s="35" t="str">
        <f t="shared" si="6"/>
        <v>
-</v>
      </c>
      <c r="AY6" s="35">
        <f t="shared" si="6"/>
        <v>
70.319999999999993</v>
      </c>
      <c r="AZ6" s="35" t="str">
        <f t="shared" si="6"/>
        <v>
-</v>
      </c>
      <c r="BA6" s="35" t="str">
        <f t="shared" si="6"/>
        <v>
-</v>
      </c>
      <c r="BB6" s="35" t="str">
        <f t="shared" si="6"/>
        <v>
-</v>
      </c>
      <c r="BC6" s="35" t="str">
        <f t="shared" si="6"/>
        <v>
-</v>
      </c>
      <c r="BD6" s="35">
        <f t="shared" si="6"/>
        <v>
71.19</v>
      </c>
      <c r="BE6" s="34" t="str">
        <f>
IF(BE7="","",IF(BE7="-","【-】","【"&amp;SUBSTITUTE(TEXT(BE7,"#,##0.00"),"-","△")&amp;"】"))</f>
        <v>
【69.54】</v>
      </c>
      <c r="BF6" s="35" t="str">
        <f>
IF(BF7="",NA(),BF7)</f>
        <v>
-</v>
      </c>
      <c r="BG6" s="35" t="str">
        <f t="shared" ref="BG6:BO6" si="7">
IF(BG7="",NA(),BG7)</f>
        <v>
-</v>
      </c>
      <c r="BH6" s="35" t="str">
        <f t="shared" si="7"/>
        <v>
-</v>
      </c>
      <c r="BI6" s="35" t="str">
        <f t="shared" si="7"/>
        <v>
-</v>
      </c>
      <c r="BJ6" s="35">
        <f t="shared" si="7"/>
        <v>
304.44</v>
      </c>
      <c r="BK6" s="35" t="str">
        <f t="shared" si="7"/>
        <v>
-</v>
      </c>
      <c r="BL6" s="35" t="str">
        <f t="shared" si="7"/>
        <v>
-</v>
      </c>
      <c r="BM6" s="35" t="str">
        <f t="shared" si="7"/>
        <v>
-</v>
      </c>
      <c r="BN6" s="35" t="str">
        <f t="shared" si="7"/>
        <v>
-</v>
      </c>
      <c r="BO6" s="35">
        <f t="shared" si="7"/>
        <v>
517.34</v>
      </c>
      <c r="BP6" s="34" t="str">
        <f>
IF(BP7="","",IF(BP7="-","【-】","【"&amp;SUBSTITUTE(TEXT(BP7,"#,##0.00"),"-","△")&amp;"】"))</f>
        <v>
【682.51】</v>
      </c>
      <c r="BQ6" s="35" t="str">
        <f>
IF(BQ7="",NA(),BQ7)</f>
        <v>
-</v>
      </c>
      <c r="BR6" s="35" t="str">
        <f t="shared" ref="BR6:BZ6" si="8">
IF(BR7="",NA(),BR7)</f>
        <v>
-</v>
      </c>
      <c r="BS6" s="35" t="str">
        <f t="shared" si="8"/>
        <v>
-</v>
      </c>
      <c r="BT6" s="35" t="str">
        <f t="shared" si="8"/>
        <v>
-</v>
      </c>
      <c r="BU6" s="35">
        <f t="shared" si="8"/>
        <v>
118.13</v>
      </c>
      <c r="BV6" s="35" t="str">
        <f t="shared" si="8"/>
        <v>
-</v>
      </c>
      <c r="BW6" s="35" t="str">
        <f t="shared" si="8"/>
        <v>
-</v>
      </c>
      <c r="BX6" s="35" t="str">
        <f t="shared" si="8"/>
        <v>
-</v>
      </c>
      <c r="BY6" s="35" t="str">
        <f t="shared" si="8"/>
        <v>
-</v>
      </c>
      <c r="BZ6" s="35">
        <f t="shared" si="8"/>
        <v>
99.89</v>
      </c>
      <c r="CA6" s="34" t="str">
        <f>
IF(CA7="","",IF(CA7="-","【-】","【"&amp;SUBSTITUTE(TEXT(CA7,"#,##0.00"),"-","△")&amp;"】"))</f>
        <v>
【100.34】</v>
      </c>
      <c r="CB6" s="35" t="str">
        <f>
IF(CB7="",NA(),CB7)</f>
        <v>
-</v>
      </c>
      <c r="CC6" s="35" t="str">
        <f t="shared" ref="CC6:CK6" si="9">
IF(CC7="",NA(),CC7)</f>
        <v>
-</v>
      </c>
      <c r="CD6" s="35" t="str">
        <f t="shared" si="9"/>
        <v>
-</v>
      </c>
      <c r="CE6" s="35" t="str">
        <f t="shared" si="9"/>
        <v>
-</v>
      </c>
      <c r="CF6" s="35">
        <f t="shared" si="9"/>
        <v>
86.48</v>
      </c>
      <c r="CG6" s="35" t="str">
        <f t="shared" si="9"/>
        <v>
-</v>
      </c>
      <c r="CH6" s="35" t="str">
        <f t="shared" si="9"/>
        <v>
-</v>
      </c>
      <c r="CI6" s="35" t="str">
        <f t="shared" si="9"/>
        <v>
-</v>
      </c>
      <c r="CJ6" s="35" t="str">
        <f t="shared" si="9"/>
        <v>
-</v>
      </c>
      <c r="CK6" s="35">
        <f t="shared" si="9"/>
        <v>
112.4</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62.97</v>
      </c>
      <c r="CW6" s="34" t="str">
        <f>
IF(CW7="","",IF(CW7="-","【-】","【"&amp;SUBSTITUTE(TEXT(CW7,"#,##0.00"),"-","△")&amp;"】"))</f>
        <v>
【59.64】</v>
      </c>
      <c r="CX6" s="35" t="str">
        <f>
IF(CX7="",NA(),CX7)</f>
        <v>
-</v>
      </c>
      <c r="CY6" s="35" t="str">
        <f t="shared" ref="CY6:DG6" si="11">
IF(CY7="",NA(),CY7)</f>
        <v>
-</v>
      </c>
      <c r="CZ6" s="35" t="str">
        <f t="shared" si="11"/>
        <v>
-</v>
      </c>
      <c r="DA6" s="35" t="str">
        <f t="shared" si="11"/>
        <v>
-</v>
      </c>
      <c r="DB6" s="35">
        <f t="shared" si="11"/>
        <v>
97.43</v>
      </c>
      <c r="DC6" s="35" t="str">
        <f t="shared" si="11"/>
        <v>
-</v>
      </c>
      <c r="DD6" s="35" t="str">
        <f t="shared" si="11"/>
        <v>
-</v>
      </c>
      <c r="DE6" s="35" t="str">
        <f t="shared" si="11"/>
        <v>
-</v>
      </c>
      <c r="DF6" s="35" t="str">
        <f t="shared" si="11"/>
        <v>
-</v>
      </c>
      <c r="DG6" s="35">
        <f t="shared" si="11"/>
        <v>
96.97</v>
      </c>
      <c r="DH6" s="34" t="str">
        <f>
IF(DH7="","",IF(DH7="-","【-】","【"&amp;SUBSTITUTE(TEXT(DH7,"#,##0.00"),"-","△")&amp;"】"))</f>
        <v>
【95.35】</v>
      </c>
      <c r="DI6" s="35" t="str">
        <f>
IF(DI7="",NA(),DI7)</f>
        <v>
-</v>
      </c>
      <c r="DJ6" s="35" t="str">
        <f t="shared" ref="DJ6:DR6" si="12">
IF(DJ7="",NA(),DJ7)</f>
        <v>
-</v>
      </c>
      <c r="DK6" s="35" t="str">
        <f t="shared" si="12"/>
        <v>
-</v>
      </c>
      <c r="DL6" s="35" t="str">
        <f t="shared" si="12"/>
        <v>
-</v>
      </c>
      <c r="DM6" s="35">
        <f t="shared" si="12"/>
        <v>
4.32</v>
      </c>
      <c r="DN6" s="35" t="str">
        <f t="shared" si="12"/>
        <v>
-</v>
      </c>
      <c r="DO6" s="35" t="str">
        <f t="shared" si="12"/>
        <v>
-</v>
      </c>
      <c r="DP6" s="35" t="str">
        <f t="shared" si="12"/>
        <v>
-</v>
      </c>
      <c r="DQ6" s="35" t="str">
        <f t="shared" si="12"/>
        <v>
-</v>
      </c>
      <c r="DR6" s="35">
        <f t="shared" si="12"/>
        <v>
24.54</v>
      </c>
      <c r="DS6" s="34" t="str">
        <f>
IF(DS7="","",IF(DS7="-","【-】","【"&amp;SUBSTITUTE(TEXT(DS7,"#,##0.00"),"-","△")&amp;"】"))</f>
        <v>
【38.57】</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7.66</v>
      </c>
      <c r="ED6" s="34" t="str">
        <f>
IF(ED7="","",IF(ED7="-","【-】","【"&amp;SUBSTITUTE(TEXT(ED7,"#,##0.00"),"-","△")&amp;"】"))</f>
        <v>
【5.90】</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0.16</v>
      </c>
      <c r="EO6" s="34" t="str">
        <f>
IF(EO7="","",IF(EO7="-","【-】","【"&amp;SUBSTITUTE(TEXT(EO7,"#,##0.00"),"-","△")&amp;"】"))</f>
        <v>
【0.22】</v>
      </c>
    </row>
    <row r="7" spans="1:148" s="36" customFormat="1" x14ac:dyDescent="0.15">
      <c r="A7" s="28"/>
      <c r="B7" s="37">
        <v>
2019</v>
      </c>
      <c r="C7" s="37">
        <v>
132292</v>
      </c>
      <c r="D7" s="37">
        <v>
46</v>
      </c>
      <c r="E7" s="37">
        <v>
17</v>
      </c>
      <c r="F7" s="37">
        <v>
1</v>
      </c>
      <c r="G7" s="37">
        <v>
0</v>
      </c>
      <c r="H7" s="37" t="s">
        <v>
96</v>
      </c>
      <c r="I7" s="37" t="s">
        <v>
97</v>
      </c>
      <c r="J7" s="37" t="s">
        <v>
98</v>
      </c>
      <c r="K7" s="37" t="s">
        <v>
99</v>
      </c>
      <c r="L7" s="37" t="s">
        <v>
100</v>
      </c>
      <c r="M7" s="37" t="s">
        <v>
101</v>
      </c>
      <c r="N7" s="38" t="s">
        <v>
102</v>
      </c>
      <c r="O7" s="38">
        <v>
79.23</v>
      </c>
      <c r="P7" s="38">
        <v>
100</v>
      </c>
      <c r="Q7" s="38">
        <v>
90.23</v>
      </c>
      <c r="R7" s="38">
        <v>
1612</v>
      </c>
      <c r="S7" s="38">
        <v>
205125</v>
      </c>
      <c r="T7" s="38">
        <v>
15.75</v>
      </c>
      <c r="U7" s="38">
        <v>
13023.81</v>
      </c>
      <c r="V7" s="38">
        <v>
205652</v>
      </c>
      <c r="W7" s="38">
        <v>
15.85</v>
      </c>
      <c r="X7" s="38">
        <v>
12974.89</v>
      </c>
      <c r="Y7" s="38" t="s">
        <v>
102</v>
      </c>
      <c r="Z7" s="38" t="s">
        <v>
102</v>
      </c>
      <c r="AA7" s="38" t="s">
        <v>
102</v>
      </c>
      <c r="AB7" s="38" t="s">
        <v>
102</v>
      </c>
      <c r="AC7" s="38">
        <v>
109.38</v>
      </c>
      <c r="AD7" s="38" t="s">
        <v>
102</v>
      </c>
      <c r="AE7" s="38" t="s">
        <v>
102</v>
      </c>
      <c r="AF7" s="38" t="s">
        <v>
102</v>
      </c>
      <c r="AG7" s="38" t="s">
        <v>
102</v>
      </c>
      <c r="AH7" s="38">
        <v>
109</v>
      </c>
      <c r="AI7" s="38">
        <v>
108.07</v>
      </c>
      <c r="AJ7" s="38" t="s">
        <v>
102</v>
      </c>
      <c r="AK7" s="38" t="s">
        <v>
102</v>
      </c>
      <c r="AL7" s="38" t="s">
        <v>
102</v>
      </c>
      <c r="AM7" s="38" t="s">
        <v>
102</v>
      </c>
      <c r="AN7" s="38">
        <v>
0</v>
      </c>
      <c r="AO7" s="38" t="s">
        <v>
102</v>
      </c>
      <c r="AP7" s="38" t="s">
        <v>
102</v>
      </c>
      <c r="AQ7" s="38" t="s">
        <v>
102</v>
      </c>
      <c r="AR7" s="38" t="s">
        <v>
102</v>
      </c>
      <c r="AS7" s="38">
        <v>
0.28000000000000003</v>
      </c>
      <c r="AT7" s="38">
        <v>
3.09</v>
      </c>
      <c r="AU7" s="38" t="s">
        <v>
102</v>
      </c>
      <c r="AV7" s="38" t="s">
        <v>
102</v>
      </c>
      <c r="AW7" s="38" t="s">
        <v>
102</v>
      </c>
      <c r="AX7" s="38" t="s">
        <v>
102</v>
      </c>
      <c r="AY7" s="38">
        <v>
70.319999999999993</v>
      </c>
      <c r="AZ7" s="38" t="s">
        <v>
102</v>
      </c>
      <c r="BA7" s="38" t="s">
        <v>
102</v>
      </c>
      <c r="BB7" s="38" t="s">
        <v>
102</v>
      </c>
      <c r="BC7" s="38" t="s">
        <v>
102</v>
      </c>
      <c r="BD7" s="38">
        <v>
71.19</v>
      </c>
      <c r="BE7" s="38">
        <v>
69.540000000000006</v>
      </c>
      <c r="BF7" s="38" t="s">
        <v>
102</v>
      </c>
      <c r="BG7" s="38" t="s">
        <v>
102</v>
      </c>
      <c r="BH7" s="38" t="s">
        <v>
102</v>
      </c>
      <c r="BI7" s="38" t="s">
        <v>
102</v>
      </c>
      <c r="BJ7" s="38">
        <v>
304.44</v>
      </c>
      <c r="BK7" s="38" t="s">
        <v>
102</v>
      </c>
      <c r="BL7" s="38" t="s">
        <v>
102</v>
      </c>
      <c r="BM7" s="38" t="s">
        <v>
102</v>
      </c>
      <c r="BN7" s="38" t="s">
        <v>
102</v>
      </c>
      <c r="BO7" s="38">
        <v>
517.34</v>
      </c>
      <c r="BP7" s="38">
        <v>
682.51</v>
      </c>
      <c r="BQ7" s="38" t="s">
        <v>
102</v>
      </c>
      <c r="BR7" s="38" t="s">
        <v>
102</v>
      </c>
      <c r="BS7" s="38" t="s">
        <v>
102</v>
      </c>
      <c r="BT7" s="38" t="s">
        <v>
102</v>
      </c>
      <c r="BU7" s="38">
        <v>
118.13</v>
      </c>
      <c r="BV7" s="38" t="s">
        <v>
102</v>
      </c>
      <c r="BW7" s="38" t="s">
        <v>
102</v>
      </c>
      <c r="BX7" s="38" t="s">
        <v>
102</v>
      </c>
      <c r="BY7" s="38" t="s">
        <v>
102</v>
      </c>
      <c r="BZ7" s="38">
        <v>
99.89</v>
      </c>
      <c r="CA7" s="38">
        <v>
100.34</v>
      </c>
      <c r="CB7" s="38" t="s">
        <v>
102</v>
      </c>
      <c r="CC7" s="38" t="s">
        <v>
102</v>
      </c>
      <c r="CD7" s="38" t="s">
        <v>
102</v>
      </c>
      <c r="CE7" s="38" t="s">
        <v>
102</v>
      </c>
      <c r="CF7" s="38">
        <v>
86.48</v>
      </c>
      <c r="CG7" s="38" t="s">
        <v>
102</v>
      </c>
      <c r="CH7" s="38" t="s">
        <v>
102</v>
      </c>
      <c r="CI7" s="38" t="s">
        <v>
102</v>
      </c>
      <c r="CJ7" s="38" t="s">
        <v>
102</v>
      </c>
      <c r="CK7" s="38">
        <v>
112.4</v>
      </c>
      <c r="CL7" s="38">
        <v>
136.15</v>
      </c>
      <c r="CM7" s="38" t="s">
        <v>
102</v>
      </c>
      <c r="CN7" s="38" t="s">
        <v>
102</v>
      </c>
      <c r="CO7" s="38" t="s">
        <v>
102</v>
      </c>
      <c r="CP7" s="38" t="s">
        <v>
102</v>
      </c>
      <c r="CQ7" s="38" t="s">
        <v>
102</v>
      </c>
      <c r="CR7" s="38" t="s">
        <v>
102</v>
      </c>
      <c r="CS7" s="38" t="s">
        <v>
102</v>
      </c>
      <c r="CT7" s="38" t="s">
        <v>
102</v>
      </c>
      <c r="CU7" s="38" t="s">
        <v>
102</v>
      </c>
      <c r="CV7" s="38">
        <v>
62.97</v>
      </c>
      <c r="CW7" s="38">
        <v>
59.64</v>
      </c>
      <c r="CX7" s="38" t="s">
        <v>
102</v>
      </c>
      <c r="CY7" s="38" t="s">
        <v>
102</v>
      </c>
      <c r="CZ7" s="38" t="s">
        <v>
102</v>
      </c>
      <c r="DA7" s="38" t="s">
        <v>
102</v>
      </c>
      <c r="DB7" s="38">
        <v>
97.43</v>
      </c>
      <c r="DC7" s="38" t="s">
        <v>
102</v>
      </c>
      <c r="DD7" s="38" t="s">
        <v>
102</v>
      </c>
      <c r="DE7" s="38" t="s">
        <v>
102</v>
      </c>
      <c r="DF7" s="38" t="s">
        <v>
102</v>
      </c>
      <c r="DG7" s="38">
        <v>
96.97</v>
      </c>
      <c r="DH7" s="38">
        <v>
95.35</v>
      </c>
      <c r="DI7" s="38" t="s">
        <v>
102</v>
      </c>
      <c r="DJ7" s="38" t="s">
        <v>
102</v>
      </c>
      <c r="DK7" s="38" t="s">
        <v>
102</v>
      </c>
      <c r="DL7" s="38" t="s">
        <v>
102</v>
      </c>
      <c r="DM7" s="38">
        <v>
4.32</v>
      </c>
      <c r="DN7" s="38" t="s">
        <v>
102</v>
      </c>
      <c r="DO7" s="38" t="s">
        <v>
102</v>
      </c>
      <c r="DP7" s="38" t="s">
        <v>
102</v>
      </c>
      <c r="DQ7" s="38" t="s">
        <v>
102</v>
      </c>
      <c r="DR7" s="38">
        <v>
24.54</v>
      </c>
      <c r="DS7" s="38">
        <v>
38.57</v>
      </c>
      <c r="DT7" s="38" t="s">
        <v>
102</v>
      </c>
      <c r="DU7" s="38" t="s">
        <v>
102</v>
      </c>
      <c r="DV7" s="38" t="s">
        <v>
102</v>
      </c>
      <c r="DW7" s="38" t="s">
        <v>
102</v>
      </c>
      <c r="DX7" s="38">
        <v>
0</v>
      </c>
      <c r="DY7" s="38" t="s">
        <v>
102</v>
      </c>
      <c r="DZ7" s="38" t="s">
        <v>
102</v>
      </c>
      <c r="EA7" s="38" t="s">
        <v>
102</v>
      </c>
      <c r="EB7" s="38" t="s">
        <v>
102</v>
      </c>
      <c r="EC7" s="38">
        <v>
7.66</v>
      </c>
      <c r="ED7" s="38">
        <v>
5.9</v>
      </c>
      <c r="EE7" s="38" t="s">
        <v>
102</v>
      </c>
      <c r="EF7" s="38" t="s">
        <v>
102</v>
      </c>
      <c r="EG7" s="38" t="s">
        <v>
102</v>
      </c>
      <c r="EH7" s="38" t="s">
        <v>
102</v>
      </c>
      <c r="EI7" s="38">
        <v>
0</v>
      </c>
      <c r="EJ7" s="38" t="s">
        <v>
102</v>
      </c>
      <c r="EK7" s="38" t="s">
        <v>
102</v>
      </c>
      <c r="EL7" s="38" t="s">
        <v>
102</v>
      </c>
      <c r="EM7" s="38" t="s">
        <v>
102</v>
      </c>
      <c r="EN7" s="38">
        <v>
0.16</v>
      </c>
      <c r="EO7" s="38">
        <v>
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E10" si="15">
DATEVALUE($B7+12-B11&amp;"/1/"&amp;B12)</f>
        <v>
46388</v>
      </c>
      <c r="C10" s="41">
        <f t="shared" si="15"/>
        <v>
46753</v>
      </c>
      <c r="D10" s="41">
        <f t="shared" si="15"/>
        <v>
47119</v>
      </c>
      <c r="E10" s="41">
        <f t="shared" si="15"/>
        <v>
47484</v>
      </c>
      <c r="F10" s="42">
        <f>
DATEVALUE($B7+12-F11&amp;"/1/"&amp;F12)</f>
        <v>
47849</v>
      </c>
    </row>
    <row r="11" spans="1:148" x14ac:dyDescent="0.15">
      <c r="B11">
        <v>
4</v>
      </c>
      <c r="C11">
        <v>
3</v>
      </c>
      <c r="D11">
        <v>
2</v>
      </c>
      <c r="E11">
        <v>
1</v>
      </c>
      <c r="F11">
        <v>
0</v>
      </c>
      <c r="G11" t="s">
        <v>
108</v>
      </c>
    </row>
    <row r="12" spans="1:148" x14ac:dyDescent="0.15">
      <c r="B12">
        <v>
1</v>
      </c>
      <c r="C12">
        <v>
1</v>
      </c>
      <c r="D12">
        <v>
1</v>
      </c>
      <c r="E12">
        <v>
1</v>
      </c>
      <c r="F12">
        <v>
1</v>
      </c>
      <c r="G12" t="s">
        <v>
109</v>
      </c>
    </row>
    <row r="13" spans="1:148" x14ac:dyDescent="0.15">
      <c r="B13" t="s">
        <v>
110</v>
      </c>
      <c r="C13" t="s">
        <v>
110</v>
      </c>
      <c r="D13" t="s">
        <v>
110</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2021-01-25T01:32:06Z</cp:lastPrinted>
  <dcterms:created xsi:type="dcterms:W3CDTF">2020-12-04T02:25:46Z</dcterms:created>
  <dcterms:modified xsi:type="dcterms:W3CDTF">2021-02-17T10:59:06Z</dcterms:modified>
  <cp:category/>
</cp:coreProperties>
</file>