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1d_業務係\公営企業\経営比較分析表\R3決算\回答\"/>
    </mc:Choice>
  </mc:AlternateContent>
  <workbookProtection workbookAlgorithmName="SHA-512" workbookHashValue="lSnBnnEXuorz7DC8kUKrkQ4F7fMXl1QkBKc6jhojWfnCMylSWZv06u2qUcuA4PGUwOnaUfQCAYY19UfUMvHrDg==" workbookSaltValue="PIbADwe4iQGrsqb0i91A2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<sst xmlns="http://schemas.openxmlformats.org/spreadsheetml/2006/main" count="278" uniqueCount="117">
  <si>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</si>
  <si>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</si>
  <si>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</si>
  <si>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</si>
  <si>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</si>
  <si>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</si>
  <si>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</si>
  <si>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</si>
  <si>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</si>
  <si>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</si>
  <si>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</si>
  <si>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</si>
  <si>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</si>
  <si>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</si>
  <si>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</si>
  <si>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</si>
  <si>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</si>
  <si>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</si>
  <si>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</si>
  <si>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</si>
  <si>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</si>
  <si>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</si>
  <si>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</si>
  <si>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</si>
  <si>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</si>
  <si>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</si>
  <si>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</si>
  <si>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</si>
  <si>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</si>
  <si>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</si>
  <si>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</si>
  <si>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</si>
  <si>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</si>
  <si>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</si>
  <si>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</si>
  <si>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</si>
  <si>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</si>
  <si>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</si>
  <si>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</si>
  <si>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</si>
  <si>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</si>
  <si>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</si>
  <si>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</si>
  <si>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</si>
  <si>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</si>
  <si>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</si>
  <si>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</si>
  <si>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</si>
  <si>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</si>
  <si>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</si>
  <si>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</si>
  <si>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</si>
  <si>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</si>
  <si>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</si>
  <si>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</si>
  <si>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</si>
  <si>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</si>
  <si>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</si>
  <si>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</si>
  <si>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</si>
  <si>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</si>
  <si>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</si>
  <si>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</si>
  <si>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</si>
  <si>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</si>
  <si>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</si>
  <si>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</si>
  <si>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</si>
  <si>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</si>
  <si>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</si>
  <si>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</si>
  <si>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</si>
  <si>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</si>
  <si>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</si>
  <si>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</si>
  <si>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</si>
  <si>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</si>
  <si>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</si>
  <si>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</si>
  <si>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</si>
  <si>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</si>
  <si>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</si>
  <si>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</si>
  <si>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</si>
  <si>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</si>
  <si>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</si>
  <si>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</si>
  <si>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</si>
  <si>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</si>
  <si>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</si>
  <si>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</si>
  <si>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</si>
  <si>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</si>
  <si>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</si>
  <si>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</si>
  <si>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</si>
  <si>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</si>
  <si>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</si>
  <si>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</si>
  <si>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</si>
  <si>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</si>
  <si>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</si>
  <si>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</si>
  <si>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</si>
  <si>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</si>
  <si>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</si>
  <si>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</si>
  <si>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</si>
  <si>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</si>
  <si>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</si>
  <si>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</si>
  <si>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</si>
  <si>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</si>
  <si>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</si>
  <si>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①経常収支比率は、下水道使用料の減により前年度比4.21ポイント低下し、類似団体平均と比較して下回っているものの、100％を上回っており黒字であることを示している。
③流動比率は、現金預金の増、企業債の減により、前年度比28.15ポイント上昇し、100％を大きく上回り、類似団体平均と比較しても高い水準になっている。
④企業債残高対事業規模比率は、類似団体平均よりも大きく下回っており、長期的な債務支払能力は他団体よりも良好となっている。
⑤経費回収率は、大口使用者の使用水量が減となったことにより下水道使用料単価が減になったのに対して、汚水処理原価が増となったことにより、前年度比7.23ポイント低下した。
⑥汚水処理原価は、流域下水道維持管理負担金などの汚水処理に係る経費が減となったものの、有収水量がそれを上回り減となったため、前年度から1.03円増加したが、類似団体平均を下回っていることから良好といえる。
⑧水洗化率は年々少しずつ上昇して、類似団体平均と同程度の水準となっている。
　以上のことから、経営の健全性・効率性は、類似団体平均と比較しても概ね良好である。</t>
    <rPh sb="93" eb="95">
      <t>ヨキン</t>
    </rPh>
    <rPh sb="239" eb="240">
      <t>スイ</t>
    </rPh>
    <rPh sb="335" eb="337">
      <t>ショリ</t>
    </rPh>
    <rPh sb="421" eb="422">
      <t>スコ</t>
    </rPh>
    <phoneticPr fontId="4"/>
  </si>
  <si>
    <t>　本市では、昭和48年度から平成４年度にかけて集中的に下水道施設の整備を進めてきたことから、耐用年数50年を経過する下水道施設は令和６年度から急増する。
  そのため、老朽化する下水道施設の改築・更新を行うため、ストックマネジメント計画を策定した。
　今後は、計画に基づき修繕・改築計画を作成し、下水道施設の点検・調査及び改築・更新を計画的に行っていく。</t>
    <phoneticPr fontId="4"/>
  </si>
  <si>
    <t>　現在、企業債の償還が進んでいることから健全な経営ができているものの、今後は下水道施設の老朽化が進むことから、下水道施設の改築・更新に備えた対応を図る必要がある。　　
　下水道施設の改築・更新に当たっては膨大な費用がかかるため、下水道施設の効率的な維持管理と費用の平準化に取り組み、下水道事業を将来にわたり健全な経営を維持いていく。
　そのため、引き続き下水道プランの着実な実行に向け、経営状況の把握に努めるとともに経営基盤の強化と財政マネジメントの向上を図る。</t>
    <rPh sb="70" eb="72">
      <t>タイオウ</t>
    </rPh>
    <rPh sb="73" eb="74">
      <t>ハカ</t>
    </rPh>
    <rPh sb="75" eb="77">
      <t>ヒツヨウ</t>
    </rPh>
    <rPh sb="159" eb="161">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</si>
</sst>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0B-42A2-8F3C-3ED0B2F0F8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0.16</c:v>
                </c:pt>
                <c:pt idx="3">
                  <c:v>0.14000000000000001</c:v>
                </c:pt>
                <c:pt idx="4">
                  <c:v>0.15</c:v>
                </c:pt>
              </c:numCache>
            </c:numRef>
          </c:val>
          <c:smooth val="0"/>
          <c:extLst>
            <c:ext xmlns:c16="http://schemas.microsoft.com/office/drawing/2014/chart" uri="{C3380CC4-5D6E-409C-BE32-E72D297353CC}">
              <c16:uniqueId val="{00000001-180B-42A2-8F3C-3ED0B2F0F8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28-4F98-8099-7D67F712E9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62.97</c:v>
                </c:pt>
                <c:pt idx="3">
                  <c:v>64.930000000000007</c:v>
                </c:pt>
                <c:pt idx="4">
                  <c:v>65.680000000000007</c:v>
                </c:pt>
              </c:numCache>
            </c:numRef>
          </c:val>
          <c:smooth val="0"/>
          <c:extLst>
            <c:ext xmlns:c16="http://schemas.microsoft.com/office/drawing/2014/chart" uri="{C3380CC4-5D6E-409C-BE32-E72D297353CC}">
              <c16:uniqueId val="{00000001-C328-4F98-8099-7D67F712E9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97.43</c:v>
                </c:pt>
                <c:pt idx="3">
                  <c:v>97.5</c:v>
                </c:pt>
                <c:pt idx="4">
                  <c:v>97.56</c:v>
                </c:pt>
              </c:numCache>
            </c:numRef>
          </c:val>
          <c:extLst>
            <c:ext xmlns:c16="http://schemas.microsoft.com/office/drawing/2014/chart" uri="{C3380CC4-5D6E-409C-BE32-E72D297353CC}">
              <c16:uniqueId val="{00000000-4D92-4800-80BE-8A86A0B4F7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96.97</c:v>
                </c:pt>
                <c:pt idx="3">
                  <c:v>97.7</c:v>
                </c:pt>
                <c:pt idx="4">
                  <c:v>97.59</c:v>
                </c:pt>
              </c:numCache>
            </c:numRef>
          </c:val>
          <c:smooth val="0"/>
          <c:extLst>
            <c:ext xmlns:c16="http://schemas.microsoft.com/office/drawing/2014/chart" uri="{C3380CC4-5D6E-409C-BE32-E72D297353CC}">
              <c16:uniqueId val="{00000001-4D92-4800-80BE-8A86A0B4F7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109.38</c:v>
                </c:pt>
                <c:pt idx="3">
                  <c:v>107.43</c:v>
                </c:pt>
                <c:pt idx="4">
                  <c:v>103.22</c:v>
                </c:pt>
              </c:numCache>
            </c:numRef>
          </c:val>
          <c:extLst>
            <c:ext xmlns:c16="http://schemas.microsoft.com/office/drawing/2014/chart" uri="{C3380CC4-5D6E-409C-BE32-E72D297353CC}">
              <c16:uniqueId val="{00000000-8A1B-4F42-A7F1-D3F2618FAB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c:v>
                </c:pt>
                <c:pt idx="3">
                  <c:v>107.09</c:v>
                </c:pt>
                <c:pt idx="4">
                  <c:v>107.96</c:v>
                </c:pt>
              </c:numCache>
            </c:numRef>
          </c:val>
          <c:smooth val="0"/>
          <c:extLst>
            <c:ext xmlns:c16="http://schemas.microsoft.com/office/drawing/2014/chart" uri="{C3380CC4-5D6E-409C-BE32-E72D297353CC}">
              <c16:uniqueId val="{00000001-8A1B-4F42-A7F1-D3F2618FAB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4.32</c:v>
                </c:pt>
                <c:pt idx="3">
                  <c:v>8.6199999999999992</c:v>
                </c:pt>
                <c:pt idx="4">
                  <c:v>12.9</c:v>
                </c:pt>
              </c:numCache>
            </c:numRef>
          </c:val>
          <c:extLst>
            <c:ext xmlns:c16="http://schemas.microsoft.com/office/drawing/2014/chart" uri="{C3380CC4-5D6E-409C-BE32-E72D297353CC}">
              <c16:uniqueId val="{00000000-33CF-4CE6-B49A-CBC31287EE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24.54</c:v>
                </c:pt>
                <c:pt idx="3">
                  <c:v>23.38</c:v>
                </c:pt>
                <c:pt idx="4">
                  <c:v>24.59</c:v>
                </c:pt>
              </c:numCache>
            </c:numRef>
          </c:val>
          <c:smooth val="0"/>
          <c:extLst>
            <c:ext xmlns:c16="http://schemas.microsoft.com/office/drawing/2014/chart" uri="{C3380CC4-5D6E-409C-BE32-E72D297353CC}">
              <c16:uniqueId val="{00000001-33CF-4CE6-B49A-CBC31287EE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E7-48D6-B08B-A21A622AA7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7.66</c:v>
                </c:pt>
                <c:pt idx="3">
                  <c:v>8.1999999999999993</c:v>
                </c:pt>
                <c:pt idx="4">
                  <c:v>9.43</c:v>
                </c:pt>
              </c:numCache>
            </c:numRef>
          </c:val>
          <c:smooth val="0"/>
          <c:extLst>
            <c:ext xmlns:c16="http://schemas.microsoft.com/office/drawing/2014/chart" uri="{C3380CC4-5D6E-409C-BE32-E72D297353CC}">
              <c16:uniqueId val="{00000001-ECE7-48D6-B08B-A21A622AA7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A61-455E-9100-D8FD1B8264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0.28000000000000003</c:v>
                </c:pt>
                <c:pt idx="3">
                  <c:v>0.59</c:v>
                </c:pt>
                <c:pt idx="4">
                  <c:v>0.68</c:v>
                </c:pt>
              </c:numCache>
            </c:numRef>
          </c:val>
          <c:smooth val="0"/>
          <c:extLst>
            <c:ext xmlns:c16="http://schemas.microsoft.com/office/drawing/2014/chart" uri="{C3380CC4-5D6E-409C-BE32-E72D297353CC}">
              <c16:uniqueId val="{00000001-7A61-455E-9100-D8FD1B8264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70.319999999999993</c:v>
                </c:pt>
                <c:pt idx="3">
                  <c:v>105.69</c:v>
                </c:pt>
                <c:pt idx="4">
                  <c:v>133.84</c:v>
                </c:pt>
              </c:numCache>
            </c:numRef>
          </c:val>
          <c:extLst>
            <c:ext xmlns:c16="http://schemas.microsoft.com/office/drawing/2014/chart" uri="{C3380CC4-5D6E-409C-BE32-E72D297353CC}">
              <c16:uniqueId val="{00000000-1376-4482-9BF3-D5A3DED437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71.19</c:v>
                </c:pt>
                <c:pt idx="3">
                  <c:v>77.72</c:v>
                </c:pt>
                <c:pt idx="4">
                  <c:v>86.61</c:v>
                </c:pt>
              </c:numCache>
            </c:numRef>
          </c:val>
          <c:smooth val="0"/>
          <c:extLst>
            <c:ext xmlns:c16="http://schemas.microsoft.com/office/drawing/2014/chart" uri="{C3380CC4-5D6E-409C-BE32-E72D297353CC}">
              <c16:uniqueId val="{00000001-1376-4482-9BF3-D5A3DED437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304.44</c:v>
                </c:pt>
                <c:pt idx="3">
                  <c:v>279.14999999999998</c:v>
                </c:pt>
                <c:pt idx="4">
                  <c:v>294.64999999999998</c:v>
                </c:pt>
              </c:numCache>
            </c:numRef>
          </c:val>
          <c:extLst>
            <c:ext xmlns:c16="http://schemas.microsoft.com/office/drawing/2014/chart" uri="{C3380CC4-5D6E-409C-BE32-E72D297353CC}">
              <c16:uniqueId val="{00000000-96D2-4C2C-B36F-E0B63268A4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517.34</c:v>
                </c:pt>
                <c:pt idx="3">
                  <c:v>485.6</c:v>
                </c:pt>
                <c:pt idx="4">
                  <c:v>463.93</c:v>
                </c:pt>
              </c:numCache>
            </c:numRef>
          </c:val>
          <c:smooth val="0"/>
          <c:extLst>
            <c:ext xmlns:c16="http://schemas.microsoft.com/office/drawing/2014/chart" uri="{C3380CC4-5D6E-409C-BE32-E72D297353CC}">
              <c16:uniqueId val="{00000001-96D2-4C2C-B36F-E0B63268A4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118.13</c:v>
                </c:pt>
                <c:pt idx="3">
                  <c:v>110.89</c:v>
                </c:pt>
                <c:pt idx="4">
                  <c:v>103.66</c:v>
                </c:pt>
              </c:numCache>
            </c:numRef>
          </c:val>
          <c:extLst>
            <c:ext xmlns:c16="http://schemas.microsoft.com/office/drawing/2014/chart" uri="{C3380CC4-5D6E-409C-BE32-E72D297353CC}">
              <c16:uniqueId val="{00000000-3E64-47B5-92CB-043CC2FFBB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99.89</c:v>
                </c:pt>
                <c:pt idx="3">
                  <c:v>99.95</c:v>
                </c:pt>
                <c:pt idx="4">
                  <c:v>103.4</c:v>
                </c:pt>
              </c:numCache>
            </c:numRef>
          </c:val>
          <c:smooth val="0"/>
          <c:extLst>
            <c:ext xmlns:c16="http://schemas.microsoft.com/office/drawing/2014/chart" uri="{C3380CC4-5D6E-409C-BE32-E72D297353CC}">
              <c16:uniqueId val="{00000001-3E64-47B5-92CB-043CC2FFBB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86.48</c:v>
                </c:pt>
                <c:pt idx="3">
                  <c:v>90.22</c:v>
                </c:pt>
                <c:pt idx="4">
                  <c:v>91.25</c:v>
                </c:pt>
              </c:numCache>
            </c:numRef>
          </c:val>
          <c:extLst>
            <c:ext xmlns:c16="http://schemas.microsoft.com/office/drawing/2014/chart" uri="{C3380CC4-5D6E-409C-BE32-E72D297353CC}">
              <c16:uniqueId val="{00000000-443A-4039-9197-44A47235D8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112.4</c:v>
                </c:pt>
                <c:pt idx="3">
                  <c:v>110.21</c:v>
                </c:pt>
                <c:pt idx="4">
                  <c:v>110.26</c:v>
                </c:pt>
              </c:numCache>
            </c:numRef>
          </c:val>
          <c:smooth val="0"/>
          <c:extLst>
            <c:ext xmlns:c16="http://schemas.microsoft.com/office/drawing/2014/chart" uri="{C3380CC4-5D6E-409C-BE32-E72D297353CC}">
              <c16:uniqueId val="{00000001-443A-4039-9197-44A47235D8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
データ!H6</f>
        <v>
東京都　西東京市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15">
      <c r="A8" s="2"/>
      <c r="B8" s="35" t="str">
        <f>
データ!I6</f>
        <v>
法適用</v>
      </c>
      <c r="C8" s="35"/>
      <c r="D8" s="35"/>
      <c r="E8" s="35"/>
      <c r="F8" s="35"/>
      <c r="G8" s="35"/>
      <c r="H8" s="35"/>
      <c r="I8" s="35" t="str">
        <f>
データ!J6</f>
        <v>
下水道事業</v>
      </c>
      <c r="J8" s="35"/>
      <c r="K8" s="35"/>
      <c r="L8" s="35"/>
      <c r="M8" s="35"/>
      <c r="N8" s="35"/>
      <c r="O8" s="35"/>
      <c r="P8" s="35" t="str">
        <f>
データ!K6</f>
        <v>
公共下水道</v>
      </c>
      <c r="Q8" s="35"/>
      <c r="R8" s="35"/>
      <c r="S8" s="35"/>
      <c r="T8" s="35"/>
      <c r="U8" s="35"/>
      <c r="V8" s="35"/>
      <c r="W8" s="35" t="str">
        <f>
データ!L6</f>
        <v>
Aa</v>
      </c>
      <c r="X8" s="35"/>
      <c r="Y8" s="35"/>
      <c r="Z8" s="35"/>
      <c r="AA8" s="35"/>
      <c r="AB8" s="35"/>
      <c r="AC8" s="35"/>
      <c r="AD8" s="36" t="str">
        <f>
データ!$M$6</f>
        <v>
非設置</v>
      </c>
      <c r="AE8" s="36"/>
      <c r="AF8" s="36"/>
      <c r="AG8" s="36"/>
      <c r="AH8" s="36"/>
      <c r="AI8" s="36"/>
      <c r="AJ8" s="36"/>
      <c r="AK8" s="3"/>
      <c r="AL8" s="37">
        <f>
データ!S6</f>
        <v>
205805</v>
      </c>
      <c r="AM8" s="37"/>
      <c r="AN8" s="37"/>
      <c r="AO8" s="37"/>
      <c r="AP8" s="37"/>
      <c r="AQ8" s="37"/>
      <c r="AR8" s="37"/>
      <c r="AS8" s="37"/>
      <c r="AT8" s="38">
        <f>
データ!T6</f>
        <v>
15.75</v>
      </c>
      <c r="AU8" s="38"/>
      <c r="AV8" s="38"/>
      <c r="AW8" s="38"/>
      <c r="AX8" s="38"/>
      <c r="AY8" s="38"/>
      <c r="AZ8" s="38"/>
      <c r="BA8" s="38"/>
      <c r="BB8" s="38">
        <f>
データ!U6</f>
        <v>
13066.98</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15">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15">
      <c r="A10" s="2"/>
      <c r="B10" s="38" t="str">
        <f>
データ!N6</f>
        <v>
-</v>
      </c>
      <c r="C10" s="38"/>
      <c r="D10" s="38"/>
      <c r="E10" s="38"/>
      <c r="F10" s="38"/>
      <c r="G10" s="38"/>
      <c r="H10" s="38"/>
      <c r="I10" s="38">
        <f>
データ!O6</f>
        <v>
79.739999999999995</v>
      </c>
      <c r="J10" s="38"/>
      <c r="K10" s="38"/>
      <c r="L10" s="38"/>
      <c r="M10" s="38"/>
      <c r="N10" s="38"/>
      <c r="O10" s="38"/>
      <c r="P10" s="38">
        <f>
データ!P6</f>
        <v>
100</v>
      </c>
      <c r="Q10" s="38"/>
      <c r="R10" s="38"/>
      <c r="S10" s="38"/>
      <c r="T10" s="38"/>
      <c r="U10" s="38"/>
      <c r="V10" s="38"/>
      <c r="W10" s="38">
        <f>
データ!Q6</f>
        <v>
86.84</v>
      </c>
      <c r="X10" s="38"/>
      <c r="Y10" s="38"/>
      <c r="Z10" s="38"/>
      <c r="AA10" s="38"/>
      <c r="AB10" s="38"/>
      <c r="AC10" s="38"/>
      <c r="AD10" s="37">
        <f>
データ!R6</f>
        <v>
1612</v>
      </c>
      <c r="AE10" s="37"/>
      <c r="AF10" s="37"/>
      <c r="AG10" s="37"/>
      <c r="AH10" s="37"/>
      <c r="AI10" s="37"/>
      <c r="AJ10" s="37"/>
      <c r="AK10" s="2"/>
      <c r="AL10" s="37">
        <f>
データ!V6</f>
        <v>
205725</v>
      </c>
      <c r="AM10" s="37"/>
      <c r="AN10" s="37"/>
      <c r="AO10" s="37"/>
      <c r="AP10" s="37"/>
      <c r="AQ10" s="37"/>
      <c r="AR10" s="37"/>
      <c r="AS10" s="37"/>
      <c r="AT10" s="38">
        <f>
データ!W6</f>
        <v>
15.85</v>
      </c>
      <c r="AU10" s="38"/>
      <c r="AV10" s="38"/>
      <c r="AW10" s="38"/>
      <c r="AX10" s="38"/>
      <c r="AY10" s="38"/>
      <c r="AZ10" s="38"/>
      <c r="BA10" s="38"/>
      <c r="BB10" s="38">
        <f>
データ!X6</f>
        <v>
12979.5</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SkMPWzSergNjD/pQplB7Yx8cN1nR1IOtCmhakAdoGgv8/8YJBMp5zr96bstqXgGP1zpF9wXx8NqdCSz4Oj4log==" saltValue="58Ahh0bPXO4aVElitoCxH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132292</v>
      </c>
      <c r="D6" s="19">
        <f t="shared" si="3"/>
        <v>
46</v>
      </c>
      <c r="E6" s="19">
        <f t="shared" si="3"/>
        <v>
17</v>
      </c>
      <c r="F6" s="19">
        <f t="shared" si="3"/>
        <v>
1</v>
      </c>
      <c r="G6" s="19">
        <f t="shared" si="3"/>
        <v>
0</v>
      </c>
      <c r="H6" s="19" t="str">
        <f t="shared" si="3"/>
        <v>
東京都　西東京市</v>
      </c>
      <c r="I6" s="19" t="str">
        <f t="shared" si="3"/>
        <v>
法適用</v>
      </c>
      <c r="J6" s="19" t="str">
        <f t="shared" si="3"/>
        <v>
下水道事業</v>
      </c>
      <c r="K6" s="19" t="str">
        <f t="shared" si="3"/>
        <v>
公共下水道</v>
      </c>
      <c r="L6" s="19" t="str">
        <f t="shared" si="3"/>
        <v>
Aa</v>
      </c>
      <c r="M6" s="19" t="str">
        <f t="shared" si="3"/>
        <v>
非設置</v>
      </c>
      <c r="N6" s="20" t="str">
        <f t="shared" si="3"/>
        <v>
-</v>
      </c>
      <c r="O6" s="20">
        <f t="shared" si="3"/>
        <v>
79.739999999999995</v>
      </c>
      <c r="P6" s="20">
        <f t="shared" si="3"/>
        <v>
100</v>
      </c>
      <c r="Q6" s="20">
        <f t="shared" si="3"/>
        <v>
86.84</v>
      </c>
      <c r="R6" s="20">
        <f t="shared" si="3"/>
        <v>
1612</v>
      </c>
      <c r="S6" s="20">
        <f t="shared" si="3"/>
        <v>
205805</v>
      </c>
      <c r="T6" s="20">
        <f t="shared" si="3"/>
        <v>
15.75</v>
      </c>
      <c r="U6" s="20">
        <f t="shared" si="3"/>
        <v>
13066.98</v>
      </c>
      <c r="V6" s="20">
        <f t="shared" si="3"/>
        <v>
205725</v>
      </c>
      <c r="W6" s="20">
        <f t="shared" si="3"/>
        <v>
15.85</v>
      </c>
      <c r="X6" s="20">
        <f t="shared" si="3"/>
        <v>
12979.5</v>
      </c>
      <c r="Y6" s="21" t="str">
        <f>
IF(Y7="",NA(),Y7)</f>
        <v>
-</v>
      </c>
      <c r="Z6" s="21" t="str">
        <f t="shared" ref="Z6:AH6" si="4">
IF(Z7="",NA(),Z7)</f>
        <v>
-</v>
      </c>
      <c r="AA6" s="21">
        <f t="shared" si="4"/>
        <v>
109.38</v>
      </c>
      <c r="AB6" s="21">
        <f t="shared" si="4"/>
        <v>
107.43</v>
      </c>
      <c r="AC6" s="21">
        <f t="shared" si="4"/>
        <v>
103.22</v>
      </c>
      <c r="AD6" s="21" t="str">
        <f t="shared" si="4"/>
        <v>
-</v>
      </c>
      <c r="AE6" s="21" t="str">
        <f t="shared" si="4"/>
        <v>
-</v>
      </c>
      <c r="AF6" s="21">
        <f t="shared" si="4"/>
        <v>
109</v>
      </c>
      <c r="AG6" s="21">
        <f t="shared" si="4"/>
        <v>
107.09</v>
      </c>
      <c r="AH6" s="21">
        <f t="shared" si="4"/>
        <v>
107.96</v>
      </c>
      <c r="AI6" s="20" t="str">
        <f>
IF(AI7="","",IF(AI7="-","【-】","【"&amp;SUBSTITUTE(TEXT(AI7,"#,##0.00"),"-","△")&amp;"】"))</f>
        <v>
【107.02】</v>
      </c>
      <c r="AJ6" s="21" t="str">
        <f>
IF(AJ7="",NA(),AJ7)</f>
        <v>
-</v>
      </c>
      <c r="AK6" s="21" t="str">
        <f t="shared" ref="AK6:AS6" si="5">
IF(AK7="",NA(),AK7)</f>
        <v>
-</v>
      </c>
      <c r="AL6" s="20">
        <f t="shared" si="5"/>
        <v>
0</v>
      </c>
      <c r="AM6" s="20">
        <f t="shared" si="5"/>
        <v>
0</v>
      </c>
      <c r="AN6" s="20">
        <f t="shared" si="5"/>
        <v>
0</v>
      </c>
      <c r="AO6" s="21" t="str">
        <f t="shared" si="5"/>
        <v>
-</v>
      </c>
      <c r="AP6" s="21" t="str">
        <f t="shared" si="5"/>
        <v>
-</v>
      </c>
      <c r="AQ6" s="21">
        <f t="shared" si="5"/>
        <v>
0.28000000000000003</v>
      </c>
      <c r="AR6" s="21">
        <f t="shared" si="5"/>
        <v>
0.59</v>
      </c>
      <c r="AS6" s="21">
        <f t="shared" si="5"/>
        <v>
0.68</v>
      </c>
      <c r="AT6" s="20" t="str">
        <f>
IF(AT7="","",IF(AT7="-","【-】","【"&amp;SUBSTITUTE(TEXT(AT7,"#,##0.00"),"-","△")&amp;"】"))</f>
        <v>
【3.09】</v>
      </c>
      <c r="AU6" s="21" t="str">
        <f>
IF(AU7="",NA(),AU7)</f>
        <v>
-</v>
      </c>
      <c r="AV6" s="21" t="str">
        <f t="shared" ref="AV6:BD6" si="6">
IF(AV7="",NA(),AV7)</f>
        <v>
-</v>
      </c>
      <c r="AW6" s="21">
        <f t="shared" si="6"/>
        <v>
70.319999999999993</v>
      </c>
      <c r="AX6" s="21">
        <f t="shared" si="6"/>
        <v>
105.69</v>
      </c>
      <c r="AY6" s="21">
        <f t="shared" si="6"/>
        <v>
133.84</v>
      </c>
      <c r="AZ6" s="21" t="str">
        <f t="shared" si="6"/>
        <v>
-</v>
      </c>
      <c r="BA6" s="21" t="str">
        <f t="shared" si="6"/>
        <v>
-</v>
      </c>
      <c r="BB6" s="21">
        <f t="shared" si="6"/>
        <v>
71.19</v>
      </c>
      <c r="BC6" s="21">
        <f t="shared" si="6"/>
        <v>
77.72</v>
      </c>
      <c r="BD6" s="21">
        <f t="shared" si="6"/>
        <v>
86.61</v>
      </c>
      <c r="BE6" s="20" t="str">
        <f>
IF(BE7="","",IF(BE7="-","【-】","【"&amp;SUBSTITUTE(TEXT(BE7,"#,##0.00"),"-","△")&amp;"】"))</f>
        <v>
【71.39】</v>
      </c>
      <c r="BF6" s="21" t="str">
        <f>
IF(BF7="",NA(),BF7)</f>
        <v>
-</v>
      </c>
      <c r="BG6" s="21" t="str">
        <f t="shared" ref="BG6:BO6" si="7">
IF(BG7="",NA(),BG7)</f>
        <v>
-</v>
      </c>
      <c r="BH6" s="21">
        <f t="shared" si="7"/>
        <v>
304.44</v>
      </c>
      <c r="BI6" s="21">
        <f t="shared" si="7"/>
        <v>
279.14999999999998</v>
      </c>
      <c r="BJ6" s="21">
        <f t="shared" si="7"/>
        <v>
294.64999999999998</v>
      </c>
      <c r="BK6" s="21" t="str">
        <f t="shared" si="7"/>
        <v>
-</v>
      </c>
      <c r="BL6" s="21" t="str">
        <f t="shared" si="7"/>
        <v>
-</v>
      </c>
      <c r="BM6" s="21">
        <f t="shared" si="7"/>
        <v>
517.34</v>
      </c>
      <c r="BN6" s="21">
        <f t="shared" si="7"/>
        <v>
485.6</v>
      </c>
      <c r="BO6" s="21">
        <f t="shared" si="7"/>
        <v>
463.93</v>
      </c>
      <c r="BP6" s="20" t="str">
        <f>
IF(BP7="","",IF(BP7="-","【-】","【"&amp;SUBSTITUTE(TEXT(BP7,"#,##0.00"),"-","△")&amp;"】"))</f>
        <v>
【669.11】</v>
      </c>
      <c r="BQ6" s="21" t="str">
        <f>
IF(BQ7="",NA(),BQ7)</f>
        <v>
-</v>
      </c>
      <c r="BR6" s="21" t="str">
        <f t="shared" ref="BR6:BZ6" si="8">
IF(BR7="",NA(),BR7)</f>
        <v>
-</v>
      </c>
      <c r="BS6" s="21">
        <f t="shared" si="8"/>
        <v>
118.13</v>
      </c>
      <c r="BT6" s="21">
        <f t="shared" si="8"/>
        <v>
110.89</v>
      </c>
      <c r="BU6" s="21">
        <f t="shared" si="8"/>
        <v>
103.66</v>
      </c>
      <c r="BV6" s="21" t="str">
        <f t="shared" si="8"/>
        <v>
-</v>
      </c>
      <c r="BW6" s="21" t="str">
        <f t="shared" si="8"/>
        <v>
-</v>
      </c>
      <c r="BX6" s="21">
        <f t="shared" si="8"/>
        <v>
99.89</v>
      </c>
      <c r="BY6" s="21">
        <f t="shared" si="8"/>
        <v>
99.95</v>
      </c>
      <c r="BZ6" s="21">
        <f t="shared" si="8"/>
        <v>
103.4</v>
      </c>
      <c r="CA6" s="20" t="str">
        <f>
IF(CA7="","",IF(CA7="-","【-】","【"&amp;SUBSTITUTE(TEXT(CA7,"#,##0.00"),"-","△")&amp;"】"))</f>
        <v>
【99.73】</v>
      </c>
      <c r="CB6" s="21" t="str">
        <f>
IF(CB7="",NA(),CB7)</f>
        <v>
-</v>
      </c>
      <c r="CC6" s="21" t="str">
        <f t="shared" ref="CC6:CK6" si="9">
IF(CC7="",NA(),CC7)</f>
        <v>
-</v>
      </c>
      <c r="CD6" s="21">
        <f t="shared" si="9"/>
        <v>
86.48</v>
      </c>
      <c r="CE6" s="21">
        <f t="shared" si="9"/>
        <v>
90.22</v>
      </c>
      <c r="CF6" s="21">
        <f t="shared" si="9"/>
        <v>
91.25</v>
      </c>
      <c r="CG6" s="21" t="str">
        <f t="shared" si="9"/>
        <v>
-</v>
      </c>
      <c r="CH6" s="21" t="str">
        <f t="shared" si="9"/>
        <v>
-</v>
      </c>
      <c r="CI6" s="21">
        <f t="shared" si="9"/>
        <v>
112.4</v>
      </c>
      <c r="CJ6" s="21">
        <f t="shared" si="9"/>
        <v>
110.21</v>
      </c>
      <c r="CK6" s="21">
        <f t="shared" si="9"/>
        <v>
110.26</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f t="shared" si="10"/>
        <v>
62.97</v>
      </c>
      <c r="CU6" s="21">
        <f t="shared" si="10"/>
        <v>
64.930000000000007</v>
      </c>
      <c r="CV6" s="21">
        <f t="shared" si="10"/>
        <v>
65.680000000000007</v>
      </c>
      <c r="CW6" s="20" t="str">
        <f>
IF(CW7="","",IF(CW7="-","【-】","【"&amp;SUBSTITUTE(TEXT(CW7,"#,##0.00"),"-","△")&amp;"】"))</f>
        <v>
【59.99】</v>
      </c>
      <c r="CX6" s="21" t="str">
        <f>
IF(CX7="",NA(),CX7)</f>
        <v>
-</v>
      </c>
      <c r="CY6" s="21" t="str">
        <f t="shared" ref="CY6:DG6" si="11">
IF(CY7="",NA(),CY7)</f>
        <v>
-</v>
      </c>
      <c r="CZ6" s="21">
        <f t="shared" si="11"/>
        <v>
97.43</v>
      </c>
      <c r="DA6" s="21">
        <f t="shared" si="11"/>
        <v>
97.5</v>
      </c>
      <c r="DB6" s="21">
        <f t="shared" si="11"/>
        <v>
97.56</v>
      </c>
      <c r="DC6" s="21" t="str">
        <f t="shared" si="11"/>
        <v>
-</v>
      </c>
      <c r="DD6" s="21" t="str">
        <f t="shared" si="11"/>
        <v>
-</v>
      </c>
      <c r="DE6" s="21">
        <f t="shared" si="11"/>
        <v>
96.97</v>
      </c>
      <c r="DF6" s="21">
        <f t="shared" si="11"/>
        <v>
97.7</v>
      </c>
      <c r="DG6" s="21">
        <f t="shared" si="11"/>
        <v>
97.59</v>
      </c>
      <c r="DH6" s="20" t="str">
        <f>
IF(DH7="","",IF(DH7="-","【-】","【"&amp;SUBSTITUTE(TEXT(DH7,"#,##0.00"),"-","△")&amp;"】"))</f>
        <v>
【95.72】</v>
      </c>
      <c r="DI6" s="21" t="str">
        <f>
IF(DI7="",NA(),DI7)</f>
        <v>
-</v>
      </c>
      <c r="DJ6" s="21" t="str">
        <f t="shared" ref="DJ6:DR6" si="12">
IF(DJ7="",NA(),DJ7)</f>
        <v>
-</v>
      </c>
      <c r="DK6" s="21">
        <f t="shared" si="12"/>
        <v>
4.32</v>
      </c>
      <c r="DL6" s="21">
        <f t="shared" si="12"/>
        <v>
8.6199999999999992</v>
      </c>
      <c r="DM6" s="21">
        <f t="shared" si="12"/>
        <v>
12.9</v>
      </c>
      <c r="DN6" s="21" t="str">
        <f t="shared" si="12"/>
        <v>
-</v>
      </c>
      <c r="DO6" s="21" t="str">
        <f t="shared" si="12"/>
        <v>
-</v>
      </c>
      <c r="DP6" s="21">
        <f t="shared" si="12"/>
        <v>
24.54</v>
      </c>
      <c r="DQ6" s="21">
        <f t="shared" si="12"/>
        <v>
23.38</v>
      </c>
      <c r="DR6" s="21">
        <f t="shared" si="12"/>
        <v>
24.59</v>
      </c>
      <c r="DS6" s="20" t="str">
        <f>
IF(DS7="","",IF(DS7="-","【-】","【"&amp;SUBSTITUTE(TEXT(DS7,"#,##0.00"),"-","△")&amp;"】"))</f>
        <v>
【38.17】</v>
      </c>
      <c r="DT6" s="21" t="str">
        <f>
IF(DT7="",NA(),DT7)</f>
        <v>
-</v>
      </c>
      <c r="DU6" s="21" t="str">
        <f t="shared" ref="DU6:EC6" si="13">
IF(DU7="",NA(),DU7)</f>
        <v>
-</v>
      </c>
      <c r="DV6" s="20">
        <f t="shared" si="13"/>
        <v>
0</v>
      </c>
      <c r="DW6" s="20">
        <f t="shared" si="13"/>
        <v>
0</v>
      </c>
      <c r="DX6" s="20">
        <f t="shared" si="13"/>
        <v>
0</v>
      </c>
      <c r="DY6" s="21" t="str">
        <f t="shared" si="13"/>
        <v>
-</v>
      </c>
      <c r="DZ6" s="21" t="str">
        <f t="shared" si="13"/>
        <v>
-</v>
      </c>
      <c r="EA6" s="21">
        <f t="shared" si="13"/>
        <v>
7.66</v>
      </c>
      <c r="EB6" s="21">
        <f t="shared" si="13"/>
        <v>
8.1999999999999993</v>
      </c>
      <c r="EC6" s="21">
        <f t="shared" si="13"/>
        <v>
9.43</v>
      </c>
      <c r="ED6" s="20" t="str">
        <f>
IF(ED7="","",IF(ED7="-","【-】","【"&amp;SUBSTITUTE(TEXT(ED7,"#,##0.00"),"-","△")&amp;"】"))</f>
        <v>
【6.54】</v>
      </c>
      <c r="EE6" s="21" t="str">
        <f>
IF(EE7="",NA(),EE7)</f>
        <v>
-</v>
      </c>
      <c r="EF6" s="21" t="str">
        <f t="shared" ref="EF6:EN6" si="14">
IF(EF7="",NA(),EF7)</f>
        <v>
-</v>
      </c>
      <c r="EG6" s="20">
        <f t="shared" si="14"/>
        <v>
0</v>
      </c>
      <c r="EH6" s="20">
        <f t="shared" si="14"/>
        <v>
0</v>
      </c>
      <c r="EI6" s="20">
        <f t="shared" si="14"/>
        <v>
0</v>
      </c>
      <c r="EJ6" s="21" t="str">
        <f t="shared" si="14"/>
        <v>
-</v>
      </c>
      <c r="EK6" s="21" t="str">
        <f t="shared" si="14"/>
        <v>
-</v>
      </c>
      <c r="EL6" s="21">
        <f t="shared" si="14"/>
        <v>
0.16</v>
      </c>
      <c r="EM6" s="21">
        <f t="shared" si="14"/>
        <v>
0.14000000000000001</v>
      </c>
      <c r="EN6" s="21">
        <f t="shared" si="14"/>
        <v>
0.15</v>
      </c>
      <c r="EO6" s="20" t="str">
        <f>
IF(EO7="","",IF(EO7="-","【-】","【"&amp;SUBSTITUTE(TEXT(EO7,"#,##0.00"),"-","△")&amp;"】"))</f>
        <v>
【0.24】</v>
      </c>
    </row>
    <row r="7" spans="1:148" s="22" customFormat="1" x14ac:dyDescent="0.15">
      <c r="A7" s="14"/>
      <c r="B7" s="23">
        <v>
2021</v>
      </c>
      <c r="C7" s="23">
        <v>
132292</v>
      </c>
      <c r="D7" s="23">
        <v>
46</v>
      </c>
      <c r="E7" s="23">
        <v>
17</v>
      </c>
      <c r="F7" s="23">
        <v>
1</v>
      </c>
      <c r="G7" s="23">
        <v>
0</v>
      </c>
      <c r="H7" s="23" t="s">
        <v>
96</v>
      </c>
      <c r="I7" s="23" t="s">
        <v>
97</v>
      </c>
      <c r="J7" s="23" t="s">
        <v>
98</v>
      </c>
      <c r="K7" s="23" t="s">
        <v>
99</v>
      </c>
      <c r="L7" s="23" t="s">
        <v>
100</v>
      </c>
      <c r="M7" s="23" t="s">
        <v>
101</v>
      </c>
      <c r="N7" s="24" t="s">
        <v>
102</v>
      </c>
      <c r="O7" s="24">
        <v>
79.739999999999995</v>
      </c>
      <c r="P7" s="24">
        <v>
100</v>
      </c>
      <c r="Q7" s="24">
        <v>
86.84</v>
      </c>
      <c r="R7" s="24">
        <v>
1612</v>
      </c>
      <c r="S7" s="24">
        <v>
205805</v>
      </c>
      <c r="T7" s="24">
        <v>
15.75</v>
      </c>
      <c r="U7" s="24">
        <v>
13066.98</v>
      </c>
      <c r="V7" s="24">
        <v>
205725</v>
      </c>
      <c r="W7" s="24">
        <v>
15.85</v>
      </c>
      <c r="X7" s="24">
        <v>
12979.5</v>
      </c>
      <c r="Y7" s="24" t="s">
        <v>
102</v>
      </c>
      <c r="Z7" s="24" t="s">
        <v>
102</v>
      </c>
      <c r="AA7" s="24">
        <v>
109.38</v>
      </c>
      <c r="AB7" s="24">
        <v>
107.43</v>
      </c>
      <c r="AC7" s="24">
        <v>
103.22</v>
      </c>
      <c r="AD7" s="24" t="s">
        <v>
102</v>
      </c>
      <c r="AE7" s="24" t="s">
        <v>
102</v>
      </c>
      <c r="AF7" s="24">
        <v>
109</v>
      </c>
      <c r="AG7" s="24">
        <v>
107.09</v>
      </c>
      <c r="AH7" s="24">
        <v>
107.96</v>
      </c>
      <c r="AI7" s="24">
        <v>
107.02</v>
      </c>
      <c r="AJ7" s="24" t="s">
        <v>
102</v>
      </c>
      <c r="AK7" s="24" t="s">
        <v>
102</v>
      </c>
      <c r="AL7" s="24">
        <v>
0</v>
      </c>
      <c r="AM7" s="24">
        <v>
0</v>
      </c>
      <c r="AN7" s="24">
        <v>
0</v>
      </c>
      <c r="AO7" s="24" t="s">
        <v>
102</v>
      </c>
      <c r="AP7" s="24" t="s">
        <v>
102</v>
      </c>
      <c r="AQ7" s="24">
        <v>
0.28000000000000003</v>
      </c>
      <c r="AR7" s="24">
        <v>
0.59</v>
      </c>
      <c r="AS7" s="24">
        <v>
0.68</v>
      </c>
      <c r="AT7" s="24">
        <v>
3.09</v>
      </c>
      <c r="AU7" s="24" t="s">
        <v>
102</v>
      </c>
      <c r="AV7" s="24" t="s">
        <v>
102</v>
      </c>
      <c r="AW7" s="24">
        <v>
70.319999999999993</v>
      </c>
      <c r="AX7" s="24">
        <v>
105.69</v>
      </c>
      <c r="AY7" s="24">
        <v>
133.84</v>
      </c>
      <c r="AZ7" s="24" t="s">
        <v>
102</v>
      </c>
      <c r="BA7" s="24" t="s">
        <v>
102</v>
      </c>
      <c r="BB7" s="24">
        <v>
71.19</v>
      </c>
      <c r="BC7" s="24">
        <v>
77.72</v>
      </c>
      <c r="BD7" s="24">
        <v>
86.61</v>
      </c>
      <c r="BE7" s="24">
        <v>
71.39</v>
      </c>
      <c r="BF7" s="24" t="s">
        <v>
102</v>
      </c>
      <c r="BG7" s="24" t="s">
        <v>
102</v>
      </c>
      <c r="BH7" s="24">
        <v>
304.44</v>
      </c>
      <c r="BI7" s="24">
        <v>
279.14999999999998</v>
      </c>
      <c r="BJ7" s="24">
        <v>
294.64999999999998</v>
      </c>
      <c r="BK7" s="24" t="s">
        <v>
102</v>
      </c>
      <c r="BL7" s="24" t="s">
        <v>
102</v>
      </c>
      <c r="BM7" s="24">
        <v>
517.34</v>
      </c>
      <c r="BN7" s="24">
        <v>
485.6</v>
      </c>
      <c r="BO7" s="24">
        <v>
463.93</v>
      </c>
      <c r="BP7" s="24">
        <v>
669.11</v>
      </c>
      <c r="BQ7" s="24" t="s">
        <v>
102</v>
      </c>
      <c r="BR7" s="24" t="s">
        <v>
102</v>
      </c>
      <c r="BS7" s="24">
        <v>
118.13</v>
      </c>
      <c r="BT7" s="24">
        <v>
110.89</v>
      </c>
      <c r="BU7" s="24">
        <v>
103.66</v>
      </c>
      <c r="BV7" s="24" t="s">
        <v>
102</v>
      </c>
      <c r="BW7" s="24" t="s">
        <v>
102</v>
      </c>
      <c r="BX7" s="24">
        <v>
99.89</v>
      </c>
      <c r="BY7" s="24">
        <v>
99.95</v>
      </c>
      <c r="BZ7" s="24">
        <v>
103.4</v>
      </c>
      <c r="CA7" s="24">
        <v>
99.73</v>
      </c>
      <c r="CB7" s="24" t="s">
        <v>
102</v>
      </c>
      <c r="CC7" s="24" t="s">
        <v>
102</v>
      </c>
      <c r="CD7" s="24">
        <v>
86.48</v>
      </c>
      <c r="CE7" s="24">
        <v>
90.22</v>
      </c>
      <c r="CF7" s="24">
        <v>
91.25</v>
      </c>
      <c r="CG7" s="24" t="s">
        <v>
102</v>
      </c>
      <c r="CH7" s="24" t="s">
        <v>
102</v>
      </c>
      <c r="CI7" s="24">
        <v>
112.4</v>
      </c>
      <c r="CJ7" s="24">
        <v>
110.21</v>
      </c>
      <c r="CK7" s="24">
        <v>
110.26</v>
      </c>
      <c r="CL7" s="24">
        <v>
134.97999999999999</v>
      </c>
      <c r="CM7" s="24" t="s">
        <v>
102</v>
      </c>
      <c r="CN7" s="24" t="s">
        <v>
102</v>
      </c>
      <c r="CO7" s="24" t="s">
        <v>
102</v>
      </c>
      <c r="CP7" s="24" t="s">
        <v>
102</v>
      </c>
      <c r="CQ7" s="24" t="s">
        <v>
102</v>
      </c>
      <c r="CR7" s="24" t="s">
        <v>
102</v>
      </c>
      <c r="CS7" s="24" t="s">
        <v>
102</v>
      </c>
      <c r="CT7" s="24">
        <v>
62.97</v>
      </c>
      <c r="CU7" s="24">
        <v>
64.930000000000007</v>
      </c>
      <c r="CV7" s="24">
        <v>
65.680000000000007</v>
      </c>
      <c r="CW7" s="24">
        <v>
59.99</v>
      </c>
      <c r="CX7" s="24" t="s">
        <v>
102</v>
      </c>
      <c r="CY7" s="24" t="s">
        <v>
102</v>
      </c>
      <c r="CZ7" s="24">
        <v>
97.43</v>
      </c>
      <c r="DA7" s="24">
        <v>
97.5</v>
      </c>
      <c r="DB7" s="24">
        <v>
97.56</v>
      </c>
      <c r="DC7" s="24" t="s">
        <v>
102</v>
      </c>
      <c r="DD7" s="24" t="s">
        <v>
102</v>
      </c>
      <c r="DE7" s="24">
        <v>
96.97</v>
      </c>
      <c r="DF7" s="24">
        <v>
97.7</v>
      </c>
      <c r="DG7" s="24">
        <v>
97.59</v>
      </c>
      <c r="DH7" s="24">
        <v>
95.72</v>
      </c>
      <c r="DI7" s="24" t="s">
        <v>
102</v>
      </c>
      <c r="DJ7" s="24" t="s">
        <v>
102</v>
      </c>
      <c r="DK7" s="24">
        <v>
4.32</v>
      </c>
      <c r="DL7" s="24">
        <v>
8.6199999999999992</v>
      </c>
      <c r="DM7" s="24">
        <v>
12.9</v>
      </c>
      <c r="DN7" s="24" t="s">
        <v>
102</v>
      </c>
      <c r="DO7" s="24" t="s">
        <v>
102</v>
      </c>
      <c r="DP7" s="24">
        <v>
24.54</v>
      </c>
      <c r="DQ7" s="24">
        <v>
23.38</v>
      </c>
      <c r="DR7" s="24">
        <v>
24.59</v>
      </c>
      <c r="DS7" s="24">
        <v>
38.17</v>
      </c>
      <c r="DT7" s="24" t="s">
        <v>
102</v>
      </c>
      <c r="DU7" s="24" t="s">
        <v>
102</v>
      </c>
      <c r="DV7" s="24">
        <v>
0</v>
      </c>
      <c r="DW7" s="24">
        <v>
0</v>
      </c>
      <c r="DX7" s="24">
        <v>
0</v>
      </c>
      <c r="DY7" s="24" t="s">
        <v>
102</v>
      </c>
      <c r="DZ7" s="24" t="s">
        <v>
102</v>
      </c>
      <c r="EA7" s="24">
        <v>
7.66</v>
      </c>
      <c r="EB7" s="24">
        <v>
8.1999999999999993</v>
      </c>
      <c r="EC7" s="24">
        <v>
9.43</v>
      </c>
      <c r="ED7" s="24">
        <v>
6.54</v>
      </c>
      <c r="EE7" s="24" t="s">
        <v>
102</v>
      </c>
      <c r="EF7" s="24" t="s">
        <v>
102</v>
      </c>
      <c r="EG7" s="24">
        <v>
0</v>
      </c>
      <c r="EH7" s="24">
        <v>
0</v>
      </c>
      <c r="EI7" s="24">
        <v>
0</v>
      </c>
      <c r="EJ7" s="24" t="s">
        <v>
102</v>
      </c>
      <c r="EK7" s="24" t="s">
        <v>
102</v>
      </c>
      <c r="EL7" s="24">
        <v>
0.16</v>
      </c>
      <c r="EM7" s="24">
        <v>
0.14000000000000001</v>
      </c>
      <c r="EN7" s="24">
        <v>
0.15</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2023-01-19T06:25:14Z</cp:lastPrinted>
  <dcterms:created xsi:type="dcterms:W3CDTF">2023-01-12T23:29:21Z</dcterms:created>
  <dcterms:modified xsi:type="dcterms:W3CDTF">2023-01-19T06:28:59Z</dcterms:modified>
  <cp:category/>
</cp:coreProperties>
</file>