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05 下水道事業（法適用）\26 西東京市〇\"/>
    </mc:Choice>
  </mc:AlternateContent>
  <workbookProtection workbookAlgorithmName="SHA-512" workbookHashValue="XdGSeOGraX+0KRhiqNtZlTnujfjLw9NVhi4r4MYZynrga+dtqkFq7ugrlABVNUhZDbdOOtnl02QGwTsp52LCKg==" workbookSaltValue="c/xcauY9LEIyTv5BqzCdNA==" workbookSpinCount="100000" lockStructure="1"/>
  <bookViews>
    <workbookView xWindow="0" yWindow="0" windowWidth="23040" windowHeight="92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AL8" i="4" s="1"/>
  <c r="R6" i="5"/>
  <c r="AD10" i="4" s="1"/>
  <c r="Q6" i="5"/>
  <c r="P6" i="5"/>
  <c r="O6" i="5"/>
  <c r="N6" i="5"/>
  <c r="B10" i="4" s="1"/>
  <c r="M6" i="5"/>
  <c r="AD8" i="4" s="1"/>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E85" i="4"/>
  <c r="AT10" i="4"/>
  <c r="W10" i="4"/>
  <c r="P10" i="4"/>
  <c r="I10" i="4"/>
  <c r="BB8" i="4"/>
  <c r="P8" i="4"/>
  <c r="B8" i="4"/>
  <c r="B6" i="4"/>
</calcChain>
</file>

<file path=xl/sharedStrings.xml><?xml version="1.0" encoding="utf-8"?>
<sst xmlns="http://schemas.openxmlformats.org/spreadsheetml/2006/main" count="257" uniqueCount="116">
  <si>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</si>
  <si>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</si>
  <si>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</si>
  <si>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</si>
  <si>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</si>
  <si>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</si>
  <si>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</si>
  <si>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</si>
  <si>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</si>
  <si>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</si>
  <si>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</si>
  <si>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</si>
  <si>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</si>
  <si>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</si>
  <si>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</si>
  <si>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</si>
  <si>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</si>
  <si>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</si>
  <si>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</si>
  <si>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</si>
  <si>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</si>
  <si>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</si>
  <si>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</si>
  <si>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</si>
  <si>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</si>
  <si>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</si>
  <si>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</si>
  <si>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</si>
  <si>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</si>
  <si>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</si>
  <si>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</si>
  <si>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</si>
  <si>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</si>
  <si>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</si>
  <si>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</si>
  <si>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</si>
  <si>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</si>
  <si>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</si>
  <si>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</si>
  <si>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</si>
  <si>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</si>
  <si>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</si>
  <si>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</si>
  <si>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</si>
  <si>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</si>
  <si>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</si>
  <si>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</si>
  <si>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</si>
  <si>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</si>
  <si>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</si>
  <si>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</si>
  <si>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</si>
  <si>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</si>
  <si>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</si>
  <si>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</si>
  <si>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</si>
  <si>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</si>
  <si>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</si>
  <si>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</si>
  <si>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</si>
  <si>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</si>
  <si>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</si>
  <si>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</si>
  <si>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</si>
  <si>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</si>
  <si>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</si>
  <si>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</si>
  <si>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</si>
  <si>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</si>
  <si>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</si>
  <si>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</si>
  <si>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</si>
  <si>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</si>
  <si>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</si>
  <si>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</si>
  <si>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</si>
  <si>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</si>
  <si>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</si>
  <si>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</si>
  <si>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</si>
  <si>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</si>
  <si>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</si>
  <si>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</si>
  <si>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</si>
  <si>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</si>
  <si>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</si>
  <si>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</si>
  <si>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</si>
  <si>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</si>
  <si>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</si>
  <si>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</si>
  <si>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</si>
  <si>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</si>
  <si>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</si>
  <si>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</si>
  <si>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</si>
  <si>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西東京市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</si>
  <si>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</si>
  <si>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</si>
  <si>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</si>
  <si>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</si>
  <si>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</si>
  <si>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</si>
  <si>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</si>
  <si>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</si>
  <si>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</si>
  <si>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</si>
  <si>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</si>
  <si>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</si>
  <si>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</si>
  <si>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</si>
  <si>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</si>
  <si>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</si>
  <si>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本市では、昭和48年度から平成４年度にかけて集中的に下水道施設の整備を進めてきたことから、耐用年数50年を経過する下水道施設は令和６年度から急増する。
  そのため、老朽化する下水道施設の改築・更新を行うため、ストックマネジメント計画を策定した。
　今後は、計画に基づき修繕・改築計画を作成し、下水道施設の点検・調査及び改築・更新を計画的に進めていく。</t>
    <rPh sb="171" eb="172">
      <t>スス</t>
    </rPh>
    <phoneticPr fontId="4"/>
  </si>
  <si>
    <t>　現在、企業債の償還が進んでいることから健全な経営ができているものの、今後は、下水道施設の老朽化に対する維持管理や改築、更新費用の増加に伴う、財源確保が課題となってくるとともに人口減少や下水道使用者の使用量減による使用料収入の減少など経営環境は厳しさを増していくことが予想さる。
　健全な経営、事業の効率化をもって運営し将来にわたり安定したサービスを提供していくためには、引き続き下水道プランの着実な実行し、経営状況の把握に努めるとともに経営基盤の強化と財政マネジメントの向上を図る。</t>
    <rPh sb="49" eb="50">
      <t>タイ</t>
    </rPh>
    <rPh sb="52" eb="56">
      <t>イジカンリ</t>
    </rPh>
    <rPh sb="57" eb="59">
      <t>カイチク</t>
    </rPh>
    <rPh sb="65" eb="67">
      <t>ゾウカ</t>
    </rPh>
    <rPh sb="68" eb="69">
      <t>トモナ</t>
    </rPh>
    <rPh sb="71" eb="75">
      <t>ザイゲンカクホ</t>
    </rPh>
    <rPh sb="76" eb="78">
      <t>カダイ</t>
    </rPh>
    <rPh sb="88" eb="92">
      <t>ジンコウゲンショウ</t>
    </rPh>
    <rPh sb="93" eb="96">
      <t>ゲスイドウ</t>
    </rPh>
    <rPh sb="96" eb="99">
      <t>シヨウシャ</t>
    </rPh>
    <rPh sb="122" eb="123">
      <t>キビ</t>
    </rPh>
    <rPh sb="126" eb="127">
      <t>マ</t>
    </rPh>
    <rPh sb="134" eb="136">
      <t>ヨソウ</t>
    </rPh>
    <rPh sb="141" eb="143">
      <t>ケンゼン</t>
    </rPh>
    <rPh sb="144" eb="146">
      <t>ケイエイ</t>
    </rPh>
    <rPh sb="147" eb="149">
      <t>ジギョウ</t>
    </rPh>
    <rPh sb="150" eb="153">
      <t>コウリツカ</t>
    </rPh>
    <rPh sb="157" eb="159">
      <t>ウンエイ</t>
    </rPh>
    <rPh sb="160" eb="162">
      <t>ショウライ</t>
    </rPh>
    <rPh sb="166" eb="168">
      <t>アンテイ</t>
    </rPh>
    <rPh sb="175" eb="177">
      <t>テイキョウ</t>
    </rPh>
    <phoneticPr fontId="4"/>
  </si>
  <si>
    <t>①経常収支比率は、下水道使用料の減により前年度比0.18ポイント低下し、類似団体平均と比較して下回っているものの、100％を上回っており黒字であることを示している。
③流動比率は、現金預金の増、企業債の減により、前年度比37.81ポイント上昇し、100％を大きく上回り、類似団体平均と比較しても高い水準になっている。
④企業債残高対事業規模比率は、類似団体平均よりも大きく下回っており、長期的な債務支払能力は他団体よりも良好となっている。
⑤経費回収率は、汚水処理原価が減となったものの、一般家庭を中心とする使用者に排出量の減が汚水処理原価の減を上回ったことにより、前年度比0.16 ポイント低下した。
⑥汚水処理原価は、流域下水道維持管理負担金などの汚水処理に係る経費が減となったものの、有収水量がそれを上回り減となったため、前年度と同等程度となっているが、類似団体平均を下回っていることからも良好といえる。
⑧水洗化率は年々少しずつ上昇している状況で、今年度初めて類似団体平均を上回った。
　以上のことから、経営の健全性・効率性は、類似団体平均と比較しても概ね良好である。</t>
    <rPh sb="238" eb="239">
      <t>ゲン</t>
    </rPh>
    <rPh sb="256" eb="260">
      <t>カイフクキチョウ</t>
    </rPh>
    <rPh sb="276" eb="278">
      <t>ウワマワ</t>
    </rPh>
    <rPh sb="281" eb="284">
      <t>シヨウシャ</t>
    </rPh>
    <rPh sb="372" eb="374">
      <t>ドウトウ</t>
    </rPh>
    <rPh sb="374" eb="376">
      <t>テイド</t>
    </rPh>
    <rPh sb="429" eb="431">
      <t>ジョウキョウ</t>
    </rPh>
    <rPh sb="433" eb="436">
      <t>コンネンド</t>
    </rPh>
    <rPh sb="436" eb="437">
      <t>ハジ</t>
    </rPh>
    <rPh sb="446" eb="448">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</si>
</sst>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4F1-4446-9C51-9084D18621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0.16</c:v>
                </c:pt>
                <c:pt idx="2">
                  <c:v>0.14000000000000001</c:v>
                </c:pt>
                <c:pt idx="3">
                  <c:v>0.15</c:v>
                </c:pt>
                <c:pt idx="4">
                  <c:v>0.16</c:v>
                </c:pt>
              </c:numCache>
            </c:numRef>
          </c:val>
          <c:smooth val="0"/>
          <c:extLst>
            <c:ext xmlns:c16="http://schemas.microsoft.com/office/drawing/2014/chart" uri="{C3380CC4-5D6E-409C-BE32-E72D297353CC}">
              <c16:uniqueId val="{00000001-14F1-4446-9C51-9084D18621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06-4EC4-A956-29EA3AE97D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62.97</c:v>
                </c:pt>
                <c:pt idx="2">
                  <c:v>64.930000000000007</c:v>
                </c:pt>
                <c:pt idx="3">
                  <c:v>65.680000000000007</c:v>
                </c:pt>
                <c:pt idx="4">
                  <c:v>63.62</c:v>
                </c:pt>
              </c:numCache>
            </c:numRef>
          </c:val>
          <c:smooth val="0"/>
          <c:extLst>
            <c:ext xmlns:c16="http://schemas.microsoft.com/office/drawing/2014/chart" uri="{C3380CC4-5D6E-409C-BE32-E72D297353CC}">
              <c16:uniqueId val="{00000001-4206-4EC4-A956-29EA3AE97D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97.43</c:v>
                </c:pt>
                <c:pt idx="2">
                  <c:v>97.5</c:v>
                </c:pt>
                <c:pt idx="3">
                  <c:v>97.56</c:v>
                </c:pt>
                <c:pt idx="4">
                  <c:v>97.61</c:v>
                </c:pt>
              </c:numCache>
            </c:numRef>
          </c:val>
          <c:extLst>
            <c:ext xmlns:c16="http://schemas.microsoft.com/office/drawing/2014/chart" uri="{C3380CC4-5D6E-409C-BE32-E72D297353CC}">
              <c16:uniqueId val="{00000000-A5CF-4A9E-975C-8564E74949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96.97</c:v>
                </c:pt>
                <c:pt idx="2">
                  <c:v>97.7</c:v>
                </c:pt>
                <c:pt idx="3">
                  <c:v>97.59</c:v>
                </c:pt>
                <c:pt idx="4">
                  <c:v>97.53</c:v>
                </c:pt>
              </c:numCache>
            </c:numRef>
          </c:val>
          <c:smooth val="0"/>
          <c:extLst>
            <c:ext xmlns:c16="http://schemas.microsoft.com/office/drawing/2014/chart" uri="{C3380CC4-5D6E-409C-BE32-E72D297353CC}">
              <c16:uniqueId val="{00000001-A5CF-4A9E-975C-8564E74949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109.38</c:v>
                </c:pt>
                <c:pt idx="2">
                  <c:v>107.43</c:v>
                </c:pt>
                <c:pt idx="3">
                  <c:v>103.22</c:v>
                </c:pt>
                <c:pt idx="4">
                  <c:v>103.04</c:v>
                </c:pt>
              </c:numCache>
            </c:numRef>
          </c:val>
          <c:extLst>
            <c:ext xmlns:c16="http://schemas.microsoft.com/office/drawing/2014/chart" uri="{C3380CC4-5D6E-409C-BE32-E72D297353CC}">
              <c16:uniqueId val="{00000000-E1C2-4AA8-B2F4-DCD3487ADF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c:v>
                </c:pt>
                <c:pt idx="2">
                  <c:v>107.09</c:v>
                </c:pt>
                <c:pt idx="3">
                  <c:v>107.96</c:v>
                </c:pt>
                <c:pt idx="4">
                  <c:v>107.29</c:v>
                </c:pt>
              </c:numCache>
            </c:numRef>
          </c:val>
          <c:smooth val="0"/>
          <c:extLst>
            <c:ext xmlns:c16="http://schemas.microsoft.com/office/drawing/2014/chart" uri="{C3380CC4-5D6E-409C-BE32-E72D297353CC}">
              <c16:uniqueId val="{00000001-E1C2-4AA8-B2F4-DCD3487ADF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4.32</c:v>
                </c:pt>
                <c:pt idx="2">
                  <c:v>8.6199999999999992</c:v>
                </c:pt>
                <c:pt idx="3">
                  <c:v>12.9</c:v>
                </c:pt>
                <c:pt idx="4">
                  <c:v>17.09</c:v>
                </c:pt>
              </c:numCache>
            </c:numRef>
          </c:val>
          <c:extLst>
            <c:ext xmlns:c16="http://schemas.microsoft.com/office/drawing/2014/chart" uri="{C3380CC4-5D6E-409C-BE32-E72D297353CC}">
              <c16:uniqueId val="{00000000-0BF6-480F-95A0-776E442063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24.54</c:v>
                </c:pt>
                <c:pt idx="2">
                  <c:v>23.38</c:v>
                </c:pt>
                <c:pt idx="3">
                  <c:v>24.59</c:v>
                </c:pt>
                <c:pt idx="4">
                  <c:v>26.87</c:v>
                </c:pt>
              </c:numCache>
            </c:numRef>
          </c:val>
          <c:smooth val="0"/>
          <c:extLst>
            <c:ext xmlns:c16="http://schemas.microsoft.com/office/drawing/2014/chart" uri="{C3380CC4-5D6E-409C-BE32-E72D297353CC}">
              <c16:uniqueId val="{00000001-0BF6-480F-95A0-776E442063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E68-4D4D-855F-3C507F8715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7.66</c:v>
                </c:pt>
                <c:pt idx="2">
                  <c:v>8.1999999999999993</c:v>
                </c:pt>
                <c:pt idx="3">
                  <c:v>9.43</c:v>
                </c:pt>
                <c:pt idx="4">
                  <c:v>12.4</c:v>
                </c:pt>
              </c:numCache>
            </c:numRef>
          </c:val>
          <c:smooth val="0"/>
          <c:extLst>
            <c:ext xmlns:c16="http://schemas.microsoft.com/office/drawing/2014/chart" uri="{C3380CC4-5D6E-409C-BE32-E72D297353CC}">
              <c16:uniqueId val="{00000001-7E68-4D4D-855F-3C507F8715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8CD-4807-B1EF-5F58B23C54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0.28000000000000003</c:v>
                </c:pt>
                <c:pt idx="2">
                  <c:v>0.59</c:v>
                </c:pt>
                <c:pt idx="3">
                  <c:v>0.68</c:v>
                </c:pt>
                <c:pt idx="4">
                  <c:v>0.9</c:v>
                </c:pt>
              </c:numCache>
            </c:numRef>
          </c:val>
          <c:smooth val="0"/>
          <c:extLst>
            <c:ext xmlns:c16="http://schemas.microsoft.com/office/drawing/2014/chart" uri="{C3380CC4-5D6E-409C-BE32-E72D297353CC}">
              <c16:uniqueId val="{00000001-B8CD-4807-B1EF-5F58B23C54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70.319999999999993</c:v>
                </c:pt>
                <c:pt idx="2">
                  <c:v>105.69</c:v>
                </c:pt>
                <c:pt idx="3">
                  <c:v>133.84</c:v>
                </c:pt>
                <c:pt idx="4">
                  <c:v>171.65</c:v>
                </c:pt>
              </c:numCache>
            </c:numRef>
          </c:val>
          <c:extLst>
            <c:ext xmlns:c16="http://schemas.microsoft.com/office/drawing/2014/chart" uri="{C3380CC4-5D6E-409C-BE32-E72D297353CC}">
              <c16:uniqueId val="{00000000-C6A4-4A1E-AE86-811C61A4BA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71.19</c:v>
                </c:pt>
                <c:pt idx="2">
                  <c:v>77.72</c:v>
                </c:pt>
                <c:pt idx="3">
                  <c:v>86.61</c:v>
                </c:pt>
                <c:pt idx="4">
                  <c:v>100.73</c:v>
                </c:pt>
              </c:numCache>
            </c:numRef>
          </c:val>
          <c:smooth val="0"/>
          <c:extLst>
            <c:ext xmlns:c16="http://schemas.microsoft.com/office/drawing/2014/chart" uri="{C3380CC4-5D6E-409C-BE32-E72D297353CC}">
              <c16:uniqueId val="{00000001-C6A4-4A1E-AE86-811C61A4BA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304.44</c:v>
                </c:pt>
                <c:pt idx="2">
                  <c:v>279.14999999999998</c:v>
                </c:pt>
                <c:pt idx="3">
                  <c:v>294.64999999999998</c:v>
                </c:pt>
                <c:pt idx="4">
                  <c:v>292.47000000000003</c:v>
                </c:pt>
              </c:numCache>
            </c:numRef>
          </c:val>
          <c:extLst>
            <c:ext xmlns:c16="http://schemas.microsoft.com/office/drawing/2014/chart" uri="{C3380CC4-5D6E-409C-BE32-E72D297353CC}">
              <c16:uniqueId val="{00000000-1955-4A28-A0CA-4BC7D14AB2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517.34</c:v>
                </c:pt>
                <c:pt idx="2">
                  <c:v>485.6</c:v>
                </c:pt>
                <c:pt idx="3">
                  <c:v>463.93</c:v>
                </c:pt>
                <c:pt idx="4">
                  <c:v>481.88</c:v>
                </c:pt>
              </c:numCache>
            </c:numRef>
          </c:val>
          <c:smooth val="0"/>
          <c:extLst>
            <c:ext xmlns:c16="http://schemas.microsoft.com/office/drawing/2014/chart" uri="{C3380CC4-5D6E-409C-BE32-E72D297353CC}">
              <c16:uniqueId val="{00000001-1955-4A28-A0CA-4BC7D14AB2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118.13</c:v>
                </c:pt>
                <c:pt idx="2">
                  <c:v>110.89</c:v>
                </c:pt>
                <c:pt idx="3">
                  <c:v>103.66</c:v>
                </c:pt>
                <c:pt idx="4">
                  <c:v>103.5</c:v>
                </c:pt>
              </c:numCache>
            </c:numRef>
          </c:val>
          <c:extLst>
            <c:ext xmlns:c16="http://schemas.microsoft.com/office/drawing/2014/chart" uri="{C3380CC4-5D6E-409C-BE32-E72D297353CC}">
              <c16:uniqueId val="{00000000-9B12-4711-8E2B-16EA34B331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99.89</c:v>
                </c:pt>
                <c:pt idx="2">
                  <c:v>99.95</c:v>
                </c:pt>
                <c:pt idx="3">
                  <c:v>103.4</c:v>
                </c:pt>
                <c:pt idx="4">
                  <c:v>101.87</c:v>
                </c:pt>
              </c:numCache>
            </c:numRef>
          </c:val>
          <c:smooth val="0"/>
          <c:extLst>
            <c:ext xmlns:c16="http://schemas.microsoft.com/office/drawing/2014/chart" uri="{C3380CC4-5D6E-409C-BE32-E72D297353CC}">
              <c16:uniqueId val="{00000001-9B12-4711-8E2B-16EA34B331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86.48</c:v>
                </c:pt>
                <c:pt idx="2">
                  <c:v>90.22</c:v>
                </c:pt>
                <c:pt idx="3">
                  <c:v>91.25</c:v>
                </c:pt>
                <c:pt idx="4">
                  <c:v>91.21</c:v>
                </c:pt>
              </c:numCache>
            </c:numRef>
          </c:val>
          <c:extLst>
            <c:ext xmlns:c16="http://schemas.microsoft.com/office/drawing/2014/chart" uri="{C3380CC4-5D6E-409C-BE32-E72D297353CC}">
              <c16:uniqueId val="{00000000-1700-448D-A428-8B763D9714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112.4</c:v>
                </c:pt>
                <c:pt idx="2">
                  <c:v>110.21</c:v>
                </c:pt>
                <c:pt idx="3">
                  <c:v>110.26</c:v>
                </c:pt>
                <c:pt idx="4">
                  <c:v>111.88</c:v>
                </c:pt>
              </c:numCache>
            </c:numRef>
          </c:val>
          <c:smooth val="0"/>
          <c:extLst>
            <c:ext xmlns:c16="http://schemas.microsoft.com/office/drawing/2014/chart" uri="{C3380CC4-5D6E-409C-BE32-E72D297353CC}">
              <c16:uniqueId val="{00000001-1700-448D-A428-8B763D9714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東京都　西東京市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Aa</v>
      </c>
      <c r="X8" s="71"/>
      <c r="Y8" s="71"/>
      <c r="Z8" s="71"/>
      <c r="AA8" s="71"/>
      <c r="AB8" s="71"/>
      <c r="AC8" s="71"/>
      <c r="AD8" s="72" t="str">
        <f>データ!$M$6</f>
        <v>非設置</v>
      </c>
      <c r="AE8" s="72"/>
      <c r="AF8" s="72"/>
      <c r="AG8" s="72"/>
      <c r="AH8" s="72"/>
      <c r="AI8" s="72"/>
      <c r="AJ8" s="72"/>
      <c r="AK8" s="3"/>
      <c r="AL8" s="45">
        <f>データ!S6</f>
        <v>205876</v>
      </c>
      <c r="AM8" s="45"/>
      <c r="AN8" s="45"/>
      <c r="AO8" s="45"/>
      <c r="AP8" s="45"/>
      <c r="AQ8" s="45"/>
      <c r="AR8" s="45"/>
      <c r="AS8" s="45"/>
      <c r="AT8" s="46">
        <f>データ!T6</f>
        <v>15.75</v>
      </c>
      <c r="AU8" s="46"/>
      <c r="AV8" s="46"/>
      <c r="AW8" s="46"/>
      <c r="AX8" s="46"/>
      <c r="AY8" s="46"/>
      <c r="AZ8" s="46"/>
      <c r="BA8" s="46"/>
      <c r="BB8" s="46">
        <f>データ!U6</f>
        <v>13071.49</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79.55</v>
      </c>
      <c r="J10" s="46"/>
      <c r="K10" s="46"/>
      <c r="L10" s="46"/>
      <c r="M10" s="46"/>
      <c r="N10" s="46"/>
      <c r="O10" s="46"/>
      <c r="P10" s="46">
        <f>データ!P6</f>
        <v>100</v>
      </c>
      <c r="Q10" s="46"/>
      <c r="R10" s="46"/>
      <c r="S10" s="46"/>
      <c r="T10" s="46"/>
      <c r="U10" s="46"/>
      <c r="V10" s="46"/>
      <c r="W10" s="46">
        <f>データ!Q6</f>
        <v>86.95</v>
      </c>
      <c r="X10" s="46"/>
      <c r="Y10" s="46"/>
      <c r="Z10" s="46"/>
      <c r="AA10" s="46"/>
      <c r="AB10" s="46"/>
      <c r="AC10" s="46"/>
      <c r="AD10" s="45">
        <f>データ!R6</f>
        <v>1612</v>
      </c>
      <c r="AE10" s="45"/>
      <c r="AF10" s="45"/>
      <c r="AG10" s="45"/>
      <c r="AH10" s="45"/>
      <c r="AI10" s="45"/>
      <c r="AJ10" s="45"/>
      <c r="AK10" s="2"/>
      <c r="AL10" s="45">
        <f>データ!V6</f>
        <v>205942</v>
      </c>
      <c r="AM10" s="45"/>
      <c r="AN10" s="45"/>
      <c r="AO10" s="45"/>
      <c r="AP10" s="45"/>
      <c r="AQ10" s="45"/>
      <c r="AR10" s="45"/>
      <c r="AS10" s="45"/>
      <c r="AT10" s="46">
        <f>データ!W6</f>
        <v>15.85</v>
      </c>
      <c r="AU10" s="46"/>
      <c r="AV10" s="46"/>
      <c r="AW10" s="46"/>
      <c r="AX10" s="46"/>
      <c r="AY10" s="46"/>
      <c r="AZ10" s="46"/>
      <c r="BA10" s="46"/>
      <c r="BB10" s="46">
        <f>データ!X6</f>
        <v>12993.19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0YXuroMEH63o2fUA5GB3ufX8i3obu4TE5pJTqE7KuHz/IszSG8MzRFdEWuNfnUBTC+qqf3h61cUBnMSoDXiAwg==" saltValue="1MTNKPrK2Y3CI+Z/urrO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132292</v>
      </c>
      <c r="D6" s="19">
        <f t="shared" si="3"/>
        <v>46</v>
      </c>
      <c r="E6" s="19">
        <f t="shared" si="3"/>
        <v>17</v>
      </c>
      <c r="F6" s="19">
        <f t="shared" si="3"/>
        <v>1</v>
      </c>
      <c r="G6" s="19">
        <f t="shared" si="3"/>
        <v>0</v>
      </c>
      <c r="H6" s="19" t="str">
        <f t="shared" si="3"/>
        <v>東京都　西東京市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79.55</v>
      </c>
      <c r="P6" s="20">
        <f t="shared" si="3"/>
        <v>100</v>
      </c>
      <c r="Q6" s="20">
        <f t="shared" si="3"/>
        <v>86.95</v>
      </c>
      <c r="R6" s="20">
        <f t="shared" si="3"/>
        <v>1612</v>
      </c>
      <c r="S6" s="20">
        <f t="shared" si="3"/>
        <v>205876</v>
      </c>
      <c r="T6" s="20">
        <f t="shared" si="3"/>
        <v>15.75</v>
      </c>
      <c r="U6" s="20">
        <f t="shared" si="3"/>
        <v>13071.49</v>
      </c>
      <c r="V6" s="20">
        <f t="shared" si="3"/>
        <v>205942</v>
      </c>
      <c r="W6" s="20">
        <f t="shared" si="3"/>
        <v>15.85</v>
      </c>
      <c r="X6" s="20">
        <f t="shared" si="3"/>
        <v>12993.19</v>
      </c>
      <c r="Y6" s="21" t="str">
        <f>IF(Y7="",NA(),Y7)</f>
        <v>-</v>
      </c>
      <c r="Z6" s="21">
        <f t="shared" ref="Z6:AH6" si="4">IF(Z7="",NA(),Z7)</f>
        <v>109.38</v>
      </c>
      <c r="AA6" s="21">
        <f t="shared" si="4"/>
        <v>107.43</v>
      </c>
      <c r="AB6" s="21">
        <f t="shared" si="4"/>
        <v>103.22</v>
      </c>
      <c r="AC6" s="21">
        <f t="shared" si="4"/>
        <v>103.04</v>
      </c>
      <c r="AD6" s="21" t="str">
        <f t="shared" si="4"/>
        <v>-</v>
      </c>
      <c r="AE6" s="21">
        <f t="shared" si="4"/>
        <v>109</v>
      </c>
      <c r="AF6" s="21">
        <f t="shared" si="4"/>
        <v>107.09</v>
      </c>
      <c r="AG6" s="21">
        <f t="shared" si="4"/>
        <v>107.96</v>
      </c>
      <c r="AH6" s="21">
        <f t="shared" si="4"/>
        <v>107.29</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0.28000000000000003</v>
      </c>
      <c r="AQ6" s="21">
        <f t="shared" si="5"/>
        <v>0.59</v>
      </c>
      <c r="AR6" s="21">
        <f t="shared" si="5"/>
        <v>0.68</v>
      </c>
      <c r="AS6" s="21">
        <f t="shared" si="5"/>
        <v>0.9</v>
      </c>
      <c r="AT6" s="20" t="str">
        <f>IF(AT7="","",IF(AT7="-","【-】","【"&amp;SUBSTITUTE(TEXT(AT7,"#,##0.00"),"-","△")&amp;"】"))</f>
        <v>【3.15】</v>
      </c>
      <c r="AU6" s="21" t="str">
        <f>IF(AU7="",NA(),AU7)</f>
        <v>-</v>
      </c>
      <c r="AV6" s="21">
        <f t="shared" ref="AV6:BD6" si="6">IF(AV7="",NA(),AV7)</f>
        <v>70.319999999999993</v>
      </c>
      <c r="AW6" s="21">
        <f t="shared" si="6"/>
        <v>105.69</v>
      </c>
      <c r="AX6" s="21">
        <f t="shared" si="6"/>
        <v>133.84</v>
      </c>
      <c r="AY6" s="21">
        <f t="shared" si="6"/>
        <v>171.65</v>
      </c>
      <c r="AZ6" s="21" t="str">
        <f t="shared" si="6"/>
        <v>-</v>
      </c>
      <c r="BA6" s="21">
        <f t="shared" si="6"/>
        <v>71.19</v>
      </c>
      <c r="BB6" s="21">
        <f t="shared" si="6"/>
        <v>77.72</v>
      </c>
      <c r="BC6" s="21">
        <f t="shared" si="6"/>
        <v>86.61</v>
      </c>
      <c r="BD6" s="21">
        <f t="shared" si="6"/>
        <v>100.73</v>
      </c>
      <c r="BE6" s="20" t="str">
        <f>IF(BE7="","",IF(BE7="-","【-】","【"&amp;SUBSTITUTE(TEXT(BE7,"#,##0.00"),"-","△")&amp;"】"))</f>
        <v>【73.44】</v>
      </c>
      <c r="BF6" s="21" t="str">
        <f>IF(BF7="",NA(),BF7)</f>
        <v>-</v>
      </c>
      <c r="BG6" s="21">
        <f t="shared" ref="BG6:BO6" si="7">IF(BG7="",NA(),BG7)</f>
        <v>304.44</v>
      </c>
      <c r="BH6" s="21">
        <f t="shared" si="7"/>
        <v>279.14999999999998</v>
      </c>
      <c r="BI6" s="21">
        <f t="shared" si="7"/>
        <v>294.64999999999998</v>
      </c>
      <c r="BJ6" s="21">
        <f t="shared" si="7"/>
        <v>292.47000000000003</v>
      </c>
      <c r="BK6" s="21" t="str">
        <f t="shared" si="7"/>
        <v>-</v>
      </c>
      <c r="BL6" s="21">
        <f t="shared" si="7"/>
        <v>517.34</v>
      </c>
      <c r="BM6" s="21">
        <f t="shared" si="7"/>
        <v>485.6</v>
      </c>
      <c r="BN6" s="21">
        <f t="shared" si="7"/>
        <v>463.93</v>
      </c>
      <c r="BO6" s="21">
        <f t="shared" si="7"/>
        <v>481.88</v>
      </c>
      <c r="BP6" s="20" t="str">
        <f>IF(BP7="","",IF(BP7="-","【-】","【"&amp;SUBSTITUTE(TEXT(BP7,"#,##0.00"),"-","△")&amp;"】"))</f>
        <v>【652.82】</v>
      </c>
      <c r="BQ6" s="21" t="str">
        <f>IF(BQ7="",NA(),BQ7)</f>
        <v>-</v>
      </c>
      <c r="BR6" s="21">
        <f t="shared" ref="BR6:BZ6" si="8">IF(BR7="",NA(),BR7)</f>
        <v>118.13</v>
      </c>
      <c r="BS6" s="21">
        <f t="shared" si="8"/>
        <v>110.89</v>
      </c>
      <c r="BT6" s="21">
        <f t="shared" si="8"/>
        <v>103.66</v>
      </c>
      <c r="BU6" s="21">
        <f t="shared" si="8"/>
        <v>103.5</v>
      </c>
      <c r="BV6" s="21" t="str">
        <f t="shared" si="8"/>
        <v>-</v>
      </c>
      <c r="BW6" s="21">
        <f t="shared" si="8"/>
        <v>99.89</v>
      </c>
      <c r="BX6" s="21">
        <f t="shared" si="8"/>
        <v>99.95</v>
      </c>
      <c r="BY6" s="21">
        <f t="shared" si="8"/>
        <v>103.4</v>
      </c>
      <c r="BZ6" s="21">
        <f t="shared" si="8"/>
        <v>101.87</v>
      </c>
      <c r="CA6" s="20" t="str">
        <f>IF(CA7="","",IF(CA7="-","【-】","【"&amp;SUBSTITUTE(TEXT(CA7,"#,##0.00"),"-","△")&amp;"】"))</f>
        <v>【97.61】</v>
      </c>
      <c r="CB6" s="21" t="str">
        <f>IF(CB7="",NA(),CB7)</f>
        <v>-</v>
      </c>
      <c r="CC6" s="21">
        <f t="shared" ref="CC6:CK6" si="9">IF(CC7="",NA(),CC7)</f>
        <v>86.48</v>
      </c>
      <c r="CD6" s="21">
        <f t="shared" si="9"/>
        <v>90.22</v>
      </c>
      <c r="CE6" s="21">
        <f t="shared" si="9"/>
        <v>91.25</v>
      </c>
      <c r="CF6" s="21">
        <f t="shared" si="9"/>
        <v>91.21</v>
      </c>
      <c r="CG6" s="21" t="str">
        <f t="shared" si="9"/>
        <v>-</v>
      </c>
      <c r="CH6" s="21">
        <f t="shared" si="9"/>
        <v>112.4</v>
      </c>
      <c r="CI6" s="21">
        <f t="shared" si="9"/>
        <v>110.21</v>
      </c>
      <c r="CJ6" s="21">
        <f t="shared" si="9"/>
        <v>110.26</v>
      </c>
      <c r="CK6" s="21">
        <f t="shared" si="9"/>
        <v>111.88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62.97</v>
      </c>
      <c r="CT6" s="21">
        <f t="shared" si="10"/>
        <v>64.930000000000007</v>
      </c>
      <c r="CU6" s="21">
        <f t="shared" si="10"/>
        <v>65.680000000000007</v>
      </c>
      <c r="CV6" s="21">
        <f t="shared" si="10"/>
        <v>63.62</v>
      </c>
      <c r="CW6" s="20" t="str">
        <f>IF(CW7="","",IF(CW7="-","【-】","【"&amp;SUBSTITUTE(TEXT(CW7,"#,##0.00"),"-","△")&amp;"】"))</f>
        <v>【59.10】</v>
      </c>
      <c r="CX6" s="21" t="str">
        <f>IF(CX7="",NA(),CX7)</f>
        <v>-</v>
      </c>
      <c r="CY6" s="21">
        <f t="shared" ref="CY6:DG6" si="11">IF(CY7="",NA(),CY7)</f>
        <v>97.43</v>
      </c>
      <c r="CZ6" s="21">
        <f t="shared" si="11"/>
        <v>97.5</v>
      </c>
      <c r="DA6" s="21">
        <f t="shared" si="11"/>
        <v>97.56</v>
      </c>
      <c r="DB6" s="21">
        <f t="shared" si="11"/>
        <v>97.61</v>
      </c>
      <c r="DC6" s="21" t="str">
        <f t="shared" si="11"/>
        <v>-</v>
      </c>
      <c r="DD6" s="21">
        <f t="shared" si="11"/>
        <v>96.97</v>
      </c>
      <c r="DE6" s="21">
        <f t="shared" si="11"/>
        <v>97.7</v>
      </c>
      <c r="DF6" s="21">
        <f t="shared" si="11"/>
        <v>97.59</v>
      </c>
      <c r="DG6" s="21">
        <f t="shared" si="11"/>
        <v>97.53</v>
      </c>
      <c r="DH6" s="20" t="str">
        <f>IF(DH7="","",IF(DH7="-","【-】","【"&amp;SUBSTITUTE(TEXT(DH7,"#,##0.00"),"-","△")&amp;"】"))</f>
        <v>【95.82】</v>
      </c>
      <c r="DI6" s="21" t="str">
        <f>IF(DI7="",NA(),DI7)</f>
        <v>-</v>
      </c>
      <c r="DJ6" s="21">
        <f t="shared" ref="DJ6:DR6" si="12">IF(DJ7="",NA(),DJ7)</f>
        <v>4.32</v>
      </c>
      <c r="DK6" s="21">
        <f t="shared" si="12"/>
        <v>8.6199999999999992</v>
      </c>
      <c r="DL6" s="21">
        <f t="shared" si="12"/>
        <v>12.9</v>
      </c>
      <c r="DM6" s="21">
        <f t="shared" si="12"/>
        <v>17.09</v>
      </c>
      <c r="DN6" s="21" t="str">
        <f t="shared" si="12"/>
        <v>-</v>
      </c>
      <c r="DO6" s="21">
        <f t="shared" si="12"/>
        <v>24.54</v>
      </c>
      <c r="DP6" s="21">
        <f t="shared" si="12"/>
        <v>23.38</v>
      </c>
      <c r="DQ6" s="21">
        <f t="shared" si="12"/>
        <v>24.59</v>
      </c>
      <c r="DR6" s="21">
        <f t="shared" si="12"/>
        <v>26.87</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1">
        <f t="shared" si="13"/>
        <v>7.66</v>
      </c>
      <c r="EA6" s="21">
        <f t="shared" si="13"/>
        <v>8.1999999999999993</v>
      </c>
      <c r="EB6" s="21">
        <f t="shared" si="13"/>
        <v>9.43</v>
      </c>
      <c r="EC6" s="21">
        <f t="shared" si="13"/>
        <v>12.4</v>
      </c>
      <c r="ED6" s="20" t="str">
        <f>IF(ED7="","",IF(ED7="-","【-】","【"&amp;SUBSTITUTE(TEXT(ED7,"#,##0.00"),"-","△")&amp;"】"))</f>
        <v>【7.62】</v>
      </c>
      <c r="EE6" s="21" t="str">
        <f>IF(EE7="",NA(),EE7)</f>
        <v>-</v>
      </c>
      <c r="EF6" s="20">
        <f t="shared" ref="EF6:EN6" si="14">IF(EF7="",NA(),EF7)</f>
        <v>0</v>
      </c>
      <c r="EG6" s="20">
        <f t="shared" si="14"/>
        <v>0</v>
      </c>
      <c r="EH6" s="20">
        <f t="shared" si="14"/>
        <v>0</v>
      </c>
      <c r="EI6" s="20">
        <f t="shared" si="14"/>
        <v>0</v>
      </c>
      <c r="EJ6" s="21" t="str">
        <f t="shared" si="14"/>
        <v>-</v>
      </c>
      <c r="EK6" s="21">
        <f t="shared" si="14"/>
        <v>0.16</v>
      </c>
      <c r="EL6" s="21">
        <f t="shared" si="14"/>
        <v>0.14000000000000001</v>
      </c>
      <c r="EM6" s="21">
        <f t="shared" si="14"/>
        <v>0.15</v>
      </c>
      <c r="EN6" s="21">
        <f t="shared" si="14"/>
        <v>0.16</v>
      </c>
      <c r="EO6" s="20" t="str">
        <f>IF(EO7="","",IF(EO7="-","【-】","【"&amp;SUBSTITUTE(TEXT(EO7,"#,##0.00"),"-","△")&amp;"】"))</f>
        <v>【0.23】</v>
      </c>
    </row>
    <row r="7" spans="1:148" s="22" customFormat="1" x14ac:dyDescent="0.2">
      <c r="A7" s="14"/>
      <c r="B7" s="23">
        <v>2022</v>
      </c>
      <c r="C7" s="23">
        <v>132292</v>
      </c>
      <c r="D7" s="23">
        <v>46</v>
      </c>
      <c r="E7" s="23">
        <v>17</v>
      </c>
      <c r="F7" s="23">
        <v>1</v>
      </c>
      <c r="G7" s="23">
        <v>0</v>
      </c>
      <c r="H7" s="23" t="s">
        <v>96</v>
      </c>
      <c r="I7" s="23" t="s">
        <v>97</v>
      </c>
      <c r="J7" s="23" t="s">
        <v>98</v>
      </c>
      <c r="K7" s="23" t="s">
        <v>99</v>
      </c>
      <c r="L7" s="23" t="s">
        <v>100</v>
      </c>
      <c r="M7" s="23" t="s">
        <v>101</v>
      </c>
      <c r="N7" s="24" t="s">
        <v>102</v>
      </c>
      <c r="O7" s="24">
        <v>79.55</v>
      </c>
      <c r="P7" s="24">
        <v>100</v>
      </c>
      <c r="Q7" s="24">
        <v>86.95</v>
      </c>
      <c r="R7" s="24">
        <v>1612</v>
      </c>
      <c r="S7" s="24">
        <v>205876</v>
      </c>
      <c r="T7" s="24">
        <v>15.75</v>
      </c>
      <c r="U7" s="24">
        <v>13071.49</v>
      </c>
      <c r="V7" s="24">
        <v>205942</v>
      </c>
      <c r="W7" s="24">
        <v>15.85</v>
      </c>
      <c r="X7" s="24">
        <v>12993.19</v>
      </c>
      <c r="Y7" s="24" t="s">
        <v>102</v>
      </c>
      <c r="Z7" s="24">
        <v>109.38</v>
      </c>
      <c r="AA7" s="24">
        <v>107.43</v>
      </c>
      <c r="AB7" s="24">
        <v>103.22</v>
      </c>
      <c r="AC7" s="24">
        <v>103.04</v>
      </c>
      <c r="AD7" s="24" t="s">
        <v>102</v>
      </c>
      <c r="AE7" s="24">
        <v>109</v>
      </c>
      <c r="AF7" s="24">
        <v>107.09</v>
      </c>
      <c r="AG7" s="24">
        <v>107.96</v>
      </c>
      <c r="AH7" s="24">
        <v>107.29</v>
      </c>
      <c r="AI7" s="24">
        <v>106.11</v>
      </c>
      <c r="AJ7" s="24" t="s">
        <v>102</v>
      </c>
      <c r="AK7" s="24">
        <v>0</v>
      </c>
      <c r="AL7" s="24">
        <v>0</v>
      </c>
      <c r="AM7" s="24">
        <v>0</v>
      </c>
      <c r="AN7" s="24">
        <v>0</v>
      </c>
      <c r="AO7" s="24" t="s">
        <v>102</v>
      </c>
      <c r="AP7" s="24">
        <v>0.28000000000000003</v>
      </c>
      <c r="AQ7" s="24">
        <v>0.59</v>
      </c>
      <c r="AR7" s="24">
        <v>0.68</v>
      </c>
      <c r="AS7" s="24">
        <v>0.9</v>
      </c>
      <c r="AT7" s="24">
        <v>3.15</v>
      </c>
      <c r="AU7" s="24" t="s">
        <v>102</v>
      </c>
      <c r="AV7" s="24">
        <v>70.319999999999993</v>
      </c>
      <c r="AW7" s="24">
        <v>105.69</v>
      </c>
      <c r="AX7" s="24">
        <v>133.84</v>
      </c>
      <c r="AY7" s="24">
        <v>171.65</v>
      </c>
      <c r="AZ7" s="24" t="s">
        <v>102</v>
      </c>
      <c r="BA7" s="24">
        <v>71.19</v>
      </c>
      <c r="BB7" s="24">
        <v>77.72</v>
      </c>
      <c r="BC7" s="24">
        <v>86.61</v>
      </c>
      <c r="BD7" s="24">
        <v>100.73</v>
      </c>
      <c r="BE7" s="24">
        <v>73.44</v>
      </c>
      <c r="BF7" s="24" t="s">
        <v>102</v>
      </c>
      <c r="BG7" s="24">
        <v>304.44</v>
      </c>
      <c r="BH7" s="24">
        <v>279.14999999999998</v>
      </c>
      <c r="BI7" s="24">
        <v>294.64999999999998</v>
      </c>
      <c r="BJ7" s="24">
        <v>292.47000000000003</v>
      </c>
      <c r="BK7" s="24" t="s">
        <v>102</v>
      </c>
      <c r="BL7" s="24">
        <v>517.34</v>
      </c>
      <c r="BM7" s="24">
        <v>485.6</v>
      </c>
      <c r="BN7" s="24">
        <v>463.93</v>
      </c>
      <c r="BO7" s="24">
        <v>481.88</v>
      </c>
      <c r="BP7" s="24">
        <v>652.82000000000005</v>
      </c>
      <c r="BQ7" s="24" t="s">
        <v>102</v>
      </c>
      <c r="BR7" s="24">
        <v>118.13</v>
      </c>
      <c r="BS7" s="24">
        <v>110.89</v>
      </c>
      <c r="BT7" s="24">
        <v>103.66</v>
      </c>
      <c r="BU7" s="24">
        <v>103.5</v>
      </c>
      <c r="BV7" s="24" t="s">
        <v>102</v>
      </c>
      <c r="BW7" s="24">
        <v>99.89</v>
      </c>
      <c r="BX7" s="24">
        <v>99.95</v>
      </c>
      <c r="BY7" s="24">
        <v>103.4</v>
      </c>
      <c r="BZ7" s="24">
        <v>101.87</v>
      </c>
      <c r="CA7" s="24">
        <v>97.61</v>
      </c>
      <c r="CB7" s="24" t="s">
        <v>102</v>
      </c>
      <c r="CC7" s="24">
        <v>86.48</v>
      </c>
      <c r="CD7" s="24">
        <v>90.22</v>
      </c>
      <c r="CE7" s="24">
        <v>91.25</v>
      </c>
      <c r="CF7" s="24">
        <v>91.21</v>
      </c>
      <c r="CG7" s="24" t="s">
        <v>102</v>
      </c>
      <c r="CH7" s="24">
        <v>112.4</v>
      </c>
      <c r="CI7" s="24">
        <v>110.21</v>
      </c>
      <c r="CJ7" s="24">
        <v>110.26</v>
      </c>
      <c r="CK7" s="24">
        <v>111.88</v>
      </c>
      <c r="CL7" s="24">
        <v>138.29</v>
      </c>
      <c r="CM7" s="24" t="s">
        <v>102</v>
      </c>
      <c r="CN7" s="24" t="s">
        <v>102</v>
      </c>
      <c r="CO7" s="24" t="s">
        <v>102</v>
      </c>
      <c r="CP7" s="24" t="s">
        <v>102</v>
      </c>
      <c r="CQ7" s="24" t="s">
        <v>102</v>
      </c>
      <c r="CR7" s="24" t="s">
        <v>102</v>
      </c>
      <c r="CS7" s="24">
        <v>62.97</v>
      </c>
      <c r="CT7" s="24">
        <v>64.930000000000007</v>
      </c>
      <c r="CU7" s="24">
        <v>65.680000000000007</v>
      </c>
      <c r="CV7" s="24">
        <v>63.62</v>
      </c>
      <c r="CW7" s="24">
        <v>59.1</v>
      </c>
      <c r="CX7" s="24" t="s">
        <v>102</v>
      </c>
      <c r="CY7" s="24">
        <v>97.43</v>
      </c>
      <c r="CZ7" s="24">
        <v>97.5</v>
      </c>
      <c r="DA7" s="24">
        <v>97.56</v>
      </c>
      <c r="DB7" s="24">
        <v>97.61</v>
      </c>
      <c r="DC7" s="24" t="s">
        <v>102</v>
      </c>
      <c r="DD7" s="24">
        <v>96.97</v>
      </c>
      <c r="DE7" s="24">
        <v>97.7</v>
      </c>
      <c r="DF7" s="24">
        <v>97.59</v>
      </c>
      <c r="DG7" s="24">
        <v>97.53</v>
      </c>
      <c r="DH7" s="24">
        <v>95.82</v>
      </c>
      <c r="DI7" s="24" t="s">
        <v>102</v>
      </c>
      <c r="DJ7" s="24">
        <v>4.32</v>
      </c>
      <c r="DK7" s="24">
        <v>8.6199999999999992</v>
      </c>
      <c r="DL7" s="24">
        <v>12.9</v>
      </c>
      <c r="DM7" s="24">
        <v>17.09</v>
      </c>
      <c r="DN7" s="24" t="s">
        <v>102</v>
      </c>
      <c r="DO7" s="24">
        <v>24.54</v>
      </c>
      <c r="DP7" s="24">
        <v>23.38</v>
      </c>
      <c r="DQ7" s="24">
        <v>24.59</v>
      </c>
      <c r="DR7" s="24">
        <v>26.87</v>
      </c>
      <c r="DS7" s="24">
        <v>39.74</v>
      </c>
      <c r="DT7" s="24" t="s">
        <v>102</v>
      </c>
      <c r="DU7" s="24">
        <v>0</v>
      </c>
      <c r="DV7" s="24">
        <v>0</v>
      </c>
      <c r="DW7" s="24">
        <v>0</v>
      </c>
      <c r="DX7" s="24">
        <v>0</v>
      </c>
      <c r="DY7" s="24" t="s">
        <v>102</v>
      </c>
      <c r="DZ7" s="24">
        <v>7.66</v>
      </c>
      <c r="EA7" s="24">
        <v>8.1999999999999993</v>
      </c>
      <c r="EB7" s="24">
        <v>9.43</v>
      </c>
      <c r="EC7" s="24">
        <v>12.4</v>
      </c>
      <c r="ED7" s="24">
        <v>7.62</v>
      </c>
      <c r="EE7" s="24" t="s">
        <v>102</v>
      </c>
      <c r="EF7" s="24">
        <v>0</v>
      </c>
      <c r="EG7" s="24">
        <v>0</v>
      </c>
      <c r="EH7" s="24">
        <v>0</v>
      </c>
      <c r="EI7" s="24">
        <v>0</v>
      </c>
      <c r="EJ7" s="24" t="s">
        <v>102</v>
      </c>
      <c r="EK7" s="24">
        <v>0.16</v>
      </c>
      <c r="EL7" s="24">
        <v>0.14000000000000001</v>
      </c>
      <c r="EM7" s="24">
        <v>0.15</v>
      </c>
      <c r="EN7" s="24">
        <v>0.16</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2024-01-22T23:41:42Z</cp:lastPrinted>
  <dcterms:created xsi:type="dcterms:W3CDTF">2023-12-12T00:45:28Z</dcterms:created>
  <dcterms:modified xsi:type="dcterms:W3CDTF">2024-02-01T08:28:19Z</dcterms:modified>
  <cp:category/>
</cp:coreProperties>
</file>