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6024984\Desktop\下水道\"/>
    </mc:Choice>
  </mc:AlternateContent>
  <workbookProtection workbookAlgorithmName="SHA-512" workbookHashValue="isp6ViYgEUPriN+KqLR6d3FEvhO63SsN5loMW91R65S4ARDQ4VDLcb9qqnuui/YZG3xm9qmz2aXhM+Pp6tLQlg==" workbookSaltValue="jAUNAoP7tQXBd3RIy9SDsg==" workbookSpinCount="100000" lockStructure="1"/>
  <bookViews>
    <workbookView xWindow="0" yWindow="0" windowWidth="20490" windowHeight="75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<sst xmlns="http://schemas.openxmlformats.org/spreadsheetml/2006/main" count="236" uniqueCount="118">
  <si>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</si>
  <si>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</si>
  <si>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</si>
  <si>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</si>
  <si>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</si>
  <si>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</si>
  <si>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</si>
  <si>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</si>
  <si>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</si>
  <si>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</si>
  <si>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</si>
  <si>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</si>
  <si>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</si>
  <si>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</si>
  <si>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</si>
  <si>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</si>
  <si>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</si>
  <si>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</si>
  <si>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</si>
  <si>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</si>
  <si>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</si>
  <si>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</si>
  <si>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</si>
  <si>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</si>
  <si>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</si>
  <si>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</si>
  <si>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</si>
  <si>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</si>
  <si>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</si>
  <si>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</si>
  <si>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</si>
  <si>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</si>
  <si>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</si>
  <si>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</si>
  <si>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</si>
  <si>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</si>
  <si>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</si>
  <si>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</si>
  <si>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</si>
  <si>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</si>
  <si>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</si>
  <si>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</si>
  <si>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</si>
  <si>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</si>
  <si>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</si>
  <si>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</si>
  <si>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</si>
  <si>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</si>
  <si>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</si>
  <si>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</si>
  <si>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</si>
  <si>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</si>
  <si>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</si>
  <si>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</si>
  <si>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</si>
  <si>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</si>
  <si>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</si>
  <si>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</si>
  <si>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</si>
  <si>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</si>
  <si>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</si>
  <si>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</si>
  <si>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</si>
  <si>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</si>
  <si>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</si>
  <si>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</si>
  <si>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</si>
  <si>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</si>
  <si>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</si>
  <si>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</si>
  <si>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</si>
  <si>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</si>
  <si>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</si>
  <si>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</si>
  <si>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</si>
  <si>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</si>
  <si>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</si>
  <si>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</si>
  <si>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</si>
  <si>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</si>
  <si>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</si>
  <si>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</si>
  <si>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</si>
  <si>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</si>
  <si>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</si>
  <si>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</si>
  <si>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</si>
  <si>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</si>
  <si>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</si>
  <si>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</si>
  <si>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</si>
  <si>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</si>
  <si>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</si>
  <si>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</si>
  <si>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</si>
  <si>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</si>
  <si>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</si>
  <si>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新島村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</si>
  <si>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</si>
  <si>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</si>
  <si>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</si>
  <si>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</si>
  <si>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</si>
  <si>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</si>
  <si>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</si>
  <si>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</si>
  <si>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</si>
  <si>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</si>
  <si>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</si>
  <si>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</si>
  <si>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</si>
  <si>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</si>
  <si>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</si>
  <si>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</si>
  <si>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</si>
  <si>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今現在、健全で効率的な経営であると考えるが、今後、施設の老朽化が進み維持補修が増加すると予測されるため、ストックマネジメント等を策定する。これにより、計画的かつ適正な維持管理を行うとともに、公共下水道との広域化・共同化についても検討を行い、将来的に負担とならないよう、より一層健全で効率的な経営を目指す必要があると考える。</t>
    <rPh sb="0" eb="3">
      <t>イマゲンザイ</t>
    </rPh>
    <rPh sb="4" eb="6">
      <t>ケンゼン</t>
    </rPh>
    <rPh sb="7" eb="10">
      <t>コウリツテキ</t>
    </rPh>
    <rPh sb="11" eb="13">
      <t>ケイエイ</t>
    </rPh>
    <rPh sb="17" eb="18">
      <t>カンガ</t>
    </rPh>
    <rPh sb="22" eb="24">
      <t>コンゴ</t>
    </rPh>
    <rPh sb="25" eb="27">
      <t>シセツ</t>
    </rPh>
    <rPh sb="28" eb="31">
      <t>ロウキュウカ</t>
    </rPh>
    <rPh sb="32" eb="33">
      <t>スス</t>
    </rPh>
    <rPh sb="34" eb="36">
      <t>イジ</t>
    </rPh>
    <rPh sb="36" eb="38">
      <t>ホシュウ</t>
    </rPh>
    <rPh sb="39" eb="41">
      <t>ゾウカ</t>
    </rPh>
    <rPh sb="44" eb="46">
      <t>ヨソク</t>
    </rPh>
    <rPh sb="62" eb="63">
      <t>トウ</t>
    </rPh>
    <rPh sb="64" eb="66">
      <t>サクテイ</t>
    </rPh>
    <rPh sb="75" eb="78">
      <t>ケイカクテキ</t>
    </rPh>
    <rPh sb="80" eb="82">
      <t>テキセイ</t>
    </rPh>
    <rPh sb="83" eb="85">
      <t>イジ</t>
    </rPh>
    <rPh sb="85" eb="87">
      <t>カンリ</t>
    </rPh>
    <rPh sb="88" eb="89">
      <t>オコナ</t>
    </rPh>
    <rPh sb="95" eb="100">
      <t>コウキョウゲスイドウ</t>
    </rPh>
    <rPh sb="102" eb="105">
      <t>コウイキカ</t>
    </rPh>
    <rPh sb="106" eb="109">
      <t>キョウドウカ</t>
    </rPh>
    <rPh sb="114" eb="116">
      <t>ケントウ</t>
    </rPh>
    <rPh sb="117" eb="118">
      <t>オコナ</t>
    </rPh>
    <rPh sb="120" eb="123">
      <t>ショウライテキ</t>
    </rPh>
    <rPh sb="124" eb="126">
      <t>フタン</t>
    </rPh>
    <rPh sb="136" eb="138">
      <t>イッソウ</t>
    </rPh>
    <rPh sb="138" eb="140">
      <t>ケンゼン</t>
    </rPh>
    <rPh sb="141" eb="144">
      <t>コウリツテキ</t>
    </rPh>
    <rPh sb="145" eb="147">
      <t>ケイエイ</t>
    </rPh>
    <rPh sb="148" eb="150">
      <t>メザ</t>
    </rPh>
    <rPh sb="151" eb="153">
      <t>ヒツヨウ</t>
    </rPh>
    <rPh sb="157" eb="158">
      <t>カンガ</t>
    </rPh>
    <phoneticPr fontId="4"/>
  </si>
  <si>
    <t>平成30年度に点検調査（管渠内・人孔・取付管、施設内機械・電気設備）を実施した結果、早急に改修を要するものではなかったが、突発的に故障するといったケースが考えられる。管渠布設、処理場建設から２０年以上経つことから、計画的かつ適正な維持管理を行うため、ストックマネジメントを策定する必要が不可欠である。</t>
    <rPh sb="7" eb="9">
      <t>テンケン</t>
    </rPh>
    <rPh sb="9" eb="11">
      <t>チョウサ</t>
    </rPh>
    <rPh sb="12" eb="14">
      <t>カンキョ</t>
    </rPh>
    <rPh sb="14" eb="15">
      <t>ナイ</t>
    </rPh>
    <rPh sb="16" eb="18">
      <t>ジンコウ</t>
    </rPh>
    <rPh sb="19" eb="22">
      <t>トリツケカン</t>
    </rPh>
    <rPh sb="23" eb="25">
      <t>シセツ</t>
    </rPh>
    <rPh sb="25" eb="26">
      <t>ナイ</t>
    </rPh>
    <rPh sb="26" eb="28">
      <t>キカイ</t>
    </rPh>
    <rPh sb="29" eb="31">
      <t>デンキ</t>
    </rPh>
    <rPh sb="31" eb="33">
      <t>セツビ</t>
    </rPh>
    <rPh sb="35" eb="37">
      <t>ジッシ</t>
    </rPh>
    <rPh sb="39" eb="41">
      <t>ケッカ</t>
    </rPh>
    <rPh sb="42" eb="44">
      <t>ソウキュウ</t>
    </rPh>
    <rPh sb="45" eb="47">
      <t>カイシュウ</t>
    </rPh>
    <rPh sb="48" eb="49">
      <t>ヨウ</t>
    </rPh>
    <rPh sb="61" eb="64">
      <t>トッパツテキ</t>
    </rPh>
    <rPh sb="65" eb="67">
      <t>コショウ</t>
    </rPh>
    <rPh sb="77" eb="78">
      <t>カンガ</t>
    </rPh>
    <rPh sb="83" eb="85">
      <t>カンキョ</t>
    </rPh>
    <rPh sb="85" eb="87">
      <t>フセツ</t>
    </rPh>
    <rPh sb="88" eb="91">
      <t>ショリジョウ</t>
    </rPh>
    <rPh sb="91" eb="93">
      <t>ケンセツ</t>
    </rPh>
    <rPh sb="97" eb="98">
      <t>ネン</t>
    </rPh>
    <rPh sb="98" eb="100">
      <t>イジョウ</t>
    </rPh>
    <rPh sb="100" eb="101">
      <t>タ</t>
    </rPh>
    <rPh sb="107" eb="109">
      <t>ケイカク</t>
    </rPh>
    <rPh sb="109" eb="110">
      <t>テキ</t>
    </rPh>
    <rPh sb="112" eb="114">
      <t>テキセイ</t>
    </rPh>
    <rPh sb="115" eb="117">
      <t>イジ</t>
    </rPh>
    <rPh sb="117" eb="119">
      <t>カンリ</t>
    </rPh>
    <rPh sb="120" eb="121">
      <t>オコナ</t>
    </rPh>
    <rPh sb="136" eb="138">
      <t>サクテイ</t>
    </rPh>
    <rPh sb="140" eb="142">
      <t>ヒツヨウ</t>
    </rPh>
    <rPh sb="143" eb="146">
      <t>フカケツ</t>
    </rPh>
    <phoneticPr fontId="4"/>
  </si>
  <si>
    <r>
      <t>①収益的収支比率：経年劣化による設備等の修繕が増加傾向にあるため、維持管理費が増加している。（供用開始後、約20年が経過している）</t>
    </r>
    <r>
      <rPr>
        <sz val="9"/>
        <rFont val="ＭＳ ゴシック"/>
        <family val="3"/>
        <charset val="128"/>
      </rPr>
      <t>このため、ストックマネジメント等を策定し、</t>
    </r>
    <r>
      <rPr>
        <sz val="9"/>
        <color theme="1"/>
        <rFont val="ＭＳ ゴシック"/>
        <family val="3"/>
        <charset val="128"/>
      </rPr>
      <t>適切で効率的な維持管理を行うとともに、更新投資等の費用削減に取り組み健全経営に努める必要がある。　　　　　　　　　　　　　　　　　　　　　　　　　　　　　　　④企業債残高対事業規模比率：類似団体等の数値比較において、ここ2～3年低い水準である。投資規模、使用料水準は適正であると考えるが、今後更新時期等が予測されるため、計画的かつ適正で効率的な運営を行い、健全経営に努めることが必要である。　　　　　　　　　　　　　　　　　　　　　　　　　　　　⑤経費回収率：当該数値については、この2年間管渠・処理場施設設備等の大き目な修繕を実施。そのため、類似団体等の数値と比較しても1/3程度減数値となる。使用料水準は適正であると考えるが、</t>
    </r>
    <r>
      <rPr>
        <sz val="9"/>
        <rFont val="ＭＳ ゴシック"/>
        <family val="3"/>
        <charset val="128"/>
      </rPr>
      <t>維持管理に要する費用も増加していることもあり、今後はストックマネジメント等を策定し、計画的かつ適正で効率的な運営を行い、健全経営に努めることが必要である。　　　　　　　　　　　　　　　　　　　　　　　　　　　　　　⑥汚水処理原価：当該数値については、この2年間管渠・処理場施設設備等の大き目な修繕を実施。そのため類似団体等の数値と比較しても約2倍程度、増数値となる。今後、維持管理に要する費用が増加すると予測されるため、スト</t>
    </r>
    <r>
      <rPr>
        <sz val="9"/>
        <color theme="1"/>
        <rFont val="ＭＳ ゴシック"/>
        <family val="3"/>
        <charset val="128"/>
      </rPr>
      <t>ックマネジメント等を策定し、計画的かつ適正で効率的な運営を行い、健全経営に努めることが必要である。　　　　　　　　　　　　　　　　　　　　　　　　　　　　⑦施設利用率：当該数値については、類似団体等の数値とほぼ同じである。今後は人口減少等の影響であると考えるが、今現在の施設が適切な規模であるのか等を再度検証し、随時各種計画の見直しを行いながら、適切な施設規模を維持するよう努める必要がある。　　　　　　　　　　　　　　　　　　　　　　　　　⑧水洗化率：水洗化率（接続率）は高い水準であるが１００％にするため、接続への啓蒙活動等を更に強化・実施していく必要がある。</t>
    </r>
    <rPh sb="1" eb="4">
      <t>シュウエキテキ</t>
    </rPh>
    <rPh sb="4" eb="6">
      <t>シュウシ</t>
    </rPh>
    <rPh sb="6" eb="8">
      <t>ヒリツ</t>
    </rPh>
    <rPh sb="9" eb="11">
      <t>ケイネン</t>
    </rPh>
    <rPh sb="11" eb="13">
      <t>レッカ</t>
    </rPh>
    <rPh sb="16" eb="18">
      <t>セツビ</t>
    </rPh>
    <rPh sb="18" eb="19">
      <t>トウ</t>
    </rPh>
    <rPh sb="20" eb="22">
      <t>シュウゼン</t>
    </rPh>
    <rPh sb="23" eb="25">
      <t>ゾウカ</t>
    </rPh>
    <rPh sb="25" eb="27">
      <t>ケイコウ</t>
    </rPh>
    <rPh sb="33" eb="35">
      <t>イジ</t>
    </rPh>
    <rPh sb="35" eb="38">
      <t>カンリヒ</t>
    </rPh>
    <rPh sb="39" eb="41">
      <t>ゾウカ</t>
    </rPh>
    <rPh sb="47" eb="49">
      <t>キョウヨウ</t>
    </rPh>
    <rPh sb="49" eb="51">
      <t>カイシ</t>
    </rPh>
    <rPh sb="51" eb="52">
      <t>ゴ</t>
    </rPh>
    <rPh sb="53" eb="54">
      <t>ヤク</t>
    </rPh>
    <rPh sb="56" eb="57">
      <t>ネン</t>
    </rPh>
    <rPh sb="58" eb="60">
      <t>ケイカ</t>
    </rPh>
    <rPh sb="80" eb="81">
      <t>ナド</t>
    </rPh>
    <rPh sb="82" eb="84">
      <t>サクテイ</t>
    </rPh>
    <rPh sb="86" eb="88">
      <t>テキセツ</t>
    </rPh>
    <rPh sb="89" eb="92">
      <t>コウリツテキ</t>
    </rPh>
    <rPh sb="93" eb="95">
      <t>イジ</t>
    </rPh>
    <rPh sb="95" eb="97">
      <t>カンリ</t>
    </rPh>
    <rPh sb="98" eb="99">
      <t>オコナ</t>
    </rPh>
    <rPh sb="105" eb="107">
      <t>コウシン</t>
    </rPh>
    <rPh sb="107" eb="109">
      <t>トウシ</t>
    </rPh>
    <rPh sb="109" eb="110">
      <t>トウ</t>
    </rPh>
    <rPh sb="111" eb="113">
      <t>ヒヨウ</t>
    </rPh>
    <rPh sb="113" eb="115">
      <t>サクゲン</t>
    </rPh>
    <rPh sb="116" eb="117">
      <t>ト</t>
    </rPh>
    <rPh sb="118" eb="119">
      <t>ク</t>
    </rPh>
    <rPh sb="120" eb="122">
      <t>ケンゼン</t>
    </rPh>
    <rPh sb="122" eb="124">
      <t>ケイエイ</t>
    </rPh>
    <rPh sb="125" eb="126">
      <t>ツト</t>
    </rPh>
    <rPh sb="128" eb="130">
      <t>ヒツヨウ</t>
    </rPh>
    <rPh sb="166" eb="168">
      <t>キギョウ</t>
    </rPh>
    <rPh sb="168" eb="169">
      <t>サイ</t>
    </rPh>
    <rPh sb="169" eb="171">
      <t>ザンダカ</t>
    </rPh>
    <rPh sb="171" eb="172">
      <t>タイ</t>
    </rPh>
    <rPh sb="172" eb="174">
      <t>ジギョウ</t>
    </rPh>
    <rPh sb="174" eb="176">
      <t>キボ</t>
    </rPh>
    <rPh sb="176" eb="178">
      <t>ヒリツ</t>
    </rPh>
    <rPh sb="179" eb="181">
      <t>ルイジ</t>
    </rPh>
    <rPh sb="181" eb="183">
      <t>ダンタイ</t>
    </rPh>
    <rPh sb="183" eb="184">
      <t>トウ</t>
    </rPh>
    <rPh sb="185" eb="187">
      <t>スウチ</t>
    </rPh>
    <rPh sb="187" eb="189">
      <t>ヒカク</t>
    </rPh>
    <rPh sb="199" eb="200">
      <t>ネン</t>
    </rPh>
    <rPh sb="200" eb="201">
      <t>ヒク</t>
    </rPh>
    <rPh sb="202" eb="204">
      <t>スイジュン</t>
    </rPh>
    <rPh sb="208" eb="210">
      <t>トウシ</t>
    </rPh>
    <rPh sb="210" eb="212">
      <t>キボ</t>
    </rPh>
    <rPh sb="213" eb="216">
      <t>シヨウリョウ</t>
    </rPh>
    <rPh sb="216" eb="218">
      <t>スイジュン</t>
    </rPh>
    <rPh sb="219" eb="221">
      <t>テキセイ</t>
    </rPh>
    <rPh sb="225" eb="226">
      <t>カンガ</t>
    </rPh>
    <rPh sb="230" eb="232">
      <t>コンゴ</t>
    </rPh>
    <rPh sb="232" eb="234">
      <t>コウシン</t>
    </rPh>
    <rPh sb="234" eb="237">
      <t>ジキトウ</t>
    </rPh>
    <rPh sb="238" eb="240">
      <t>ヨソク</t>
    </rPh>
    <rPh sb="246" eb="249">
      <t>ケイカクテキ</t>
    </rPh>
    <rPh sb="251" eb="253">
      <t>テキセイ</t>
    </rPh>
    <rPh sb="254" eb="257">
      <t>コウリツテキ</t>
    </rPh>
    <rPh sb="258" eb="260">
      <t>ウンエイ</t>
    </rPh>
    <rPh sb="261" eb="262">
      <t>オコナ</t>
    </rPh>
    <rPh sb="264" eb="266">
      <t>ケンゼン</t>
    </rPh>
    <rPh sb="266" eb="268">
      <t>ケイエイ</t>
    </rPh>
    <rPh sb="269" eb="270">
      <t>ツト</t>
    </rPh>
    <rPh sb="275" eb="277">
      <t>ヒツヨウ</t>
    </rPh>
    <rPh sb="310" eb="312">
      <t>ケイヒ</t>
    </rPh>
    <rPh sb="312" eb="314">
      <t>カイシュウ</t>
    </rPh>
    <rPh sb="314" eb="315">
      <t>リツ</t>
    </rPh>
    <rPh sb="316" eb="318">
      <t>トウガイ</t>
    </rPh>
    <rPh sb="318" eb="320">
      <t>スウチ</t>
    </rPh>
    <rPh sb="329" eb="331">
      <t>ネンカン</t>
    </rPh>
    <rPh sb="331" eb="332">
      <t>カン</t>
    </rPh>
    <rPh sb="332" eb="333">
      <t>キョ</t>
    </rPh>
    <rPh sb="334" eb="337">
      <t>ショリジョウ</t>
    </rPh>
    <rPh sb="337" eb="339">
      <t>シセツ</t>
    </rPh>
    <rPh sb="339" eb="341">
      <t>セツビ</t>
    </rPh>
    <rPh sb="341" eb="342">
      <t>ナド</t>
    </rPh>
    <rPh sb="343" eb="344">
      <t>オオ</t>
    </rPh>
    <rPh sb="345" eb="346">
      <t>メ</t>
    </rPh>
    <rPh sb="347" eb="349">
      <t>シュウゼン</t>
    </rPh>
    <rPh sb="350" eb="352">
      <t>ジッシ</t>
    </rPh>
    <rPh sb="358" eb="360">
      <t>ルイジ</t>
    </rPh>
    <rPh sb="360" eb="362">
      <t>ダンタイ</t>
    </rPh>
    <rPh sb="362" eb="363">
      <t>トウ</t>
    </rPh>
    <rPh sb="364" eb="366">
      <t>スウチ</t>
    </rPh>
    <rPh sb="367" eb="369">
      <t>ヒカク</t>
    </rPh>
    <rPh sb="375" eb="377">
      <t>テイド</t>
    </rPh>
    <rPh sb="377" eb="378">
      <t>ゲン</t>
    </rPh>
    <rPh sb="378" eb="380">
      <t>スウチ</t>
    </rPh>
    <rPh sb="384" eb="386">
      <t>シヨウ</t>
    </rPh>
    <rPh sb="386" eb="387">
      <t>リョウ</t>
    </rPh>
    <rPh sb="387" eb="389">
      <t>スイジュン</t>
    </rPh>
    <rPh sb="390" eb="392">
      <t>テキセイ</t>
    </rPh>
    <rPh sb="396" eb="397">
      <t>カンガ</t>
    </rPh>
    <rPh sb="401" eb="403">
      <t>イジ</t>
    </rPh>
    <rPh sb="403" eb="405">
      <t>カンリ</t>
    </rPh>
    <rPh sb="406" eb="407">
      <t>ヨウ</t>
    </rPh>
    <rPh sb="409" eb="411">
      <t>ヒヨウ</t>
    </rPh>
    <rPh sb="412" eb="414">
      <t>ゾウカ</t>
    </rPh>
    <rPh sb="424" eb="426">
      <t>コンゴ</t>
    </rPh>
    <rPh sb="437" eb="438">
      <t>トウ</t>
    </rPh>
    <rPh sb="439" eb="441">
      <t>サクテイ</t>
    </rPh>
    <rPh sb="443" eb="446">
      <t>ケイカクテキ</t>
    </rPh>
    <rPh sb="448" eb="450">
      <t>テキセイ</t>
    </rPh>
    <rPh sb="451" eb="454">
      <t>コウリツテキ</t>
    </rPh>
    <rPh sb="455" eb="457">
      <t>ウンエイ</t>
    </rPh>
    <rPh sb="458" eb="459">
      <t>オコナ</t>
    </rPh>
    <rPh sb="461" eb="465">
      <t>ケンゼンケイエイ</t>
    </rPh>
    <rPh sb="466" eb="467">
      <t>ツト</t>
    </rPh>
    <rPh sb="472" eb="474">
      <t>ヒツヨウ</t>
    </rPh>
    <rPh sb="509" eb="511">
      <t>オスイ</t>
    </rPh>
    <rPh sb="511" eb="513">
      <t>ショリ</t>
    </rPh>
    <rPh sb="513" eb="515">
      <t>ゲンカ</t>
    </rPh>
    <rPh sb="516" eb="520">
      <t>トウガイスウチ</t>
    </rPh>
    <rPh sb="571" eb="572">
      <t>ヤク</t>
    </rPh>
    <rPh sb="573" eb="574">
      <t>バイ</t>
    </rPh>
    <rPh sb="574" eb="576">
      <t>テイド</t>
    </rPh>
    <rPh sb="577" eb="578">
      <t>ゾウ</t>
    </rPh>
    <rPh sb="578" eb="580">
      <t>スウチ</t>
    </rPh>
    <rPh sb="584" eb="586">
      <t>コンゴ</t>
    </rPh>
    <rPh sb="587" eb="589">
      <t>イジ</t>
    </rPh>
    <rPh sb="589" eb="591">
      <t>カンリ</t>
    </rPh>
    <rPh sb="592" eb="593">
      <t>ヨウ</t>
    </rPh>
    <rPh sb="595" eb="597">
      <t>ヒヨウ</t>
    </rPh>
    <rPh sb="598" eb="600">
      <t>ゾウカ</t>
    </rPh>
    <rPh sb="603" eb="605">
      <t>ヨソク</t>
    </rPh>
    <rPh sb="621" eb="622">
      <t>トウ</t>
    </rPh>
    <rPh sb="623" eb="625">
      <t>サクテイ</t>
    </rPh>
    <rPh sb="627" eb="630">
      <t>ケイカクテキ</t>
    </rPh>
    <rPh sb="632" eb="634">
      <t>テキセイ</t>
    </rPh>
    <rPh sb="645" eb="649">
      <t>ケンゼンケイエイ</t>
    </rPh>
    <rPh sb="650" eb="651">
      <t>ツト</t>
    </rPh>
    <rPh sb="656" eb="658">
      <t>ヒツヨウ</t>
    </rPh>
    <rPh sb="691" eb="693">
      <t>シセツ</t>
    </rPh>
    <rPh sb="693" eb="695">
      <t>リヨウ</t>
    </rPh>
    <rPh sb="695" eb="696">
      <t>リツ</t>
    </rPh>
    <rPh sb="697" eb="701">
      <t>トウガイスウチ</t>
    </rPh>
    <rPh sb="707" eb="712">
      <t>ルイジダンタイトウ</t>
    </rPh>
    <rPh sb="713" eb="715">
      <t>スウチ</t>
    </rPh>
    <rPh sb="718" eb="719">
      <t>オナ</t>
    </rPh>
    <rPh sb="724" eb="726">
      <t>コンゴ</t>
    </rPh>
    <rPh sb="727" eb="729">
      <t>ジンコウ</t>
    </rPh>
    <rPh sb="729" eb="731">
      <t>ゲンショウ</t>
    </rPh>
    <rPh sb="731" eb="732">
      <t>トウ</t>
    </rPh>
    <rPh sb="733" eb="735">
      <t>エイキョウ</t>
    </rPh>
    <rPh sb="739" eb="740">
      <t>カンガ</t>
    </rPh>
    <rPh sb="744" eb="747">
      <t>イマゲンザイ</t>
    </rPh>
    <rPh sb="748" eb="750">
      <t>シセツ</t>
    </rPh>
    <rPh sb="751" eb="753">
      <t>テキセツ</t>
    </rPh>
    <rPh sb="754" eb="756">
      <t>キボ</t>
    </rPh>
    <rPh sb="761" eb="762">
      <t>トウ</t>
    </rPh>
    <rPh sb="763" eb="765">
      <t>サイド</t>
    </rPh>
    <rPh sb="765" eb="767">
      <t>ケンショウ</t>
    </rPh>
    <rPh sb="769" eb="771">
      <t>ズイジ</t>
    </rPh>
    <rPh sb="771" eb="773">
      <t>カクシュ</t>
    </rPh>
    <rPh sb="773" eb="775">
      <t>ケイカク</t>
    </rPh>
    <rPh sb="776" eb="778">
      <t>ミナオ</t>
    </rPh>
    <rPh sb="780" eb="781">
      <t>オコナ</t>
    </rPh>
    <rPh sb="786" eb="788">
      <t>テキセツ</t>
    </rPh>
    <rPh sb="789" eb="791">
      <t>シセツ</t>
    </rPh>
    <rPh sb="791" eb="793">
      <t>キボ</t>
    </rPh>
    <rPh sb="794" eb="796">
      <t>イジ</t>
    </rPh>
    <rPh sb="800" eb="801">
      <t>ツト</t>
    </rPh>
    <rPh sb="803" eb="805">
      <t>ヒツヨウ</t>
    </rPh>
    <rPh sb="835" eb="838">
      <t>スイセンカ</t>
    </rPh>
    <rPh sb="838" eb="839">
      <t>リツ</t>
    </rPh>
    <rPh sb="840" eb="843">
      <t>スイセンカ</t>
    </rPh>
    <rPh sb="843" eb="844">
      <t>リツ</t>
    </rPh>
    <rPh sb="845" eb="847">
      <t>セツゾク</t>
    </rPh>
    <rPh sb="847" eb="848">
      <t>リツ</t>
    </rPh>
    <rPh sb="850" eb="851">
      <t>タカ</t>
    </rPh>
    <rPh sb="852" eb="854">
      <t>スイジュン</t>
    </rPh>
    <rPh sb="868" eb="870">
      <t>セツゾク</t>
    </rPh>
    <rPh sb="872" eb="874">
      <t>ケイモウ</t>
    </rPh>
    <rPh sb="874" eb="876">
      <t>カツドウ</t>
    </rPh>
    <rPh sb="876" eb="877">
      <t>トウ</t>
    </rPh>
    <rPh sb="878" eb="879">
      <t>サラ</t>
    </rPh>
    <rPh sb="880" eb="882">
      <t>キョウカ</t>
    </rPh>
    <rPh sb="883" eb="885">
      <t>ジッシ</t>
    </rPh>
    <rPh sb="889" eb="8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</si>
</sst>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4-4276-8246-FFE9EF1E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0.01</c:v>
                </c:pt>
                <c:pt idx="2">
                  <c:v>0.09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4-4276-8246-FFE9EF1E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43.56</c:v>
                </c:pt>
                <c:pt idx="1">
                  <c:v>33.78</c:v>
                </c:pt>
                <c:pt idx="2">
                  <c:v>35.11</c:v>
                </c:pt>
                <c:pt idx="3">
                  <c:v>33.33</c:v>
                </c:pt>
                <c:pt idx="4">
                  <c:v>33.78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5-471F-B78B-886135CC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29.28</c:v>
                </c:pt>
                <c:pt idx="1">
                  <c:v>33.729999999999997</c:v>
                </c:pt>
                <c:pt idx="2">
                  <c:v>33.21</c:v>
                </c:pt>
                <c:pt idx="3">
                  <c:v>32.229999999999997</c:v>
                </c:pt>
                <c:pt idx="4">
                  <c:v>32.479999999999997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5-471F-B78B-886135CC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98.39</c:v>
                </c:pt>
                <c:pt idx="1">
                  <c:v>98.3</c:v>
                </c:pt>
                <c:pt idx="2">
                  <c:v>98.32</c:v>
                </c:pt>
                <c:pt idx="3">
                  <c:v>98.36</c:v>
                </c:pt>
                <c:pt idx="4">
                  <c:v>99.66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1-4576-BA22-FA68A6FE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66.819999999999993</c:v>
                </c:pt>
                <c:pt idx="1">
                  <c:v>79.989999999999995</c:v>
                </c:pt>
                <c:pt idx="2">
                  <c:v>79.98</c:v>
                </c:pt>
                <c:pt idx="3">
                  <c:v>80.8</c:v>
                </c:pt>
                <c:pt idx="4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1-4576-BA22-FA68A6FE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84.45</c:v>
                </c:pt>
                <c:pt idx="1">
                  <c:v>83.48</c:v>
                </c:pt>
                <c:pt idx="2">
                  <c:v>82.95</c:v>
                </c:pt>
                <c:pt idx="3">
                  <c:v>93.84</c:v>
                </c:pt>
                <c:pt idx="4">
                  <c:v>91.89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5-405F-A59F-5C88AFEE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5-405F-A59F-5C88AFEE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1-4A2E-9A84-65926B00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1-4A2E-9A84-65926B00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C-4270-8E77-A6592CF0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C-4270-8E77-A6592CF0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E-43D9-BA5F-022A1926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3D9-BA5F-022A1926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E-4E8C-9B17-349EBF7A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E-4E8C-9B17-349EBF7A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143.37</c:v>
                </c:pt>
                <c:pt idx="1">
                  <c:v>145.54</c:v>
                </c:pt>
                <c:pt idx="2">
                  <c:v>12.81</c:v>
                </c:pt>
                <c:pt idx="3">
                  <c:v>13.57</c:v>
                </c:pt>
                <c:pt idx="4">
                  <c:v>12.96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F-45CE-BB46-A350ED84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1451.54</c:v>
                </c:pt>
                <c:pt idx="1">
                  <c:v>1063.93</c:v>
                </c:pt>
                <c:pt idx="2">
                  <c:v>1060.8599999999999</c:v>
                </c:pt>
                <c:pt idx="3">
                  <c:v>1006.65</c:v>
                </c:pt>
                <c:pt idx="4">
                  <c:v>998.42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F-45CE-BB46-A350ED84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54.64</c:v>
                </c:pt>
                <c:pt idx="1">
                  <c:v>56.62</c:v>
                </c:pt>
                <c:pt idx="2">
                  <c:v>75.97</c:v>
                </c:pt>
                <c:pt idx="3">
                  <c:v>21.76</c:v>
                </c:pt>
                <c:pt idx="4">
                  <c:v>29.08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17C-9D2B-940AA9F6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33.58</c:v>
                </c:pt>
                <c:pt idx="1">
                  <c:v>46.26</c:v>
                </c:pt>
                <c:pt idx="2">
                  <c:v>45.81</c:v>
                </c:pt>
                <c:pt idx="3">
                  <c:v>43.43</c:v>
                </c:pt>
                <c:pt idx="4">
                  <c:v>41.41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3-417C-9D2B-940AA9F6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381.98</c:v>
                </c:pt>
                <c:pt idx="1">
                  <c:v>375.2</c:v>
                </c:pt>
                <c:pt idx="2">
                  <c:v>280.89</c:v>
                </c:pt>
                <c:pt idx="3">
                  <c:v>971.37</c:v>
                </c:pt>
                <c:pt idx="4">
                  <c:v>717.54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4-4AA1-9C05-617A17DB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514.39</c:v>
                </c:pt>
                <c:pt idx="1">
                  <c:v>376.4</c:v>
                </c:pt>
                <c:pt idx="2">
                  <c:v>383.92</c:v>
                </c:pt>
                <c:pt idx="3">
                  <c:v>400.44</c:v>
                </c:pt>
                <c:pt idx="4">
                  <c:v>417.56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4-4AA1-9C05-617A17DB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【953.26】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【379.91】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375" bestFit="1" customWidth="1"/>
    <col min="81" max="82" width="4.37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新島村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
1</v>
      </c>
      <c r="C7" s="65"/>
      <c r="D7" s="65"/>
      <c r="E7" s="65"/>
      <c r="F7" s="65"/>
      <c r="G7" s="65"/>
      <c r="H7" s="65"/>
      <c r="I7" s="65" t="s">
        <v>
2</v>
      </c>
      <c r="J7" s="65"/>
      <c r="K7" s="65"/>
      <c r="L7" s="65"/>
      <c r="M7" s="65"/>
      <c r="N7" s="65"/>
      <c r="O7" s="65"/>
      <c r="P7" s="65" t="s">
        <v>
3</v>
      </c>
      <c r="Q7" s="65"/>
      <c r="R7" s="65"/>
      <c r="S7" s="65"/>
      <c r="T7" s="65"/>
      <c r="U7" s="65"/>
      <c r="V7" s="65"/>
      <c r="W7" s="65" t="s">
        <v>
4</v>
      </c>
      <c r="X7" s="65"/>
      <c r="Y7" s="65"/>
      <c r="Z7" s="65"/>
      <c r="AA7" s="65"/>
      <c r="AB7" s="65"/>
      <c r="AC7" s="65"/>
      <c r="AD7" s="65" t="s">
        <v>
5</v>
      </c>
      <c r="AE7" s="65"/>
      <c r="AF7" s="65"/>
      <c r="AG7" s="65"/>
      <c r="AH7" s="65"/>
      <c r="AI7" s="65"/>
      <c r="AJ7" s="65"/>
      <c r="AK7" s="3"/>
      <c r="AL7" s="65" t="s">
        <v>
6</v>
      </c>
      <c r="AM7" s="65"/>
      <c r="AN7" s="65"/>
      <c r="AO7" s="65"/>
      <c r="AP7" s="65"/>
      <c r="AQ7" s="65"/>
      <c r="AR7" s="65"/>
      <c r="AS7" s="65"/>
      <c r="AT7" s="65" t="s">
        <v>
7</v>
      </c>
      <c r="AU7" s="65"/>
      <c r="AV7" s="65"/>
      <c r="AW7" s="65"/>
      <c r="AX7" s="65"/>
      <c r="AY7" s="65"/>
      <c r="AZ7" s="65"/>
      <c r="BA7" s="65"/>
      <c r="BB7" s="65" t="s">
        <v>
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
データ!I6</f>
        <v>
法非適用</v>
      </c>
      <c r="C8" s="72"/>
      <c r="D8" s="72"/>
      <c r="E8" s="72"/>
      <c r="F8" s="72"/>
      <c r="G8" s="72"/>
      <c r="H8" s="72"/>
      <c r="I8" s="72" t="str">
        <f>
データ!J6</f>
        <v>
下水道事業</v>
      </c>
      <c r="J8" s="72"/>
      <c r="K8" s="72"/>
      <c r="L8" s="72"/>
      <c r="M8" s="72"/>
      <c r="N8" s="72"/>
      <c r="O8" s="72"/>
      <c r="P8" s="72" t="str">
        <f>
データ!K6</f>
        <v>
漁業集落排水</v>
      </c>
      <c r="Q8" s="72"/>
      <c r="R8" s="72"/>
      <c r="S8" s="72"/>
      <c r="T8" s="72"/>
      <c r="U8" s="72"/>
      <c r="V8" s="72"/>
      <c r="W8" s="72" t="str">
        <f>
データ!L6</f>
        <v>
H2</v>
      </c>
      <c r="X8" s="72"/>
      <c r="Y8" s="72"/>
      <c r="Z8" s="72"/>
      <c r="AA8" s="72"/>
      <c r="AB8" s="72"/>
      <c r="AC8" s="72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3"/>
      <c r="AL8" s="69">
        <f>
データ!S6</f>
        <v>
2688</v>
      </c>
      <c r="AM8" s="69"/>
      <c r="AN8" s="69"/>
      <c r="AO8" s="69"/>
      <c r="AP8" s="69"/>
      <c r="AQ8" s="69"/>
      <c r="AR8" s="69"/>
      <c r="AS8" s="69"/>
      <c r="AT8" s="68">
        <f>
データ!T6</f>
        <v>
27.54</v>
      </c>
      <c r="AU8" s="68"/>
      <c r="AV8" s="68"/>
      <c r="AW8" s="68"/>
      <c r="AX8" s="68"/>
      <c r="AY8" s="68"/>
      <c r="AZ8" s="68"/>
      <c r="BA8" s="68"/>
      <c r="BB8" s="68">
        <f>
データ!U6</f>
        <v>
97.6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
12</v>
      </c>
      <c r="C9" s="65"/>
      <c r="D9" s="65"/>
      <c r="E9" s="65"/>
      <c r="F9" s="65"/>
      <c r="G9" s="65"/>
      <c r="H9" s="65"/>
      <c r="I9" s="65" t="s">
        <v>
13</v>
      </c>
      <c r="J9" s="65"/>
      <c r="K9" s="65"/>
      <c r="L9" s="65"/>
      <c r="M9" s="65"/>
      <c r="N9" s="65"/>
      <c r="O9" s="65"/>
      <c r="P9" s="65" t="s">
        <v>
14</v>
      </c>
      <c r="Q9" s="65"/>
      <c r="R9" s="65"/>
      <c r="S9" s="65"/>
      <c r="T9" s="65"/>
      <c r="U9" s="65"/>
      <c r="V9" s="65"/>
      <c r="W9" s="65" t="s">
        <v>
15</v>
      </c>
      <c r="X9" s="65"/>
      <c r="Y9" s="65"/>
      <c r="Z9" s="65"/>
      <c r="AA9" s="65"/>
      <c r="AB9" s="65"/>
      <c r="AC9" s="65"/>
      <c r="AD9" s="65" t="s">
        <v>
16</v>
      </c>
      <c r="AE9" s="65"/>
      <c r="AF9" s="65"/>
      <c r="AG9" s="65"/>
      <c r="AH9" s="65"/>
      <c r="AI9" s="65"/>
      <c r="AJ9" s="65"/>
      <c r="AK9" s="3"/>
      <c r="AL9" s="65" t="s">
        <v>
17</v>
      </c>
      <c r="AM9" s="65"/>
      <c r="AN9" s="65"/>
      <c r="AO9" s="65"/>
      <c r="AP9" s="65"/>
      <c r="AQ9" s="65"/>
      <c r="AR9" s="65"/>
      <c r="AS9" s="65"/>
      <c r="AT9" s="65" t="s">
        <v>
18</v>
      </c>
      <c r="AU9" s="65"/>
      <c r="AV9" s="65"/>
      <c r="AW9" s="65"/>
      <c r="AX9" s="65"/>
      <c r="AY9" s="65"/>
      <c r="AZ9" s="65"/>
      <c r="BA9" s="65"/>
      <c r="BB9" s="65" t="s">
        <v>
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
20</v>
      </c>
      <c r="BM9" s="67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
データ!N6</f>
        <v>
-</v>
      </c>
      <c r="C10" s="68"/>
      <c r="D10" s="68"/>
      <c r="E10" s="68"/>
      <c r="F10" s="68"/>
      <c r="G10" s="68"/>
      <c r="H10" s="68"/>
      <c r="I10" s="68" t="str">
        <f>
データ!O6</f>
        <v>
該当数値なし</v>
      </c>
      <c r="J10" s="68"/>
      <c r="K10" s="68"/>
      <c r="L10" s="68"/>
      <c r="M10" s="68"/>
      <c r="N10" s="68"/>
      <c r="O10" s="68"/>
      <c r="P10" s="68">
        <f>
データ!P6</f>
        <v>
11.08</v>
      </c>
      <c r="Q10" s="68"/>
      <c r="R10" s="68"/>
      <c r="S10" s="68"/>
      <c r="T10" s="68"/>
      <c r="U10" s="68"/>
      <c r="V10" s="68"/>
      <c r="W10" s="68">
        <f>
データ!Q6</f>
        <v>
100</v>
      </c>
      <c r="X10" s="68"/>
      <c r="Y10" s="68"/>
      <c r="Z10" s="68"/>
      <c r="AA10" s="68"/>
      <c r="AB10" s="68"/>
      <c r="AC10" s="68"/>
      <c r="AD10" s="69">
        <f>
データ!R6</f>
        <v>
3850</v>
      </c>
      <c r="AE10" s="69"/>
      <c r="AF10" s="69"/>
      <c r="AG10" s="69"/>
      <c r="AH10" s="69"/>
      <c r="AI10" s="69"/>
      <c r="AJ10" s="69"/>
      <c r="AK10" s="2"/>
      <c r="AL10" s="69">
        <f>
データ!V6</f>
        <v>
292</v>
      </c>
      <c r="AM10" s="69"/>
      <c r="AN10" s="69"/>
      <c r="AO10" s="69"/>
      <c r="AP10" s="69"/>
      <c r="AQ10" s="69"/>
      <c r="AR10" s="69"/>
      <c r="AS10" s="69"/>
      <c r="AT10" s="68">
        <f>
データ!W6</f>
        <v>
0.14000000000000001</v>
      </c>
      <c r="AU10" s="68"/>
      <c r="AV10" s="68"/>
      <c r="AW10" s="68"/>
      <c r="AX10" s="68"/>
      <c r="AY10" s="68"/>
      <c r="AZ10" s="68"/>
      <c r="BA10" s="68"/>
      <c r="BB10" s="68">
        <f>
データ!X6</f>
        <v>
2085.71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
22</v>
      </c>
      <c r="BM10" s="59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
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
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
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
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
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
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
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
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
115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【953.26】</v>
      </c>
      <c r="I86" s="26" t="str">
        <f>
データ!CA6</f>
        <v>
【45.31】</v>
      </c>
      <c r="J86" s="26" t="str">
        <f>
データ!CL6</f>
        <v>
【379.91】</v>
      </c>
      <c r="K86" s="26" t="str">
        <f>
データ!CW6</f>
        <v>
【33.67】</v>
      </c>
      <c r="L86" s="26" t="str">
        <f>
データ!DH6</f>
        <v>
【79.94】</v>
      </c>
      <c r="M86" s="26" t="s">
        <v>
43</v>
      </c>
      <c r="N86" s="26" t="s">
        <v>
43</v>
      </c>
      <c r="O86" s="26" t="str">
        <f>
データ!EO6</f>
        <v>
【0.01】</v>
      </c>
    </row>
  </sheetData>
  <sheetProtection algorithmName="SHA-512" hashValue="zi5+Xbi8l/1y4Jti93Gf7jSu99CfwK4v+mZn9bEYJEcg1s8OHTiBOnnbkZg/vHceSsQoQDLTGtErke/fHt6UxQ==" saltValue="8YMguhmagFJcnrtKcNiSR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44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45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46</v>
      </c>
      <c r="B3" s="29" t="s">
        <v>
47</v>
      </c>
      <c r="C3" s="29" t="s">
        <v>
48</v>
      </c>
      <c r="D3" s="29" t="s">
        <v>
49</v>
      </c>
      <c r="E3" s="29" t="s">
        <v>
50</v>
      </c>
      <c r="F3" s="29" t="s">
        <v>
51</v>
      </c>
      <c r="G3" s="29" t="s">
        <v>
52</v>
      </c>
      <c r="H3" s="77" t="s">
        <v>
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68</v>
      </c>
      <c r="B5" s="31"/>
      <c r="C5" s="31"/>
      <c r="D5" s="31"/>
      <c r="E5" s="31"/>
      <c r="F5" s="31"/>
      <c r="G5" s="31"/>
      <c r="H5" s="32" t="s">
        <v>
69</v>
      </c>
      <c r="I5" s="32" t="s">
        <v>
70</v>
      </c>
      <c r="J5" s="32" t="s">
        <v>
71</v>
      </c>
      <c r="K5" s="32" t="s">
        <v>
72</v>
      </c>
      <c r="L5" s="32" t="s">
        <v>
73</v>
      </c>
      <c r="M5" s="32" t="s">
        <v>
5</v>
      </c>
      <c r="N5" s="32" t="s">
        <v>
74</v>
      </c>
      <c r="O5" s="32" t="s">
        <v>
75</v>
      </c>
      <c r="P5" s="32" t="s">
        <v>
76</v>
      </c>
      <c r="Q5" s="32" t="s">
        <v>
77</v>
      </c>
      <c r="R5" s="32" t="s">
        <v>
78</v>
      </c>
      <c r="S5" s="32" t="s">
        <v>
79</v>
      </c>
      <c r="T5" s="32" t="s">
        <v>
80</v>
      </c>
      <c r="U5" s="32" t="s">
        <v>
81</v>
      </c>
      <c r="V5" s="32" t="s">
        <v>
82</v>
      </c>
      <c r="W5" s="32" t="s">
        <v>
83</v>
      </c>
      <c r="X5" s="32" t="s">
        <v>
84</v>
      </c>
      <c r="Y5" s="32" t="s">
        <v>
85</v>
      </c>
      <c r="Z5" s="32" t="s">
        <v>
86</v>
      </c>
      <c r="AA5" s="32" t="s">
        <v>
87</v>
      </c>
      <c r="AB5" s="32" t="s">
        <v>
88</v>
      </c>
      <c r="AC5" s="32" t="s">
        <v>
89</v>
      </c>
      <c r="AD5" s="32" t="s">
        <v>
90</v>
      </c>
      <c r="AE5" s="32" t="s">
        <v>
91</v>
      </c>
      <c r="AF5" s="32" t="s">
        <v>
92</v>
      </c>
      <c r="AG5" s="32" t="s">
        <v>
93</v>
      </c>
      <c r="AH5" s="32" t="s">
        <v>
94</v>
      </c>
      <c r="AI5" s="32" t="s">
        <v>
31</v>
      </c>
      <c r="AJ5" s="32" t="s">
        <v>
85</v>
      </c>
      <c r="AK5" s="32" t="s">
        <v>
86</v>
      </c>
      <c r="AL5" s="32" t="s">
        <v>
87</v>
      </c>
      <c r="AM5" s="32" t="s">
        <v>
88</v>
      </c>
      <c r="AN5" s="32" t="s">
        <v>
89</v>
      </c>
      <c r="AO5" s="32" t="s">
        <v>
90</v>
      </c>
      <c r="AP5" s="32" t="s">
        <v>
91</v>
      </c>
      <c r="AQ5" s="32" t="s">
        <v>
92</v>
      </c>
      <c r="AR5" s="32" t="s">
        <v>
93</v>
      </c>
      <c r="AS5" s="32" t="s">
        <v>
94</v>
      </c>
      <c r="AT5" s="32" t="s">
        <v>
95</v>
      </c>
      <c r="AU5" s="32" t="s">
        <v>
85</v>
      </c>
      <c r="AV5" s="32" t="s">
        <v>
86</v>
      </c>
      <c r="AW5" s="32" t="s">
        <v>
87</v>
      </c>
      <c r="AX5" s="32" t="s">
        <v>
88</v>
      </c>
      <c r="AY5" s="32" t="s">
        <v>
89</v>
      </c>
      <c r="AZ5" s="32" t="s">
        <v>
90</v>
      </c>
      <c r="BA5" s="32" t="s">
        <v>
91</v>
      </c>
      <c r="BB5" s="32" t="s">
        <v>
92</v>
      </c>
      <c r="BC5" s="32" t="s">
        <v>
93</v>
      </c>
      <c r="BD5" s="32" t="s">
        <v>
94</v>
      </c>
      <c r="BE5" s="32" t="s">
        <v>
95</v>
      </c>
      <c r="BF5" s="32" t="s">
        <v>
85</v>
      </c>
      <c r="BG5" s="32" t="s">
        <v>
86</v>
      </c>
      <c r="BH5" s="32" t="s">
        <v>
87</v>
      </c>
      <c r="BI5" s="32" t="s">
        <v>
88</v>
      </c>
      <c r="BJ5" s="32" t="s">
        <v>
89</v>
      </c>
      <c r="BK5" s="32" t="s">
        <v>
90</v>
      </c>
      <c r="BL5" s="32" t="s">
        <v>
91</v>
      </c>
      <c r="BM5" s="32" t="s">
        <v>
92</v>
      </c>
      <c r="BN5" s="32" t="s">
        <v>
93</v>
      </c>
      <c r="BO5" s="32" t="s">
        <v>
94</v>
      </c>
      <c r="BP5" s="32" t="s">
        <v>
95</v>
      </c>
      <c r="BQ5" s="32" t="s">
        <v>
85</v>
      </c>
      <c r="BR5" s="32" t="s">
        <v>
86</v>
      </c>
      <c r="BS5" s="32" t="s">
        <v>
87</v>
      </c>
      <c r="BT5" s="32" t="s">
        <v>
88</v>
      </c>
      <c r="BU5" s="32" t="s">
        <v>
89</v>
      </c>
      <c r="BV5" s="32" t="s">
        <v>
90</v>
      </c>
      <c r="BW5" s="32" t="s">
        <v>
91</v>
      </c>
      <c r="BX5" s="32" t="s">
        <v>
92</v>
      </c>
      <c r="BY5" s="32" t="s">
        <v>
93</v>
      </c>
      <c r="BZ5" s="32" t="s">
        <v>
94</v>
      </c>
      <c r="CA5" s="32" t="s">
        <v>
95</v>
      </c>
      <c r="CB5" s="32" t="s">
        <v>
85</v>
      </c>
      <c r="CC5" s="32" t="s">
        <v>
86</v>
      </c>
      <c r="CD5" s="32" t="s">
        <v>
87</v>
      </c>
      <c r="CE5" s="32" t="s">
        <v>
88</v>
      </c>
      <c r="CF5" s="32" t="s">
        <v>
89</v>
      </c>
      <c r="CG5" s="32" t="s">
        <v>
90</v>
      </c>
      <c r="CH5" s="32" t="s">
        <v>
91</v>
      </c>
      <c r="CI5" s="32" t="s">
        <v>
92</v>
      </c>
      <c r="CJ5" s="32" t="s">
        <v>
93</v>
      </c>
      <c r="CK5" s="32" t="s">
        <v>
94</v>
      </c>
      <c r="CL5" s="32" t="s">
        <v>
95</v>
      </c>
      <c r="CM5" s="32" t="s">
        <v>
85</v>
      </c>
      <c r="CN5" s="32" t="s">
        <v>
86</v>
      </c>
      <c r="CO5" s="32" t="s">
        <v>
87</v>
      </c>
      <c r="CP5" s="32" t="s">
        <v>
88</v>
      </c>
      <c r="CQ5" s="32" t="s">
        <v>
89</v>
      </c>
      <c r="CR5" s="32" t="s">
        <v>
90</v>
      </c>
      <c r="CS5" s="32" t="s">
        <v>
91</v>
      </c>
      <c r="CT5" s="32" t="s">
        <v>
92</v>
      </c>
      <c r="CU5" s="32" t="s">
        <v>
93</v>
      </c>
      <c r="CV5" s="32" t="s">
        <v>
94</v>
      </c>
      <c r="CW5" s="32" t="s">
        <v>
95</v>
      </c>
      <c r="CX5" s="32" t="s">
        <v>
85</v>
      </c>
      <c r="CY5" s="32" t="s">
        <v>
86</v>
      </c>
      <c r="CZ5" s="32" t="s">
        <v>
87</v>
      </c>
      <c r="DA5" s="32" t="s">
        <v>
88</v>
      </c>
      <c r="DB5" s="32" t="s">
        <v>
89</v>
      </c>
      <c r="DC5" s="32" t="s">
        <v>
90</v>
      </c>
      <c r="DD5" s="32" t="s">
        <v>
91</v>
      </c>
      <c r="DE5" s="32" t="s">
        <v>
92</v>
      </c>
      <c r="DF5" s="32" t="s">
        <v>
93</v>
      </c>
      <c r="DG5" s="32" t="s">
        <v>
94</v>
      </c>
      <c r="DH5" s="32" t="s">
        <v>
95</v>
      </c>
      <c r="DI5" s="32" t="s">
        <v>
85</v>
      </c>
      <c r="DJ5" s="32" t="s">
        <v>
86</v>
      </c>
      <c r="DK5" s="32" t="s">
        <v>
87</v>
      </c>
      <c r="DL5" s="32" t="s">
        <v>
88</v>
      </c>
      <c r="DM5" s="32" t="s">
        <v>
89</v>
      </c>
      <c r="DN5" s="32" t="s">
        <v>
90</v>
      </c>
      <c r="DO5" s="32" t="s">
        <v>
91</v>
      </c>
      <c r="DP5" s="32" t="s">
        <v>
92</v>
      </c>
      <c r="DQ5" s="32" t="s">
        <v>
93</v>
      </c>
      <c r="DR5" s="32" t="s">
        <v>
94</v>
      </c>
      <c r="DS5" s="32" t="s">
        <v>
95</v>
      </c>
      <c r="DT5" s="32" t="s">
        <v>
85</v>
      </c>
      <c r="DU5" s="32" t="s">
        <v>
86</v>
      </c>
      <c r="DV5" s="32" t="s">
        <v>
87</v>
      </c>
      <c r="DW5" s="32" t="s">
        <v>
88</v>
      </c>
      <c r="DX5" s="32" t="s">
        <v>
89</v>
      </c>
      <c r="DY5" s="32" t="s">
        <v>
90</v>
      </c>
      <c r="DZ5" s="32" t="s">
        <v>
91</v>
      </c>
      <c r="EA5" s="32" t="s">
        <v>
92</v>
      </c>
      <c r="EB5" s="32" t="s">
        <v>
93</v>
      </c>
      <c r="EC5" s="32" t="s">
        <v>
94</v>
      </c>
      <c r="ED5" s="32" t="s">
        <v>
95</v>
      </c>
      <c r="EE5" s="32" t="s">
        <v>
85</v>
      </c>
      <c r="EF5" s="32" t="s">
        <v>
86</v>
      </c>
      <c r="EG5" s="32" t="s">
        <v>
87</v>
      </c>
      <c r="EH5" s="32" t="s">
        <v>
88</v>
      </c>
      <c r="EI5" s="32" t="s">
        <v>
89</v>
      </c>
      <c r="EJ5" s="32" t="s">
        <v>
90</v>
      </c>
      <c r="EK5" s="32" t="s">
        <v>
91</v>
      </c>
      <c r="EL5" s="32" t="s">
        <v>
92</v>
      </c>
      <c r="EM5" s="32" t="s">
        <v>
93</v>
      </c>
      <c r="EN5" s="32" t="s">
        <v>
94</v>
      </c>
      <c r="EO5" s="32" t="s">
        <v>
95</v>
      </c>
    </row>
    <row r="6" spans="1:145" s="36" customFormat="1" x14ac:dyDescent="0.15">
      <c r="A6" s="28" t="s">
        <v>
96</v>
      </c>
      <c r="B6" s="33">
        <f>
B7</f>
        <v>
2019</v>
      </c>
      <c r="C6" s="33">
        <f t="shared" ref="C6:X6" si="3">
C7</f>
        <v>
133639</v>
      </c>
      <c r="D6" s="33">
        <f t="shared" si="3"/>
        <v>
47</v>
      </c>
      <c r="E6" s="33">
        <f t="shared" si="3"/>
        <v>
17</v>
      </c>
      <c r="F6" s="33">
        <f t="shared" si="3"/>
        <v>
6</v>
      </c>
      <c r="G6" s="33">
        <f t="shared" si="3"/>
        <v>
0</v>
      </c>
      <c r="H6" s="33" t="str">
        <f t="shared" si="3"/>
        <v>
東京都　新島村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漁業集落排水</v>
      </c>
      <c r="L6" s="33" t="str">
        <f t="shared" si="3"/>
        <v>
H2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11.08</v>
      </c>
      <c r="Q6" s="34">
        <f t="shared" si="3"/>
        <v>
100</v>
      </c>
      <c r="R6" s="34">
        <f t="shared" si="3"/>
        <v>
3850</v>
      </c>
      <c r="S6" s="34">
        <f t="shared" si="3"/>
        <v>
2688</v>
      </c>
      <c r="T6" s="34">
        <f t="shared" si="3"/>
        <v>
27.54</v>
      </c>
      <c r="U6" s="34">
        <f t="shared" si="3"/>
        <v>
97.6</v>
      </c>
      <c r="V6" s="34">
        <f t="shared" si="3"/>
        <v>
292</v>
      </c>
      <c r="W6" s="34">
        <f t="shared" si="3"/>
        <v>
0.14000000000000001</v>
      </c>
      <c r="X6" s="34">
        <f t="shared" si="3"/>
        <v>
2085.71</v>
      </c>
      <c r="Y6" s="35">
        <f>
IF(Y7="",NA(),Y7)</f>
        <v>
84.45</v>
      </c>
      <c r="Z6" s="35">
        <f t="shared" ref="Z6:AH6" si="4">
IF(Z7="",NA(),Z7)</f>
        <v>
83.48</v>
      </c>
      <c r="AA6" s="35">
        <f t="shared" si="4"/>
        <v>
82.95</v>
      </c>
      <c r="AB6" s="35">
        <f t="shared" si="4"/>
        <v>
93.84</v>
      </c>
      <c r="AC6" s="35">
        <f t="shared" si="4"/>
        <v>
91.89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143.37</v>
      </c>
      <c r="BG6" s="35">
        <f t="shared" ref="BG6:BO6" si="7">
IF(BG7="",NA(),BG7)</f>
        <v>
145.54</v>
      </c>
      <c r="BH6" s="35">
        <f t="shared" si="7"/>
        <v>
12.81</v>
      </c>
      <c r="BI6" s="35">
        <f t="shared" si="7"/>
        <v>
13.57</v>
      </c>
      <c r="BJ6" s="35">
        <f t="shared" si="7"/>
        <v>
12.96</v>
      </c>
      <c r="BK6" s="35">
        <f t="shared" si="7"/>
        <v>
1451.54</v>
      </c>
      <c r="BL6" s="35">
        <f t="shared" si="7"/>
        <v>
1063.93</v>
      </c>
      <c r="BM6" s="35">
        <f t="shared" si="7"/>
        <v>
1060.8599999999999</v>
      </c>
      <c r="BN6" s="35">
        <f t="shared" si="7"/>
        <v>
1006.65</v>
      </c>
      <c r="BO6" s="35">
        <f t="shared" si="7"/>
        <v>
998.42</v>
      </c>
      <c r="BP6" s="34" t="str">
        <f>
IF(BP7="","",IF(BP7="-","【-】","【"&amp;SUBSTITUTE(TEXT(BP7,"#,##0.00"),"-","△")&amp;"】"))</f>
        <v>
【953.26】</v>
      </c>
      <c r="BQ6" s="35">
        <f>
IF(BQ7="",NA(),BQ7)</f>
        <v>
54.64</v>
      </c>
      <c r="BR6" s="35">
        <f t="shared" ref="BR6:BZ6" si="8">
IF(BR7="",NA(),BR7)</f>
        <v>
56.62</v>
      </c>
      <c r="BS6" s="35">
        <f t="shared" si="8"/>
        <v>
75.97</v>
      </c>
      <c r="BT6" s="35">
        <f t="shared" si="8"/>
        <v>
21.76</v>
      </c>
      <c r="BU6" s="35">
        <f t="shared" si="8"/>
        <v>
29.08</v>
      </c>
      <c r="BV6" s="35">
        <f t="shared" si="8"/>
        <v>
33.58</v>
      </c>
      <c r="BW6" s="35">
        <f t="shared" si="8"/>
        <v>
46.26</v>
      </c>
      <c r="BX6" s="35">
        <f t="shared" si="8"/>
        <v>
45.81</v>
      </c>
      <c r="BY6" s="35">
        <f t="shared" si="8"/>
        <v>
43.43</v>
      </c>
      <c r="BZ6" s="35">
        <f t="shared" si="8"/>
        <v>
41.41</v>
      </c>
      <c r="CA6" s="34" t="str">
        <f>
IF(CA7="","",IF(CA7="-","【-】","【"&amp;SUBSTITUTE(TEXT(CA7,"#,##0.00"),"-","△")&amp;"】"))</f>
        <v>
【45.31】</v>
      </c>
      <c r="CB6" s="35">
        <f>
IF(CB7="",NA(),CB7)</f>
        <v>
381.98</v>
      </c>
      <c r="CC6" s="35">
        <f t="shared" ref="CC6:CK6" si="9">
IF(CC7="",NA(),CC7)</f>
        <v>
375.2</v>
      </c>
      <c r="CD6" s="35">
        <f t="shared" si="9"/>
        <v>
280.89</v>
      </c>
      <c r="CE6" s="35">
        <f t="shared" si="9"/>
        <v>
971.37</v>
      </c>
      <c r="CF6" s="35">
        <f t="shared" si="9"/>
        <v>
717.54</v>
      </c>
      <c r="CG6" s="35">
        <f t="shared" si="9"/>
        <v>
514.39</v>
      </c>
      <c r="CH6" s="35">
        <f t="shared" si="9"/>
        <v>
376.4</v>
      </c>
      <c r="CI6" s="35">
        <f t="shared" si="9"/>
        <v>
383.92</v>
      </c>
      <c r="CJ6" s="35">
        <f t="shared" si="9"/>
        <v>
400.44</v>
      </c>
      <c r="CK6" s="35">
        <f t="shared" si="9"/>
        <v>
417.56</v>
      </c>
      <c r="CL6" s="34" t="str">
        <f>
IF(CL7="","",IF(CL7="-","【-】","【"&amp;SUBSTITUTE(TEXT(CL7,"#,##0.00"),"-","△")&amp;"】"))</f>
        <v>
【379.91】</v>
      </c>
      <c r="CM6" s="35">
        <f>
IF(CM7="",NA(),CM7)</f>
        <v>
43.56</v>
      </c>
      <c r="CN6" s="35">
        <f t="shared" ref="CN6:CV6" si="10">
IF(CN7="",NA(),CN7)</f>
        <v>
33.78</v>
      </c>
      <c r="CO6" s="35">
        <f t="shared" si="10"/>
        <v>
35.11</v>
      </c>
      <c r="CP6" s="35">
        <f t="shared" si="10"/>
        <v>
33.33</v>
      </c>
      <c r="CQ6" s="35">
        <f t="shared" si="10"/>
        <v>
33.78</v>
      </c>
      <c r="CR6" s="35">
        <f t="shared" si="10"/>
        <v>
29.28</v>
      </c>
      <c r="CS6" s="35">
        <f t="shared" si="10"/>
        <v>
33.729999999999997</v>
      </c>
      <c r="CT6" s="35">
        <f t="shared" si="10"/>
        <v>
33.21</v>
      </c>
      <c r="CU6" s="35">
        <f t="shared" si="10"/>
        <v>
32.229999999999997</v>
      </c>
      <c r="CV6" s="35">
        <f t="shared" si="10"/>
        <v>
32.479999999999997</v>
      </c>
      <c r="CW6" s="34" t="str">
        <f>
IF(CW7="","",IF(CW7="-","【-】","【"&amp;SUBSTITUTE(TEXT(CW7,"#,##0.00"),"-","△")&amp;"】"))</f>
        <v>
【33.67】</v>
      </c>
      <c r="CX6" s="35">
        <f>
IF(CX7="",NA(),CX7)</f>
        <v>
98.39</v>
      </c>
      <c r="CY6" s="35">
        <f t="shared" ref="CY6:DG6" si="11">
IF(CY7="",NA(),CY7)</f>
        <v>
98.3</v>
      </c>
      <c r="CZ6" s="35">
        <f t="shared" si="11"/>
        <v>
98.32</v>
      </c>
      <c r="DA6" s="35">
        <f t="shared" si="11"/>
        <v>
98.36</v>
      </c>
      <c r="DB6" s="35">
        <f t="shared" si="11"/>
        <v>
99.66</v>
      </c>
      <c r="DC6" s="35">
        <f t="shared" si="11"/>
        <v>
66.819999999999993</v>
      </c>
      <c r="DD6" s="35">
        <f t="shared" si="11"/>
        <v>
79.989999999999995</v>
      </c>
      <c r="DE6" s="35">
        <f t="shared" si="11"/>
        <v>
79.98</v>
      </c>
      <c r="DF6" s="35">
        <f t="shared" si="11"/>
        <v>
80.8</v>
      </c>
      <c r="DG6" s="35">
        <f t="shared" si="11"/>
        <v>
79.2</v>
      </c>
      <c r="DH6" s="34" t="str">
        <f>
IF(DH7="","",IF(DH7="-","【-】","【"&amp;SUBSTITUTE(TEXT(DH7,"#,##0.00"),"-","△")&amp;"】"))</f>
        <v>
【79.94】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4">
        <f>
IF(EE7="",NA(),EE7)</f>
        <v>
0</v>
      </c>
      <c r="EF6" s="34">
        <f t="shared" ref="EF6:EN6" si="14">
IF(EF7="",NA(),EF7)</f>
        <v>
0</v>
      </c>
      <c r="EG6" s="34">
        <f t="shared" si="14"/>
        <v>
0</v>
      </c>
      <c r="EH6" s="34">
        <f t="shared" si="14"/>
        <v>
0</v>
      </c>
      <c r="EI6" s="34">
        <f t="shared" si="14"/>
        <v>
0</v>
      </c>
      <c r="EJ6" s="35">
        <f t="shared" si="14"/>
        <v>
0.1</v>
      </c>
      <c r="EK6" s="35">
        <f t="shared" si="14"/>
        <v>
0.01</v>
      </c>
      <c r="EL6" s="35">
        <f t="shared" si="14"/>
        <v>
0.09</v>
      </c>
      <c r="EM6" s="35">
        <f t="shared" si="14"/>
        <v>
0.02</v>
      </c>
      <c r="EN6" s="35">
        <f t="shared" si="14"/>
        <v>
0.01</v>
      </c>
      <c r="EO6" s="34" t="str">
        <f>
IF(EO7="","",IF(EO7="-","【-】","【"&amp;SUBSTITUTE(TEXT(EO7,"#,##0.00"),"-","△")&amp;"】"))</f>
        <v>
【0.01】</v>
      </c>
    </row>
    <row r="7" spans="1:145" s="36" customFormat="1" x14ac:dyDescent="0.15">
      <c r="A7" s="28"/>
      <c r="B7" s="37">
        <v>
2019</v>
      </c>
      <c r="C7" s="37">
        <v>
133639</v>
      </c>
      <c r="D7" s="37">
        <v>
47</v>
      </c>
      <c r="E7" s="37">
        <v>
17</v>
      </c>
      <c r="F7" s="37">
        <v>
6</v>
      </c>
      <c r="G7" s="37">
        <v>
0</v>
      </c>
      <c r="H7" s="37" t="s">
        <v>
97</v>
      </c>
      <c r="I7" s="37" t="s">
        <v>
98</v>
      </c>
      <c r="J7" s="37" t="s">
        <v>
99</v>
      </c>
      <c r="K7" s="37" t="s">
        <v>
100</v>
      </c>
      <c r="L7" s="37" t="s">
        <v>
101</v>
      </c>
      <c r="M7" s="37" t="s">
        <v>
102</v>
      </c>
      <c r="N7" s="38" t="s">
        <v>
103</v>
      </c>
      <c r="O7" s="38" t="s">
        <v>
104</v>
      </c>
      <c r="P7" s="38">
        <v>
11.08</v>
      </c>
      <c r="Q7" s="38">
        <v>
100</v>
      </c>
      <c r="R7" s="38">
        <v>
3850</v>
      </c>
      <c r="S7" s="38">
        <v>
2688</v>
      </c>
      <c r="T7" s="38">
        <v>
27.54</v>
      </c>
      <c r="U7" s="38">
        <v>
97.6</v>
      </c>
      <c r="V7" s="38">
        <v>
292</v>
      </c>
      <c r="W7" s="38">
        <v>
0.14000000000000001</v>
      </c>
      <c r="X7" s="38">
        <v>
2085.71</v>
      </c>
      <c r="Y7" s="38">
        <v>
84.45</v>
      </c>
      <c r="Z7" s="38">
        <v>
83.48</v>
      </c>
      <c r="AA7" s="38">
        <v>
82.95</v>
      </c>
      <c r="AB7" s="38">
        <v>
93.84</v>
      </c>
      <c r="AC7" s="38">
        <v>
91.89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143.37</v>
      </c>
      <c r="BG7" s="38">
        <v>
145.54</v>
      </c>
      <c r="BH7" s="38">
        <v>
12.81</v>
      </c>
      <c r="BI7" s="38">
        <v>
13.57</v>
      </c>
      <c r="BJ7" s="38">
        <v>
12.96</v>
      </c>
      <c r="BK7" s="38">
        <v>
1451.54</v>
      </c>
      <c r="BL7" s="38">
        <v>
1063.93</v>
      </c>
      <c r="BM7" s="38">
        <v>
1060.8599999999999</v>
      </c>
      <c r="BN7" s="38">
        <v>
1006.65</v>
      </c>
      <c r="BO7" s="38">
        <v>
998.42</v>
      </c>
      <c r="BP7" s="38">
        <v>
953.26</v>
      </c>
      <c r="BQ7" s="38">
        <v>
54.64</v>
      </c>
      <c r="BR7" s="38">
        <v>
56.62</v>
      </c>
      <c r="BS7" s="38">
        <v>
75.97</v>
      </c>
      <c r="BT7" s="38">
        <v>
21.76</v>
      </c>
      <c r="BU7" s="38">
        <v>
29.08</v>
      </c>
      <c r="BV7" s="38">
        <v>
33.58</v>
      </c>
      <c r="BW7" s="38">
        <v>
46.26</v>
      </c>
      <c r="BX7" s="38">
        <v>
45.81</v>
      </c>
      <c r="BY7" s="38">
        <v>
43.43</v>
      </c>
      <c r="BZ7" s="38">
        <v>
41.41</v>
      </c>
      <c r="CA7" s="38">
        <v>
45.31</v>
      </c>
      <c r="CB7" s="38">
        <v>
381.98</v>
      </c>
      <c r="CC7" s="38">
        <v>
375.2</v>
      </c>
      <c r="CD7" s="38">
        <v>
280.89</v>
      </c>
      <c r="CE7" s="38">
        <v>
971.37</v>
      </c>
      <c r="CF7" s="38">
        <v>
717.54</v>
      </c>
      <c r="CG7" s="38">
        <v>
514.39</v>
      </c>
      <c r="CH7" s="38">
        <v>
376.4</v>
      </c>
      <c r="CI7" s="38">
        <v>
383.92</v>
      </c>
      <c r="CJ7" s="38">
        <v>
400.44</v>
      </c>
      <c r="CK7" s="38">
        <v>
417.56</v>
      </c>
      <c r="CL7" s="38">
        <v>
379.91</v>
      </c>
      <c r="CM7" s="38">
        <v>
43.56</v>
      </c>
      <c r="CN7" s="38">
        <v>
33.78</v>
      </c>
      <c r="CO7" s="38">
        <v>
35.11</v>
      </c>
      <c r="CP7" s="38">
        <v>
33.33</v>
      </c>
      <c r="CQ7" s="38">
        <v>
33.78</v>
      </c>
      <c r="CR7" s="38">
        <v>
29.28</v>
      </c>
      <c r="CS7" s="38">
        <v>
33.729999999999997</v>
      </c>
      <c r="CT7" s="38">
        <v>
33.21</v>
      </c>
      <c r="CU7" s="38">
        <v>
32.229999999999997</v>
      </c>
      <c r="CV7" s="38">
        <v>
32.479999999999997</v>
      </c>
      <c r="CW7" s="38">
        <v>
33.67</v>
      </c>
      <c r="CX7" s="38">
        <v>
98.39</v>
      </c>
      <c r="CY7" s="38">
        <v>
98.3</v>
      </c>
      <c r="CZ7" s="38">
        <v>
98.32</v>
      </c>
      <c r="DA7" s="38">
        <v>
98.36</v>
      </c>
      <c r="DB7" s="38">
        <v>
99.66</v>
      </c>
      <c r="DC7" s="38">
        <v>
66.819999999999993</v>
      </c>
      <c r="DD7" s="38">
        <v>
79.989999999999995</v>
      </c>
      <c r="DE7" s="38">
        <v>
79.98</v>
      </c>
      <c r="DF7" s="38">
        <v>
80.8</v>
      </c>
      <c r="DG7" s="38">
        <v>
79.2</v>
      </c>
      <c r="DH7" s="38">
        <v>
79.94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</v>
      </c>
      <c r="EF7" s="38">
        <v>
0</v>
      </c>
      <c r="EG7" s="38">
        <v>
0</v>
      </c>
      <c r="EH7" s="38">
        <v>
0</v>
      </c>
      <c r="EI7" s="38">
        <v>
0</v>
      </c>
      <c r="EJ7" s="38">
        <v>
0.1</v>
      </c>
      <c r="EK7" s="38">
        <v>
0.01</v>
      </c>
      <c r="EL7" s="38">
        <v>
0.09</v>
      </c>
      <c r="EM7" s="38">
        <v>
0.02</v>
      </c>
      <c r="EN7" s="38">
        <v>
0.01</v>
      </c>
      <c r="EO7" s="38">
        <v>
0.01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105</v>
      </c>
      <c r="C9" s="40" t="s">
        <v>
106</v>
      </c>
      <c r="D9" s="40" t="s">
        <v>
107</v>
      </c>
      <c r="E9" s="40" t="s">
        <v>
108</v>
      </c>
      <c r="F9" s="40" t="s">
        <v>
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47</v>
      </c>
      <c r="B10" s="41">
        <f t="shared" ref="B10:E10" si="15">
DATEVALUE($B7+12-B11&amp;"/1/"&amp;B12)</f>
        <v>
46388</v>
      </c>
      <c r="C10" s="41">
        <f t="shared" si="15"/>
        <v>
46753</v>
      </c>
      <c r="D10" s="41">
        <f t="shared" si="15"/>
        <v>
47119</v>
      </c>
      <c r="E10" s="41">
        <f t="shared" si="15"/>
        <v>
47484</v>
      </c>
      <c r="F10" s="42">
        <f>
DATEVALUE($B7+12-F11&amp;"/1/"&amp;F12)</f>
        <v>
47849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110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111</v>
      </c>
    </row>
    <row r="13" spans="1:145" x14ac:dyDescent="0.15">
      <c r="B13" t="s">
        <v>
112</v>
      </c>
      <c r="C13" t="s">
        <v>
112</v>
      </c>
      <c r="D13" t="s">
        <v>
112</v>
      </c>
      <c r="E13" t="s">
        <v>
112</v>
      </c>
      <c r="F13" t="s">
        <v>
113</v>
      </c>
      <c r="G13" t="s">
        <v>
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
</cp:lastModifiedBy>
  <dcterms:created xsi:type="dcterms:W3CDTF">2020-12-04T03:11:14Z</dcterms:created>
  <dcterms:modified xsi:type="dcterms:W3CDTF">2021-02-17T11:08:43Z</dcterms:modified>
  <cp:category/>
</cp:coreProperties>
</file>