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8wkEmSUv60NZnLIbScr7P6WUg7E0o1tTCZ9+8usgenbUtcwCagwJL371ui6+COEbSGBhTb6o8NX7xb/AtB1aFw==" workbookSaltValue="MCe5+OmjTEiSHeonzLLU4g==" workbookSpinCount="100000" lockStructure="1"/>
  <bookViews>
    <workbookView xWindow="0" yWindow="0" windowWidth="20490"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<sst xmlns="http://schemas.openxmlformats.org/spreadsheetml/2006/main" count="236" uniqueCount="119">
  <si>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</si>
  <si>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</si>
  <si>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</si>
  <si>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</si>
  <si>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</si>
  <si>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</si>
  <si>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</si>
  <si>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</si>
  <si>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</si>
  <si>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</si>
  <si>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</si>
  <si>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</si>
  <si>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</si>
  <si>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</si>
  <si>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</si>
  <si>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</si>
  <si>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</si>
  <si>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</si>
  <si>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</si>
  <si>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</si>
  <si>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</si>
  <si>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</si>
  <si>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</si>
  <si>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</si>
  <si>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</si>
  <si>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</si>
  <si>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</si>
  <si>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</si>
  <si>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</si>
  <si>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</si>
  <si>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</si>
  <si>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</si>
  <si>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</si>
  <si>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</si>
  <si>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</si>
  <si>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</si>
  <si>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</si>
  <si>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</si>
  <si>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</si>
  <si>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</si>
  <si>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</si>
  <si>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</si>
  <si>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</si>
  <si>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</si>
  <si>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</si>
  <si>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</si>
  <si>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</si>
  <si>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</si>
  <si>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</si>
  <si>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</si>
  <si>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</si>
  <si>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</si>
  <si>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</si>
  <si>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</si>
  <si>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</si>
  <si>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</si>
  <si>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</si>
  <si>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</si>
  <si>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</si>
  <si>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</si>
  <si>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</si>
  <si>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</si>
  <si>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</si>
  <si>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</si>
  <si>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</si>
  <si>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</si>
  <si>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</si>
  <si>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</si>
  <si>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</si>
  <si>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</si>
  <si>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</si>
  <si>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</si>
  <si>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</si>
  <si>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</si>
  <si>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</si>
  <si>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</si>
  <si>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</si>
  <si>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</si>
  <si>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</si>
  <si>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</si>
  <si>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</si>
  <si>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</si>
  <si>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</si>
  <si>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</si>
  <si>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</si>
  <si>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</si>
  <si>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</si>
  <si>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</si>
  <si>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</si>
  <si>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</si>
  <si>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</si>
  <si>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</si>
  <si>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</si>
  <si>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</si>
  <si>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</si>
  <si>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</si>
  <si>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</si>
  <si>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</si>
  <si>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</si>
  <si>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</si>
  <si>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</si>
  <si>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</si>
  <si>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</si>
  <si>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</si>
  <si>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</si>
  <si>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</si>
  <si>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</si>
  <si>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</si>
  <si>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</si>
  <si>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</si>
  <si>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</si>
  <si>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</si>
  <si>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</si>
  <si>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</si>
  <si>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</si>
  <si>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</si>
  <si>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経年劣化に設備等の修繕が増加傾向にあるため、維持管理費が増加している。（供用開始後、20年経過している）このためストックマネジメントを策定し、適切で効率的な維持管理を行うとともに、更新投資の費用削減に取り組み、健全経営に努める必要がある。　　　　　　　　④企業債残高対事業規模比率：類似団体等の数値比較において、ここ３年低い水準である。投資規模、使用水準は適正であると考えるが、近子更新時期等が予測されるため、計画的かつ適正で効率的な運営を行い、健全経営に努めることが必要である。　　　　　　　　　　　　　　　　　　　　　　⑤経費回収率：当該数値については、ここ数年間管渠・処理場施設整備等の比較的大き目な修繕を実施。そのため、類似団体等の数値と比較しても1/4程度減の数値となる。使用料水準は適正であると考えるが、維持管理に要する費用も増加していることもあり、今後はストックマネジメントを策定し、計画的かつ適正で効率的な運営を行い、健全経営に努めることが必要である。　　　　　　　　　　　　　　　　　⑥汚水処理原価：当該数値については、ここ数年間管渠・処理場施設整備等の比較的大き目な修繕を実施。そのため類似団体等の数値と比較しても約1.5倍程度、増数値となる。今後、維持管理に要する費用が増加すると予測されるため、ストックマネジメントを策定し、計画的かつ適正で効率的な運営を行い、健全経営に努めることが必要である。　　　　　⑦施設利用率：当該数値については、類似団体等の数値とほぼ同じである。今後は人口減少等の影響であると考えるが、今現在の施設が適切な規模であるのか等を再度検証し、随時各種計画の見直しを行いながら、適切な施設規模を維持するよう努める必要がある。　　　　　　　　　　　　　　　　⑧水洗化率：水洗化率（接続率）は高い水準であるが１００％にするため、接続への啓蒙活動等を更に強化・実施していく必要がある。　　　　　　　　　　　　　　　　　　　　　　　　　　　　　　　　　　　　　　　　　　</t>
    <rPh sb="1" eb="3">
      <t>シュウエキ</t>
    </rPh>
    <rPh sb="3" eb="4">
      <t>テキ</t>
    </rPh>
    <rPh sb="4" eb="6">
      <t>シュウシ</t>
    </rPh>
    <rPh sb="6" eb="8">
      <t>ヒリツ</t>
    </rPh>
    <rPh sb="9" eb="11">
      <t>ケイネン</t>
    </rPh>
    <rPh sb="11" eb="13">
      <t>レッカ</t>
    </rPh>
    <rPh sb="14" eb="16">
      <t>セツビ</t>
    </rPh>
    <rPh sb="16" eb="17">
      <t>ナド</t>
    </rPh>
    <rPh sb="18" eb="20">
      <t>シュウゼン</t>
    </rPh>
    <rPh sb="21" eb="23">
      <t>ゾウカ</t>
    </rPh>
    <rPh sb="23" eb="25">
      <t>ケイコウ</t>
    </rPh>
    <rPh sb="31" eb="33">
      <t>イジ</t>
    </rPh>
    <rPh sb="33" eb="36">
      <t>カンリヒ</t>
    </rPh>
    <rPh sb="37" eb="39">
      <t>ゾウカ</t>
    </rPh>
    <rPh sb="45" eb="47">
      <t>キョウヨウ</t>
    </rPh>
    <rPh sb="47" eb="49">
      <t>カイシ</t>
    </rPh>
    <rPh sb="49" eb="50">
      <t>ゴ</t>
    </rPh>
    <rPh sb="53" eb="54">
      <t>ネン</t>
    </rPh>
    <rPh sb="54" eb="56">
      <t>ケイカ</t>
    </rPh>
    <rPh sb="76" eb="78">
      <t>サクテイ</t>
    </rPh>
    <rPh sb="80" eb="82">
      <t>テキセツ</t>
    </rPh>
    <rPh sb="83" eb="86">
      <t>コウリツテキ</t>
    </rPh>
    <rPh sb="87" eb="89">
      <t>イジ</t>
    </rPh>
    <rPh sb="89" eb="91">
      <t>カンリ</t>
    </rPh>
    <rPh sb="92" eb="93">
      <t>オコナ</t>
    </rPh>
    <rPh sb="99" eb="101">
      <t>コウシン</t>
    </rPh>
    <rPh sb="101" eb="103">
      <t>トウシ</t>
    </rPh>
    <rPh sb="104" eb="106">
      <t>ヒヨウ</t>
    </rPh>
    <rPh sb="106" eb="108">
      <t>サクゲン</t>
    </rPh>
    <rPh sb="109" eb="110">
      <t>ト</t>
    </rPh>
    <rPh sb="111" eb="112">
      <t>ク</t>
    </rPh>
    <rPh sb="114" eb="116">
      <t>ケンゼン</t>
    </rPh>
    <rPh sb="116" eb="118">
      <t>ケイエイ</t>
    </rPh>
    <rPh sb="119" eb="120">
      <t>ツト</t>
    </rPh>
    <rPh sb="122" eb="124">
      <t>ヒツヨウ</t>
    </rPh>
    <rPh sb="137" eb="139">
      <t>キギョウ</t>
    </rPh>
    <rPh sb="139" eb="140">
      <t>サイ</t>
    </rPh>
    <rPh sb="140" eb="142">
      <t>ザンダカ</t>
    </rPh>
    <rPh sb="272" eb="274">
      <t>ケイヒ</t>
    </rPh>
    <rPh sb="274" eb="276">
      <t>カイシュウ</t>
    </rPh>
    <rPh sb="276" eb="277">
      <t>リツ</t>
    </rPh>
    <rPh sb="278" eb="282">
      <t>トウガイスウチ</t>
    </rPh>
    <rPh sb="290" eb="292">
      <t>スウネン</t>
    </rPh>
    <rPh sb="292" eb="293">
      <t>アイダ</t>
    </rPh>
    <rPh sb="293" eb="294">
      <t>カン</t>
    </rPh>
    <rPh sb="294" eb="295">
      <t>キョ</t>
    </rPh>
    <rPh sb="296" eb="299">
      <t>ショリジョウ</t>
    </rPh>
    <rPh sb="299" eb="301">
      <t>シセツ</t>
    </rPh>
    <rPh sb="301" eb="303">
      <t>セイビ</t>
    </rPh>
    <rPh sb="303" eb="304">
      <t>ナド</t>
    </rPh>
    <rPh sb="305" eb="308">
      <t>ヒカクテキ</t>
    </rPh>
    <rPh sb="308" eb="309">
      <t>オオ</t>
    </rPh>
    <rPh sb="310" eb="311">
      <t>メ</t>
    </rPh>
    <rPh sb="312" eb="314">
      <t>シュウゼン</t>
    </rPh>
    <rPh sb="315" eb="317">
      <t>ジッシ</t>
    </rPh>
    <rPh sb="323" eb="327">
      <t>ルイジダンタイ</t>
    </rPh>
    <rPh sb="327" eb="328">
      <t>ナド</t>
    </rPh>
    <rPh sb="329" eb="331">
      <t>スウチ</t>
    </rPh>
    <rPh sb="332" eb="334">
      <t>ヒカク</t>
    </rPh>
    <rPh sb="340" eb="342">
      <t>テイド</t>
    </rPh>
    <rPh sb="342" eb="343">
      <t>ゲン</t>
    </rPh>
    <rPh sb="344" eb="346">
      <t>スウチ</t>
    </rPh>
    <rPh sb="350" eb="353">
      <t>シヨウリョウ</t>
    </rPh>
    <rPh sb="353" eb="355">
      <t>スイジュン</t>
    </rPh>
    <rPh sb="356" eb="358">
      <t>テキセイ</t>
    </rPh>
    <rPh sb="362" eb="363">
      <t>カンガ</t>
    </rPh>
    <rPh sb="367" eb="371">
      <t>イジカンリ</t>
    </rPh>
    <rPh sb="372" eb="373">
      <t>ヨウ</t>
    </rPh>
    <rPh sb="375" eb="377">
      <t>ヒヨウ</t>
    </rPh>
    <rPh sb="378" eb="380">
      <t>ゾウカ</t>
    </rPh>
    <rPh sb="390" eb="392">
      <t>コンゴ</t>
    </rPh>
    <rPh sb="404" eb="406">
      <t>サクテイ</t>
    </rPh>
    <rPh sb="461" eb="463">
      <t>オスイ</t>
    </rPh>
    <rPh sb="463" eb="465">
      <t>ショリ</t>
    </rPh>
    <rPh sb="465" eb="467">
      <t>ゲンカ</t>
    </rPh>
    <rPh sb="468" eb="470">
      <t>トウガイ</t>
    </rPh>
    <rPh sb="470" eb="472">
      <t>スウチ</t>
    </rPh>
    <phoneticPr fontId="4"/>
  </si>
  <si>
    <t>平成30年度に点検調査（管渠内・人孔・取付管、施設内機械・電気設備）を実施した結果、早急に改修を要するものではなかったが、突発的に故障するといったケースが考えられる。管渠布設、処理場建設から２０年以上経つことから、計画的かつ適正な維持管理を行うため、ストックマネジメントを策定する必要が不可欠である。</t>
    <rPh sb="7" eb="9">
      <t>テンケン</t>
    </rPh>
    <rPh sb="9" eb="11">
      <t>チョウサ</t>
    </rPh>
    <rPh sb="12" eb="14">
      <t>カンキョ</t>
    </rPh>
    <rPh sb="14" eb="15">
      <t>ナイ</t>
    </rPh>
    <rPh sb="16" eb="18">
      <t>ジンコウ</t>
    </rPh>
    <rPh sb="19" eb="22">
      <t>トリツケカン</t>
    </rPh>
    <rPh sb="23" eb="25">
      <t>シセツ</t>
    </rPh>
    <rPh sb="25" eb="26">
      <t>ナイ</t>
    </rPh>
    <rPh sb="26" eb="28">
      <t>キカイ</t>
    </rPh>
    <rPh sb="29" eb="31">
      <t>デンキ</t>
    </rPh>
    <rPh sb="31" eb="33">
      <t>セツビ</t>
    </rPh>
    <rPh sb="35" eb="37">
      <t>ジッシ</t>
    </rPh>
    <rPh sb="39" eb="41">
      <t>ケッカ</t>
    </rPh>
    <rPh sb="42" eb="44">
      <t>ソウキュウ</t>
    </rPh>
    <rPh sb="45" eb="47">
      <t>カイシュウ</t>
    </rPh>
    <rPh sb="48" eb="49">
      <t>ヨウ</t>
    </rPh>
    <rPh sb="61" eb="64">
      <t>トッパツテキ</t>
    </rPh>
    <rPh sb="65" eb="67">
      <t>コショウ</t>
    </rPh>
    <rPh sb="77" eb="78">
      <t>カンガ</t>
    </rPh>
    <rPh sb="83" eb="85">
      <t>カンキョ</t>
    </rPh>
    <rPh sb="85" eb="87">
      <t>フセツ</t>
    </rPh>
    <rPh sb="88" eb="91">
      <t>ショリジョウ</t>
    </rPh>
    <rPh sb="91" eb="93">
      <t>ケンセツ</t>
    </rPh>
    <rPh sb="97" eb="98">
      <t>ネン</t>
    </rPh>
    <rPh sb="98" eb="100">
      <t>イジョウ</t>
    </rPh>
    <rPh sb="100" eb="101">
      <t>タ</t>
    </rPh>
    <rPh sb="107" eb="109">
      <t>ケイカク</t>
    </rPh>
    <rPh sb="109" eb="110">
      <t>テキ</t>
    </rPh>
    <rPh sb="112" eb="114">
      <t>テキセイ</t>
    </rPh>
    <rPh sb="115" eb="117">
      <t>イジ</t>
    </rPh>
    <rPh sb="117" eb="119">
      <t>カンリ</t>
    </rPh>
    <rPh sb="120" eb="121">
      <t>オコナ</t>
    </rPh>
    <rPh sb="136" eb="138">
      <t>サクテイ</t>
    </rPh>
    <rPh sb="140" eb="142">
      <t>ヒツヨウ</t>
    </rPh>
    <rPh sb="143" eb="146">
      <t>フカケツ</t>
    </rPh>
    <phoneticPr fontId="4"/>
  </si>
  <si>
    <t>今現在、健全で効率的な経営であると考えるが、今後、施設の老朽化が進み維持補修が増加すると予測されるため、ストックマネジメント等を策定する。これにより、計画的かつ適正な維持管理を行うとともに、公共下水道との広域化・共同化についても検討を行い、将来的に負担とならないよう、より一層健全で効率的な経営を目指す必要があると考える。　　　　　　　　　　　　　　　　　　　　その「広域化・共同化」については、平成30年10月に「下水道事業の広域化・共同化検討会」が設置され、下水道事業を行う市町村等とともに下水道事業に係る広域化・共同化計画を策定である。「広域化・共同化」とは、複数の処理区の統合や下水汚泥の共同処理、複数事業の管理の全部または一部を一体化に行う等の広域的な連携により事業運営基盤の強化を図ることをいう。</t>
    <rPh sb="0" eb="3">
      <t>イマゲンザイ</t>
    </rPh>
    <rPh sb="4" eb="6">
      <t>ケンゼン</t>
    </rPh>
    <rPh sb="7" eb="10">
      <t>コウリツテキ</t>
    </rPh>
    <rPh sb="11" eb="13">
      <t>ケイエイ</t>
    </rPh>
    <rPh sb="17" eb="18">
      <t>カンガ</t>
    </rPh>
    <rPh sb="22" eb="24">
      <t>コンゴ</t>
    </rPh>
    <rPh sb="25" eb="27">
      <t>シセツ</t>
    </rPh>
    <rPh sb="28" eb="31">
      <t>ロウキュウカ</t>
    </rPh>
    <rPh sb="32" eb="33">
      <t>スス</t>
    </rPh>
    <rPh sb="34" eb="36">
      <t>イジ</t>
    </rPh>
    <rPh sb="36" eb="38">
      <t>ホシュウ</t>
    </rPh>
    <rPh sb="39" eb="41">
      <t>ゾウカ</t>
    </rPh>
    <rPh sb="44" eb="46">
      <t>ヨソク</t>
    </rPh>
    <rPh sb="62" eb="63">
      <t>トウ</t>
    </rPh>
    <rPh sb="64" eb="66">
      <t>サクテイ</t>
    </rPh>
    <rPh sb="75" eb="78">
      <t>ケイカクテキ</t>
    </rPh>
    <rPh sb="80" eb="82">
      <t>テキセイ</t>
    </rPh>
    <rPh sb="83" eb="85">
      <t>イジ</t>
    </rPh>
    <rPh sb="85" eb="87">
      <t>カンリ</t>
    </rPh>
    <rPh sb="88" eb="89">
      <t>オコナ</t>
    </rPh>
    <rPh sb="95" eb="100">
      <t>コウキョウゲスイドウ</t>
    </rPh>
    <rPh sb="102" eb="105">
      <t>コウイキカ</t>
    </rPh>
    <rPh sb="106" eb="109">
      <t>キョウドウカ</t>
    </rPh>
    <rPh sb="114" eb="116">
      <t>ケントウ</t>
    </rPh>
    <rPh sb="117" eb="118">
      <t>オコナ</t>
    </rPh>
    <rPh sb="120" eb="123">
      <t>ショウライテキ</t>
    </rPh>
    <rPh sb="124" eb="126">
      <t>フタン</t>
    </rPh>
    <rPh sb="136" eb="138">
      <t>イッソウ</t>
    </rPh>
    <rPh sb="138" eb="140">
      <t>ケンゼン</t>
    </rPh>
    <rPh sb="141" eb="144">
      <t>コウリツテキ</t>
    </rPh>
    <rPh sb="145" eb="147">
      <t>ケイエイ</t>
    </rPh>
    <rPh sb="148" eb="150">
      <t>メザ</t>
    </rPh>
    <rPh sb="151" eb="153">
      <t>ヒツヨウ</t>
    </rPh>
    <rPh sb="157" eb="158">
      <t>カンガ</t>
    </rPh>
    <rPh sb="184" eb="187">
      <t>コウイキカ</t>
    </rPh>
    <rPh sb="188" eb="191">
      <t>キョウドウカ</t>
    </rPh>
    <rPh sb="198" eb="200">
      <t>ヘイセイ</t>
    </rPh>
    <rPh sb="202" eb="203">
      <t>ネン</t>
    </rPh>
    <rPh sb="205" eb="206">
      <t>ガツ</t>
    </rPh>
    <rPh sb="208" eb="211">
      <t>ゲスイドウ</t>
    </rPh>
    <rPh sb="211" eb="213">
      <t>ジギョウ</t>
    </rPh>
    <rPh sb="214" eb="217">
      <t>コウイキカ</t>
    </rPh>
    <rPh sb="218" eb="221">
      <t>キョウドウカ</t>
    </rPh>
    <rPh sb="221" eb="224">
      <t>ケントウカイ</t>
    </rPh>
    <rPh sb="226" eb="228">
      <t>セッチ</t>
    </rPh>
    <rPh sb="231" eb="234">
      <t>ゲスイドウ</t>
    </rPh>
    <rPh sb="234" eb="236">
      <t>ジギョウ</t>
    </rPh>
    <rPh sb="237" eb="238">
      <t>オコナ</t>
    </rPh>
    <rPh sb="239" eb="242">
      <t>シチョウソン</t>
    </rPh>
    <rPh sb="242" eb="243">
      <t>ナド</t>
    </rPh>
    <rPh sb="247" eb="250">
      <t>ゲスイドウ</t>
    </rPh>
    <rPh sb="250" eb="252">
      <t>ジギョウ</t>
    </rPh>
    <rPh sb="253" eb="254">
      <t>カカ</t>
    </rPh>
    <rPh sb="255" eb="258">
      <t>コウイキカ</t>
    </rPh>
    <rPh sb="259" eb="262">
      <t>キョウドウカ</t>
    </rPh>
    <rPh sb="262" eb="264">
      <t>ケイカク</t>
    </rPh>
    <rPh sb="265" eb="267">
      <t>サクテイ</t>
    </rPh>
    <rPh sb="272" eb="275">
      <t>コウイキカ</t>
    </rPh>
    <rPh sb="276" eb="279">
      <t>キョウドウカ</t>
    </rPh>
    <rPh sb="283" eb="285">
      <t>フクスウ</t>
    </rPh>
    <rPh sb="286" eb="288">
      <t>ショリ</t>
    </rPh>
    <rPh sb="288" eb="289">
      <t>ク</t>
    </rPh>
    <rPh sb="290" eb="292">
      <t>トウゴウ</t>
    </rPh>
    <rPh sb="293" eb="295">
      <t>ゲスイ</t>
    </rPh>
    <rPh sb="295" eb="297">
      <t>オデイ</t>
    </rPh>
    <rPh sb="298" eb="300">
      <t>キョウドウ</t>
    </rPh>
    <rPh sb="300" eb="302">
      <t>ショリ</t>
    </rPh>
    <rPh sb="303" eb="305">
      <t>フクスウ</t>
    </rPh>
    <rPh sb="305" eb="307">
      <t>ジギョウ</t>
    </rPh>
    <rPh sb="308" eb="310">
      <t>カンリ</t>
    </rPh>
    <rPh sb="311" eb="313">
      <t>ゼンブ</t>
    </rPh>
    <rPh sb="316" eb="318">
      <t>イチブ</t>
    </rPh>
    <rPh sb="319" eb="322">
      <t>イッタイカ</t>
    </rPh>
    <rPh sb="323" eb="324">
      <t>オコナ</t>
    </rPh>
    <rPh sb="325" eb="326">
      <t>ナド</t>
    </rPh>
    <rPh sb="327" eb="330">
      <t>コウイキテキ</t>
    </rPh>
    <rPh sb="331" eb="333">
      <t>レンケイ</t>
    </rPh>
    <rPh sb="336" eb="338">
      <t>ジギョウ</t>
    </rPh>
    <rPh sb="338" eb="340">
      <t>ウンエイ</t>
    </rPh>
    <rPh sb="340" eb="342">
      <t>キバン</t>
    </rPh>
    <rPh sb="343" eb="345">
      <t>キョウカ</t>
    </rPh>
    <rPh sb="346" eb="3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</si>
</sst>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9-4567-8EF2-11C7458F3F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2729-4567-8EF2-11C7458F3F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83.48</c:v>
                </c:pt>
                <c:pt idx="1">
                  <c:v>82.95</c:v>
                </c:pt>
                <c:pt idx="2">
                  <c:v>93.84</c:v>
                </c:pt>
                <c:pt idx="3">
                  <c:v>91.89</c:v>
                </c:pt>
                <c:pt idx="4">
                  <c:v>91.07</c:v>
                </c:pt>
              </c:numCache>
            </c:numRef>
          </c:val>
          <c:extLst>
            <c:ext xmlns:c16="http://schemas.microsoft.com/office/drawing/2014/chart" uri="{C3380CC4-5D6E-409C-BE32-E72D297353CC}">
              <c16:uniqueId val="{00000000-A2C9-48B6-AC0F-7CA0631EF4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9-48B6-AC0F-7CA0631EF4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E-40D1-AD44-CC5FA3EC4E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E-40D1-AD44-CC5FA3EC4E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6-4038-8CA2-773977C88C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6-4038-8CA2-773977C88C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8-486C-B1F3-2E166FCB4C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8-486C-B1F3-2E166FCB4C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1C-4E79-865C-B6FA6987B0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C-4E79-865C-B6FA6987B0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145.54</c:v>
                </c:pt>
                <c:pt idx="1">
                  <c:v>12.81</c:v>
                </c:pt>
                <c:pt idx="2">
                  <c:v>13.57</c:v>
                </c:pt>
                <c:pt idx="3">
                  <c:v>12.96</c:v>
                </c:pt>
                <c:pt idx="4" formatCode="#,##0.00;&quot;△&quot;#,##0.00">
                  <c:v>0</c:v>
                </c:pt>
              </c:numCache>
            </c:numRef>
          </c:val>
          <c:extLst>
            <c:ext xmlns:c16="http://schemas.microsoft.com/office/drawing/2014/chart" uri="{C3380CC4-5D6E-409C-BE32-E72D297353CC}">
              <c16:uniqueId val="{00000000-F5D2-45B6-87C8-8E43E41B3C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F5D2-45B6-87C8-8E43E41B3C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56.62</c:v>
                </c:pt>
                <c:pt idx="1">
                  <c:v>75.97</c:v>
                </c:pt>
                <c:pt idx="2">
                  <c:v>21.76</c:v>
                </c:pt>
                <c:pt idx="3">
                  <c:v>29.08</c:v>
                </c:pt>
                <c:pt idx="4">
                  <c:v>32.22</c:v>
                </c:pt>
              </c:numCache>
            </c:numRef>
          </c:val>
          <c:extLst>
            <c:ext xmlns:c16="http://schemas.microsoft.com/office/drawing/2014/chart" uri="{C3380CC4-5D6E-409C-BE32-E72D297353CC}">
              <c16:uniqueId val="{00000000-6714-4664-99AE-C1E626BB5B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6714-4664-99AE-C1E626BB5B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375.2</c:v>
                </c:pt>
                <c:pt idx="1">
                  <c:v>280.89</c:v>
                </c:pt>
                <c:pt idx="2">
                  <c:v>971.37</c:v>
                </c:pt>
                <c:pt idx="3">
                  <c:v>717.54</c:v>
                </c:pt>
                <c:pt idx="4">
                  <c:v>665.46</c:v>
                </c:pt>
              </c:numCache>
            </c:numRef>
          </c:val>
          <c:extLst>
            <c:ext xmlns:c16="http://schemas.microsoft.com/office/drawing/2014/chart" uri="{C3380CC4-5D6E-409C-BE32-E72D297353CC}">
              <c16:uniqueId val="{00000000-FA2D-4052-BEBD-37181E5C23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FA2D-4052-BEBD-37181E5C23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33.78</c:v>
                </c:pt>
                <c:pt idx="1">
                  <c:v>35.11</c:v>
                </c:pt>
                <c:pt idx="2">
                  <c:v>33.33</c:v>
                </c:pt>
                <c:pt idx="3">
                  <c:v>33.78</c:v>
                </c:pt>
                <c:pt idx="4">
                  <c:v>32.44</c:v>
                </c:pt>
              </c:numCache>
            </c:numRef>
          </c:val>
          <c:extLst>
            <c:ext xmlns:c16="http://schemas.microsoft.com/office/drawing/2014/chart" uri="{C3380CC4-5D6E-409C-BE32-E72D297353CC}">
              <c16:uniqueId val="{00000000-615F-4D6B-92D8-2BB67F305C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615F-4D6B-92D8-2BB67F305C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98.3</c:v>
                </c:pt>
                <c:pt idx="1">
                  <c:v>98.32</c:v>
                </c:pt>
                <c:pt idx="2">
                  <c:v>98.36</c:v>
                </c:pt>
                <c:pt idx="3">
                  <c:v>99.66</c:v>
                </c:pt>
                <c:pt idx="4">
                  <c:v>99.64</c:v>
                </c:pt>
              </c:numCache>
            </c:numRef>
          </c:val>
          <c:extLst>
            <c:ext xmlns:c16="http://schemas.microsoft.com/office/drawing/2014/chart" uri="{C3380CC4-5D6E-409C-BE32-E72D297353CC}">
              <c16:uniqueId val="{00000000-6493-415F-A996-D05ECE1109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6493-415F-A996-D05ECE1109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新島村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漁業集落排水</v>
      </c>
      <c r="Q8" s="72"/>
      <c r="R8" s="72"/>
      <c r="S8" s="72"/>
      <c r="T8" s="72"/>
      <c r="U8" s="72"/>
      <c r="V8" s="72"/>
      <c r="W8" s="72" t="str">
        <f>
データ!L6</f>
        <v>
H2</v>
      </c>
      <c r="X8" s="72"/>
      <c r="Y8" s="72"/>
      <c r="Z8" s="72"/>
      <c r="AA8" s="72"/>
      <c r="AB8" s="72"/>
      <c r="AC8" s="72"/>
      <c r="AD8" s="73" t="str">
        <f>
データ!$M$6</f>
        <v>
非設置</v>
      </c>
      <c r="AE8" s="73"/>
      <c r="AF8" s="73"/>
      <c r="AG8" s="73"/>
      <c r="AH8" s="73"/>
      <c r="AI8" s="73"/>
      <c r="AJ8" s="73"/>
      <c r="AK8" s="3"/>
      <c r="AL8" s="69">
        <f>
データ!S6</f>
        <v>
2633</v>
      </c>
      <c r="AM8" s="69"/>
      <c r="AN8" s="69"/>
      <c r="AO8" s="69"/>
      <c r="AP8" s="69"/>
      <c r="AQ8" s="69"/>
      <c r="AR8" s="69"/>
      <c r="AS8" s="69"/>
      <c r="AT8" s="68">
        <f>
データ!T6</f>
        <v>
27.54</v>
      </c>
      <c r="AU8" s="68"/>
      <c r="AV8" s="68"/>
      <c r="AW8" s="68"/>
      <c r="AX8" s="68"/>
      <c r="AY8" s="68"/>
      <c r="AZ8" s="68"/>
      <c r="BA8" s="68"/>
      <c r="BB8" s="68">
        <f>
データ!U6</f>
        <v>
95.61</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10.86</v>
      </c>
      <c r="Q10" s="68"/>
      <c r="R10" s="68"/>
      <c r="S10" s="68"/>
      <c r="T10" s="68"/>
      <c r="U10" s="68"/>
      <c r="V10" s="68"/>
      <c r="W10" s="68">
        <f>
データ!Q6</f>
        <v>
100</v>
      </c>
      <c r="X10" s="68"/>
      <c r="Y10" s="68"/>
      <c r="Z10" s="68"/>
      <c r="AA10" s="68"/>
      <c r="AB10" s="68"/>
      <c r="AC10" s="68"/>
      <c r="AD10" s="69">
        <f>
データ!R6</f>
        <v>
3780</v>
      </c>
      <c r="AE10" s="69"/>
      <c r="AF10" s="69"/>
      <c r="AG10" s="69"/>
      <c r="AH10" s="69"/>
      <c r="AI10" s="69"/>
      <c r="AJ10" s="69"/>
      <c r="AK10" s="2"/>
      <c r="AL10" s="69">
        <f>
データ!V6</f>
        <v>
279</v>
      </c>
      <c r="AM10" s="69"/>
      <c r="AN10" s="69"/>
      <c r="AO10" s="69"/>
      <c r="AP10" s="69"/>
      <c r="AQ10" s="69"/>
      <c r="AR10" s="69"/>
      <c r="AS10" s="69"/>
      <c r="AT10" s="68">
        <f>
データ!W6</f>
        <v>
0.14000000000000001</v>
      </c>
      <c r="AU10" s="68"/>
      <c r="AV10" s="68"/>
      <c r="AW10" s="68"/>
      <c r="AX10" s="68"/>
      <c r="AY10" s="68"/>
      <c r="AZ10" s="68"/>
      <c r="BA10" s="68"/>
      <c r="BB10" s="68">
        <f>
データ!X6</f>
        <v>
1992.86</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【1,042.34】</v>
      </c>
      <c r="I86" s="26" t="str">
        <f>
データ!CA6</f>
        <v>
【42.60】</v>
      </c>
      <c r="J86" s="26" t="str">
        <f>
データ!CL6</f>
        <v>
【410.22】</v>
      </c>
      <c r="K86" s="26" t="str">
        <f>
データ!CW6</f>
        <v>
【32.98】</v>
      </c>
      <c r="L86" s="26" t="str">
        <f>
データ!DH6</f>
        <v>
【80.45】</v>
      </c>
      <c r="M86" s="26" t="s">
        <v>
44</v>
      </c>
      <c r="N86" s="26" t="s">
        <v>
44</v>
      </c>
      <c r="O86" s="26" t="str">
        <f>
データ!EO6</f>
        <v>
【1.09】</v>
      </c>
    </row>
  </sheetData>
  <sheetProtection algorithmName="SHA-512" hashValue="24X/+taFaRXwJF4feTeSthYAKFqeZdLxiCZpo7qGnjg4Ipx+1L5+1SpnbcDQszr4FhiVET4yBuEt1xpHil82lA==" saltValue="zhPXUO+zvdZaafykMaFY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2020</v>
      </c>
      <c r="C6" s="33">
        <f t="shared" ref="C6:X6" si="3">
C7</f>
        <v>
133639</v>
      </c>
      <c r="D6" s="33">
        <f t="shared" si="3"/>
        <v>
47</v>
      </c>
      <c r="E6" s="33">
        <f t="shared" si="3"/>
        <v>
17</v>
      </c>
      <c r="F6" s="33">
        <f t="shared" si="3"/>
        <v>
6</v>
      </c>
      <c r="G6" s="33">
        <f t="shared" si="3"/>
        <v>
0</v>
      </c>
      <c r="H6" s="33" t="str">
        <f t="shared" si="3"/>
        <v>
東京都　新島村</v>
      </c>
      <c r="I6" s="33" t="str">
        <f t="shared" si="3"/>
        <v>
法非適用</v>
      </c>
      <c r="J6" s="33" t="str">
        <f t="shared" si="3"/>
        <v>
下水道事業</v>
      </c>
      <c r="K6" s="33" t="str">
        <f t="shared" si="3"/>
        <v>
漁業集落排水</v>
      </c>
      <c r="L6" s="33" t="str">
        <f t="shared" si="3"/>
        <v>
H2</v>
      </c>
      <c r="M6" s="33" t="str">
        <f t="shared" si="3"/>
        <v>
非設置</v>
      </c>
      <c r="N6" s="34" t="str">
        <f t="shared" si="3"/>
        <v>
-</v>
      </c>
      <c r="O6" s="34" t="str">
        <f t="shared" si="3"/>
        <v>
該当数値なし</v>
      </c>
      <c r="P6" s="34">
        <f t="shared" si="3"/>
        <v>
10.86</v>
      </c>
      <c r="Q6" s="34">
        <f t="shared" si="3"/>
        <v>
100</v>
      </c>
      <c r="R6" s="34">
        <f t="shared" si="3"/>
        <v>
3780</v>
      </c>
      <c r="S6" s="34">
        <f t="shared" si="3"/>
        <v>
2633</v>
      </c>
      <c r="T6" s="34">
        <f t="shared" si="3"/>
        <v>
27.54</v>
      </c>
      <c r="U6" s="34">
        <f t="shared" si="3"/>
        <v>
95.61</v>
      </c>
      <c r="V6" s="34">
        <f t="shared" si="3"/>
        <v>
279</v>
      </c>
      <c r="W6" s="34">
        <f t="shared" si="3"/>
        <v>
0.14000000000000001</v>
      </c>
      <c r="X6" s="34">
        <f t="shared" si="3"/>
        <v>
1992.86</v>
      </c>
      <c r="Y6" s="35">
        <f>
IF(Y7="",NA(),Y7)</f>
        <v>
83.48</v>
      </c>
      <c r="Z6" s="35">
        <f t="shared" ref="Z6:AH6" si="4">
IF(Z7="",NA(),Z7)</f>
        <v>
82.95</v>
      </c>
      <c r="AA6" s="35">
        <f t="shared" si="4"/>
        <v>
93.84</v>
      </c>
      <c r="AB6" s="35">
        <f t="shared" si="4"/>
        <v>
91.89</v>
      </c>
      <c r="AC6" s="35">
        <f t="shared" si="4"/>
        <v>
91.07</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145.54</v>
      </c>
      <c r="BG6" s="35">
        <f t="shared" ref="BG6:BO6" si="7">
IF(BG7="",NA(),BG7)</f>
        <v>
12.81</v>
      </c>
      <c r="BH6" s="35">
        <f t="shared" si="7"/>
        <v>
13.57</v>
      </c>
      <c r="BI6" s="35">
        <f t="shared" si="7"/>
        <v>
12.96</v>
      </c>
      <c r="BJ6" s="34">
        <f t="shared" si="7"/>
        <v>
0</v>
      </c>
      <c r="BK6" s="35">
        <f t="shared" si="7"/>
        <v>
1063.93</v>
      </c>
      <c r="BL6" s="35">
        <f t="shared" si="7"/>
        <v>
1060.8599999999999</v>
      </c>
      <c r="BM6" s="35">
        <f t="shared" si="7"/>
        <v>
1006.65</v>
      </c>
      <c r="BN6" s="35">
        <f t="shared" si="7"/>
        <v>
998.42</v>
      </c>
      <c r="BO6" s="35">
        <f t="shared" si="7"/>
        <v>
1095.52</v>
      </c>
      <c r="BP6" s="34" t="str">
        <f>
IF(BP7="","",IF(BP7="-","【-】","【"&amp;SUBSTITUTE(TEXT(BP7,"#,##0.00"),"-","△")&amp;"】"))</f>
        <v>
【1,042.34】</v>
      </c>
      <c r="BQ6" s="35">
        <f>
IF(BQ7="",NA(),BQ7)</f>
        <v>
56.62</v>
      </c>
      <c r="BR6" s="35">
        <f t="shared" ref="BR6:BZ6" si="8">
IF(BR7="",NA(),BR7)</f>
        <v>
75.97</v>
      </c>
      <c r="BS6" s="35">
        <f t="shared" si="8"/>
        <v>
21.76</v>
      </c>
      <c r="BT6" s="35">
        <f t="shared" si="8"/>
        <v>
29.08</v>
      </c>
      <c r="BU6" s="35">
        <f t="shared" si="8"/>
        <v>
32.22</v>
      </c>
      <c r="BV6" s="35">
        <f t="shared" si="8"/>
        <v>
46.26</v>
      </c>
      <c r="BW6" s="35">
        <f t="shared" si="8"/>
        <v>
45.81</v>
      </c>
      <c r="BX6" s="35">
        <f t="shared" si="8"/>
        <v>
43.43</v>
      </c>
      <c r="BY6" s="35">
        <f t="shared" si="8"/>
        <v>
41.41</v>
      </c>
      <c r="BZ6" s="35">
        <f t="shared" si="8"/>
        <v>
39.64</v>
      </c>
      <c r="CA6" s="34" t="str">
        <f>
IF(CA7="","",IF(CA7="-","【-】","【"&amp;SUBSTITUTE(TEXT(CA7,"#,##0.00"),"-","△")&amp;"】"))</f>
        <v>
【42.60】</v>
      </c>
      <c r="CB6" s="35">
        <f>
IF(CB7="",NA(),CB7)</f>
        <v>
375.2</v>
      </c>
      <c r="CC6" s="35">
        <f t="shared" ref="CC6:CK6" si="9">
IF(CC7="",NA(),CC7)</f>
        <v>
280.89</v>
      </c>
      <c r="CD6" s="35">
        <f t="shared" si="9"/>
        <v>
971.37</v>
      </c>
      <c r="CE6" s="35">
        <f t="shared" si="9"/>
        <v>
717.54</v>
      </c>
      <c r="CF6" s="35">
        <f t="shared" si="9"/>
        <v>
665.46</v>
      </c>
      <c r="CG6" s="35">
        <f t="shared" si="9"/>
        <v>
376.4</v>
      </c>
      <c r="CH6" s="35">
        <f t="shared" si="9"/>
        <v>
383.92</v>
      </c>
      <c r="CI6" s="35">
        <f t="shared" si="9"/>
        <v>
400.44</v>
      </c>
      <c r="CJ6" s="35">
        <f t="shared" si="9"/>
        <v>
417.56</v>
      </c>
      <c r="CK6" s="35">
        <f t="shared" si="9"/>
        <v>
449.72</v>
      </c>
      <c r="CL6" s="34" t="str">
        <f>
IF(CL7="","",IF(CL7="-","【-】","【"&amp;SUBSTITUTE(TEXT(CL7,"#,##0.00"),"-","△")&amp;"】"))</f>
        <v>
【410.22】</v>
      </c>
      <c r="CM6" s="35">
        <f>
IF(CM7="",NA(),CM7)</f>
        <v>
33.78</v>
      </c>
      <c r="CN6" s="35">
        <f t="shared" ref="CN6:CV6" si="10">
IF(CN7="",NA(),CN7)</f>
        <v>
35.11</v>
      </c>
      <c r="CO6" s="35">
        <f t="shared" si="10"/>
        <v>
33.33</v>
      </c>
      <c r="CP6" s="35">
        <f t="shared" si="10"/>
        <v>
33.78</v>
      </c>
      <c r="CQ6" s="35">
        <f t="shared" si="10"/>
        <v>
32.44</v>
      </c>
      <c r="CR6" s="35">
        <f t="shared" si="10"/>
        <v>
33.729999999999997</v>
      </c>
      <c r="CS6" s="35">
        <f t="shared" si="10"/>
        <v>
33.21</v>
      </c>
      <c r="CT6" s="35">
        <f t="shared" si="10"/>
        <v>
32.229999999999997</v>
      </c>
      <c r="CU6" s="35">
        <f t="shared" si="10"/>
        <v>
32.479999999999997</v>
      </c>
      <c r="CV6" s="35">
        <f t="shared" si="10"/>
        <v>
30.19</v>
      </c>
      <c r="CW6" s="34" t="str">
        <f>
IF(CW7="","",IF(CW7="-","【-】","【"&amp;SUBSTITUTE(TEXT(CW7,"#,##0.00"),"-","△")&amp;"】"))</f>
        <v>
【32.98】</v>
      </c>
      <c r="CX6" s="35">
        <f>
IF(CX7="",NA(),CX7)</f>
        <v>
98.3</v>
      </c>
      <c r="CY6" s="35">
        <f t="shared" ref="CY6:DG6" si="11">
IF(CY7="",NA(),CY7)</f>
        <v>
98.32</v>
      </c>
      <c r="CZ6" s="35">
        <f t="shared" si="11"/>
        <v>
98.36</v>
      </c>
      <c r="DA6" s="35">
        <f t="shared" si="11"/>
        <v>
99.66</v>
      </c>
      <c r="DB6" s="35">
        <f t="shared" si="11"/>
        <v>
99.64</v>
      </c>
      <c r="DC6" s="35">
        <f t="shared" si="11"/>
        <v>
79.989999999999995</v>
      </c>
      <c r="DD6" s="35">
        <f t="shared" si="11"/>
        <v>
79.98</v>
      </c>
      <c r="DE6" s="35">
        <f t="shared" si="11"/>
        <v>
80.8</v>
      </c>
      <c r="DF6" s="35">
        <f t="shared" si="11"/>
        <v>
79.2</v>
      </c>
      <c r="DG6" s="35">
        <f t="shared" si="11"/>
        <v>
79.09</v>
      </c>
      <c r="DH6" s="34" t="str">
        <f>
IF(DH7="","",IF(DH7="-","【-】","【"&amp;SUBSTITUTE(TEXT(DH7,"#,##0.00"),"-","△")&amp;"】"))</f>
        <v>
【80.45】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0.01</v>
      </c>
      <c r="EK6" s="35">
        <f t="shared" si="14"/>
        <v>
0.09</v>
      </c>
      <c r="EL6" s="35">
        <f t="shared" si="14"/>
        <v>
0.02</v>
      </c>
      <c r="EM6" s="35">
        <f t="shared" si="14"/>
        <v>
0.01</v>
      </c>
      <c r="EN6" s="35">
        <f t="shared" si="14"/>
        <v>
1.6</v>
      </c>
      <c r="EO6" s="34" t="str">
        <f>
IF(EO7="","",IF(EO7="-","【-】","【"&amp;SUBSTITUTE(TEXT(EO7,"#,##0.00"),"-","△")&amp;"】"))</f>
        <v>
【1.09】</v>
      </c>
    </row>
    <row r="7" spans="1:145" s="36" customFormat="1" x14ac:dyDescent="0.15">
      <c r="A7" s="28"/>
      <c r="B7" s="37">
        <v>
2020</v>
      </c>
      <c r="C7" s="37">
        <v>
133639</v>
      </c>
      <c r="D7" s="37">
        <v>
47</v>
      </c>
      <c r="E7" s="37">
        <v>
17</v>
      </c>
      <c r="F7" s="37">
        <v>
6</v>
      </c>
      <c r="G7" s="37">
        <v>
0</v>
      </c>
      <c r="H7" s="37" t="s">
        <v>
98</v>
      </c>
      <c r="I7" s="37" t="s">
        <v>
99</v>
      </c>
      <c r="J7" s="37" t="s">
        <v>
100</v>
      </c>
      <c r="K7" s="37" t="s">
        <v>
101</v>
      </c>
      <c r="L7" s="37" t="s">
        <v>
102</v>
      </c>
      <c r="M7" s="37" t="s">
        <v>
103</v>
      </c>
      <c r="N7" s="38" t="s">
        <v>
104</v>
      </c>
      <c r="O7" s="38" t="s">
        <v>
105</v>
      </c>
      <c r="P7" s="38">
        <v>
10.86</v>
      </c>
      <c r="Q7" s="38">
        <v>
100</v>
      </c>
      <c r="R7" s="38">
        <v>
3780</v>
      </c>
      <c r="S7" s="38">
        <v>
2633</v>
      </c>
      <c r="T7" s="38">
        <v>
27.54</v>
      </c>
      <c r="U7" s="38">
        <v>
95.61</v>
      </c>
      <c r="V7" s="38">
        <v>
279</v>
      </c>
      <c r="W7" s="38">
        <v>
0.14000000000000001</v>
      </c>
      <c r="X7" s="38">
        <v>
1992.86</v>
      </c>
      <c r="Y7" s="38">
        <v>
83.48</v>
      </c>
      <c r="Z7" s="38">
        <v>
82.95</v>
      </c>
      <c r="AA7" s="38">
        <v>
93.84</v>
      </c>
      <c r="AB7" s="38">
        <v>
91.89</v>
      </c>
      <c r="AC7" s="38">
        <v>
91.07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145.54</v>
      </c>
      <c r="BG7" s="38">
        <v>
12.81</v>
      </c>
      <c r="BH7" s="38">
        <v>
13.57</v>
      </c>
      <c r="BI7" s="38">
        <v>
12.96</v>
      </c>
      <c r="BJ7" s="38">
        <v>
0</v>
      </c>
      <c r="BK7" s="38">
        <v>
1063.93</v>
      </c>
      <c r="BL7" s="38">
        <v>
1060.8599999999999</v>
      </c>
      <c r="BM7" s="38">
        <v>
1006.65</v>
      </c>
      <c r="BN7" s="38">
        <v>
998.42</v>
      </c>
      <c r="BO7" s="38">
        <v>
1095.52</v>
      </c>
      <c r="BP7" s="38">
        <v>
1042.3399999999999</v>
      </c>
      <c r="BQ7" s="38">
        <v>
56.62</v>
      </c>
      <c r="BR7" s="38">
        <v>
75.97</v>
      </c>
      <c r="BS7" s="38">
        <v>
21.76</v>
      </c>
      <c r="BT7" s="38">
        <v>
29.08</v>
      </c>
      <c r="BU7" s="38">
        <v>
32.22</v>
      </c>
      <c r="BV7" s="38">
        <v>
46.26</v>
      </c>
      <c r="BW7" s="38">
        <v>
45.81</v>
      </c>
      <c r="BX7" s="38">
        <v>
43.43</v>
      </c>
      <c r="BY7" s="38">
        <v>
41.41</v>
      </c>
      <c r="BZ7" s="38">
        <v>
39.64</v>
      </c>
      <c r="CA7" s="38">
        <v>
42.6</v>
      </c>
      <c r="CB7" s="38">
        <v>
375.2</v>
      </c>
      <c r="CC7" s="38">
        <v>
280.89</v>
      </c>
      <c r="CD7" s="38">
        <v>
971.37</v>
      </c>
      <c r="CE7" s="38">
        <v>
717.54</v>
      </c>
      <c r="CF7" s="38">
        <v>
665.46</v>
      </c>
      <c r="CG7" s="38">
        <v>
376.4</v>
      </c>
      <c r="CH7" s="38">
        <v>
383.92</v>
      </c>
      <c r="CI7" s="38">
        <v>
400.44</v>
      </c>
      <c r="CJ7" s="38">
        <v>
417.56</v>
      </c>
      <c r="CK7" s="38">
        <v>
449.72</v>
      </c>
      <c r="CL7" s="38">
        <v>
410.22</v>
      </c>
      <c r="CM7" s="38">
        <v>
33.78</v>
      </c>
      <c r="CN7" s="38">
        <v>
35.11</v>
      </c>
      <c r="CO7" s="38">
        <v>
33.33</v>
      </c>
      <c r="CP7" s="38">
        <v>
33.78</v>
      </c>
      <c r="CQ7" s="38">
        <v>
32.44</v>
      </c>
      <c r="CR7" s="38">
        <v>
33.729999999999997</v>
      </c>
      <c r="CS7" s="38">
        <v>
33.21</v>
      </c>
      <c r="CT7" s="38">
        <v>
32.229999999999997</v>
      </c>
      <c r="CU7" s="38">
        <v>
32.479999999999997</v>
      </c>
      <c r="CV7" s="38">
        <v>
30.19</v>
      </c>
      <c r="CW7" s="38">
        <v>
32.979999999999997</v>
      </c>
      <c r="CX7" s="38">
        <v>
98.3</v>
      </c>
      <c r="CY7" s="38">
        <v>
98.32</v>
      </c>
      <c r="CZ7" s="38">
        <v>
98.36</v>
      </c>
      <c r="DA7" s="38">
        <v>
99.66</v>
      </c>
      <c r="DB7" s="38">
        <v>
99.64</v>
      </c>
      <c r="DC7" s="38">
        <v>
79.989999999999995</v>
      </c>
      <c r="DD7" s="38">
        <v>
79.98</v>
      </c>
      <c r="DE7" s="38">
        <v>
80.8</v>
      </c>
      <c r="DF7" s="38">
        <v>
79.2</v>
      </c>
      <c r="DG7" s="38">
        <v>
79.09</v>
      </c>
      <c r="DH7" s="38">
        <v>
80.45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0.01</v>
      </c>
      <c r="EK7" s="38">
        <v>
0.09</v>
      </c>
      <c r="EL7" s="38">
        <v>
0.02</v>
      </c>
      <c r="EM7" s="38">
        <v>
0.01</v>
      </c>
      <c r="EN7" s="38">
        <v>
1.6</v>
      </c>
      <c r="EO7" s="38">
        <v>
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111</v>
      </c>
    </row>
    <row r="12" spans="1:145" x14ac:dyDescent="0.15">
      <c r="B12">
        <v>
1</v>
      </c>
      <c r="C12">
        <v>
1</v>
      </c>
      <c r="D12">
        <v>
1</v>
      </c>
      <c r="E12">
        <v>
1</v>
      </c>
      <c r="F12">
        <v>
2</v>
      </c>
      <c r="G12" t="s">
        <v>
112</v>
      </c>
    </row>
    <row r="13" spans="1:145" x14ac:dyDescent="0.15">
      <c r="B13" t="s">
        <v>
113</v>
      </c>
      <c r="C13" t="s">
        <v>
113</v>
      </c>
      <c r="D13" t="s">
        <v>
113</v>
      </c>
      <c r="E13" t="s">
        <v>
114</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2022-01-28T02:51:14Z</cp:lastPrinted>
  <dcterms:created xsi:type="dcterms:W3CDTF">2021-12-03T08:04:56Z</dcterms:created>
  <dcterms:modified xsi:type="dcterms:W3CDTF">2022-02-17T02:54:45Z</dcterms:modified>
  <cp:category/>
</cp:coreProperties>
</file>