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niijima06\Desktop\"/>
    </mc:Choice>
  </mc:AlternateContent>
  <xr:revisionPtr revIDLastSave="0" documentId="13_ncr:1_{31F5CAED-AEDB-4459-8E56-AA01545E4701}" xr6:coauthVersionLast="47" xr6:coauthVersionMax="47" xr10:uidLastSave="{00000000-0000-0000-0000-000000000000}"/>
  <workbookProtection workbookAlgorithmName="SHA-512" workbookHashValue="i+jzWhO/wq0B/WiEhLsIcUc2UNkBwr2r/Bh37jMcu5S5jvj1OYh42rZUcU/tBjr6jfCpbvotTZeQHHBnft2bCA==" workbookSaltValue="jox0GgiFJ6FbibFqrbJLV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W8" i="4"/>
  <c r="P8" i="4"/>
  <c r="I8" i="4"/>
  <c r="B8" i="4"/>
  <c r="B6"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<sst xmlns="http://schemas.openxmlformats.org/spreadsheetml/2006/main" count="236" uniqueCount="118">
  <si>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</si>
  <si>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</si>
  <si>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</si>
  <si>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</si>
  <si>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</si>
  <si>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</si>
  <si>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</si>
  <si>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</si>
  <si>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</si>
  <si>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</si>
  <si>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</si>
  <si>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</si>
  <si>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</si>
  <si>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</si>
  <si>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</si>
  <si>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</si>
  <si>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</si>
  <si>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</si>
  <si>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</si>
  <si>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</si>
  <si>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</si>
  <si>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</si>
  <si>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</si>
  <si>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</si>
  <si>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</si>
  <si>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</si>
  <si>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</si>
  <si>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</si>
  <si>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</si>
  <si>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</si>
  <si>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</si>
  <si>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</si>
  <si>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</si>
  <si>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</si>
  <si>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</si>
  <si>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</si>
  <si>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</si>
  <si>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</si>
  <si>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</si>
  <si>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</si>
  <si>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</si>
  <si>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</si>
  <si>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</si>
  <si>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</si>
  <si>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</si>
  <si>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</si>
  <si>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</si>
  <si>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</si>
  <si>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</si>
  <si>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</si>
  <si>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</si>
  <si>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</si>
  <si>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</si>
  <si>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</si>
  <si>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</si>
  <si>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</si>
  <si>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</si>
  <si>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</si>
  <si>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</si>
  <si>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</si>
  <si>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</si>
  <si>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</si>
  <si>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</si>
  <si>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</si>
  <si>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</si>
  <si>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</si>
  <si>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</si>
  <si>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</si>
  <si>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</si>
  <si>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</si>
  <si>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</si>
  <si>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</si>
  <si>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</si>
  <si>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</si>
  <si>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</si>
  <si>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</si>
  <si>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</si>
  <si>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</si>
  <si>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</si>
  <si>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</si>
  <si>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</si>
  <si>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</si>
  <si>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</si>
  <si>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</si>
  <si>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</si>
  <si>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</si>
  <si>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</si>
  <si>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</si>
  <si>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</si>
  <si>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</si>
  <si>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</si>
  <si>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</si>
  <si>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</si>
  <si>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</si>
  <si>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</si>
  <si>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</si>
  <si>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</si>
  <si>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新島村</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</si>
  <si>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</si>
  <si>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</si>
  <si>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</si>
  <si>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</si>
  <si>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</si>
  <si>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</si>
  <si>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</si>
  <si>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</si>
  <si>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</si>
  <si>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</si>
  <si>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</si>
  <si>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</si>
  <si>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</si>
  <si>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</si>
  <si>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</si>
  <si>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</si>
  <si>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</si>
  <si>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一部供用開始から、23年を経過し、近年処理場・マンホールポンプ施設設備の修繕費が増大している為、計画的かつ最適な規模の更新計画を進めるにあたり、平成30年度の管路及び施設の調査の結果を分析しつつ、令和７より機能保全計画の策定に着手する予定。</t>
    <rPh sb="17" eb="19">
      <t>キンネン</t>
    </rPh>
    <rPh sb="48" eb="50">
      <t>ケイカク</t>
    </rPh>
    <rPh sb="50" eb="51">
      <t>テキ</t>
    </rPh>
    <rPh sb="53" eb="55">
      <t>サイテキ</t>
    </rPh>
    <rPh sb="56" eb="58">
      <t>キボ</t>
    </rPh>
    <rPh sb="59" eb="61">
      <t>コウシン</t>
    </rPh>
    <rPh sb="61" eb="63">
      <t>ケイカク</t>
    </rPh>
    <rPh sb="64" eb="65">
      <t>スス</t>
    </rPh>
    <rPh sb="72" eb="74">
      <t>ヘイセイ</t>
    </rPh>
    <rPh sb="76" eb="78">
      <t>ネンド</t>
    </rPh>
    <rPh sb="79" eb="81">
      <t>カンロ</t>
    </rPh>
    <rPh sb="81" eb="82">
      <t>オヨ</t>
    </rPh>
    <rPh sb="83" eb="85">
      <t>シセツ</t>
    </rPh>
    <rPh sb="86" eb="88">
      <t>チョウサ</t>
    </rPh>
    <rPh sb="89" eb="91">
      <t>ケッカ</t>
    </rPh>
    <rPh sb="92" eb="94">
      <t>ブンセキ</t>
    </rPh>
    <rPh sb="98" eb="100">
      <t>レイワ</t>
    </rPh>
    <rPh sb="117" eb="119">
      <t>ヨテイ</t>
    </rPh>
    <phoneticPr fontId="4"/>
  </si>
  <si>
    <t>施設の老朽化が進み維持補修に費用がかさんでいる状況について機能保全計画を策定し、計画的かつ適正な維持管理を行うとともに、公共下水道との広域化・共同化についても検討を行い、将来的に負担とならないよう、より一層健全で効率的な経営を目指す必要があると考える。　　　　　　　　　　　　　　　　　　　　広域化・共同化ロードマップで示す、島しょにおける情報の共有化、事業間連携等係る情報交換を活発化させる。</t>
    <rPh sb="14" eb="16">
      <t>ヒヨウ</t>
    </rPh>
    <rPh sb="23" eb="25">
      <t>ジョウキョウ</t>
    </rPh>
    <rPh sb="29" eb="31">
      <t>キノウ</t>
    </rPh>
    <rPh sb="31" eb="33">
      <t>ホゼン</t>
    </rPh>
    <rPh sb="33" eb="35">
      <t>ケイカク</t>
    </rPh>
    <rPh sb="36" eb="38">
      <t>サクテイ</t>
    </rPh>
    <phoneticPr fontId="4"/>
  </si>
  <si>
    <t>①収益的収支比率：他会計繰入金で収支の釣合が取れるように決算している為、起債償還金額（元金）に準じて比率は変動している。総収入から営業外収入を控除した額対する起債償還額（元金）を加えない比率も推計分析が必要である。
④企業債残高対事業規模比率：起債償還に対する一般会計負担が一定にあるため、当該数値は低い水準を維持しているが、今後の公営企業会計への移行による健全運営を図るうえでは、法適用のH2の団体の運営状況を比較しつつ比率の最適化が必要である。
⑤経費回収率：料金収入は料金調停件及び有収水量の減少による下降傾向にあり、突発的な修繕費増減による回収率の変動がある。汚水処理費の下限を設定し、目標回収率を分析する。
⑥汚水処理原価：平均値よりは高い水準である。⑤と同じく修繕費の影響を受ける数値なので、修繕費を控除した目標汚水処理減価を分析していく。
⑦施設利用率：当該数値については、類似団体等の数値とほぼ同じである。現在の施設が適切な規模であるのか等を再度検証し、随時各種計画の見直しを行いながら、適切な施設規模を維持するよう努める必要がある。
⑧水洗化率：水洗化率（接続率）は高い水準であるが１００％にするため、接続への啓蒙活動等を更に強化・実施していく必要がある。　　　　　
⑦施設利用率：当該数値については、類似団体等の数値と比較しても低い数値である。このため、接続率を更に増加させ施設利用率を向上させる必要がある。
　　　　　　　　　　　　　　　　　　　　　　　　　　　　</t>
    <rPh sb="320" eb="323">
      <t>ヘイキンチ</t>
    </rPh>
    <rPh sb="326" eb="327">
      <t>タカ</t>
    </rPh>
    <rPh sb="328" eb="330">
      <t>スイジュン</t>
    </rPh>
    <rPh sb="336" eb="337">
      <t>オナ</t>
    </rPh>
    <rPh sb="339" eb="342">
      <t>シュウゼンヒ</t>
    </rPh>
    <rPh sb="343" eb="345">
      <t>エイキョウ</t>
    </rPh>
    <rPh sb="346" eb="347">
      <t>ウ</t>
    </rPh>
    <rPh sb="349" eb="351">
      <t>スウチ</t>
    </rPh>
    <rPh sb="355" eb="358">
      <t>シュウゼンヒ</t>
    </rPh>
    <rPh sb="359" eb="361">
      <t>コウジョ</t>
    </rPh>
    <rPh sb="363" eb="365">
      <t>モクヒョウ</t>
    </rPh>
    <rPh sb="365" eb="367">
      <t>オスイ</t>
    </rPh>
    <rPh sb="367" eb="369">
      <t>ショリ</t>
    </rPh>
    <rPh sb="369" eb="371">
      <t>ゲンカ</t>
    </rPh>
    <rPh sb="372" eb="374">
      <t>ブンセキ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</si>
</sst>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8E-40B8-8172-8AAF78DE883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1.6</c:v>
                </c:pt>
                <c:pt idx="3">
                  <c:v>0.01</c:v>
                </c:pt>
                <c:pt idx="4">
                  <c:v>0.01</c:v>
                </c:pt>
              </c:numCache>
            </c:numRef>
          </c:val>
          <c:smooth val="0"/>
          <c:extLst>
            <c:ext xmlns:c16="http://schemas.microsoft.com/office/drawing/2014/chart" uri="{C3380CC4-5D6E-409C-BE32-E72D297353CC}">
              <c16:uniqueId val="{00000001-E88E-40B8-8172-8AAF78DE883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33.33</c:v>
                </c:pt>
                <c:pt idx="1">
                  <c:v>33.78</c:v>
                </c:pt>
                <c:pt idx="2">
                  <c:v>32.44</c:v>
                </c:pt>
                <c:pt idx="3">
                  <c:v>31.11</c:v>
                </c:pt>
                <c:pt idx="4">
                  <c:v>28.89</c:v>
                </c:pt>
              </c:numCache>
            </c:numRef>
          </c:val>
          <c:extLst>
            <c:ext xmlns:c16="http://schemas.microsoft.com/office/drawing/2014/chart" uri="{C3380CC4-5D6E-409C-BE32-E72D297353CC}">
              <c16:uniqueId val="{00000000-BBDF-45E5-A115-B5BE11C8736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30.19</c:v>
                </c:pt>
                <c:pt idx="3">
                  <c:v>28.77</c:v>
                </c:pt>
                <c:pt idx="4">
                  <c:v>26.22</c:v>
                </c:pt>
              </c:numCache>
            </c:numRef>
          </c:val>
          <c:smooth val="0"/>
          <c:extLst>
            <c:ext xmlns:c16="http://schemas.microsoft.com/office/drawing/2014/chart" uri="{C3380CC4-5D6E-409C-BE32-E72D297353CC}">
              <c16:uniqueId val="{00000001-BBDF-45E5-A115-B5BE11C8736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98.36</c:v>
                </c:pt>
                <c:pt idx="1">
                  <c:v>99.66</c:v>
                </c:pt>
                <c:pt idx="2">
                  <c:v>99.64</c:v>
                </c:pt>
                <c:pt idx="3">
                  <c:v>99.63</c:v>
                </c:pt>
                <c:pt idx="4">
                  <c:v>99.61</c:v>
                </c:pt>
              </c:numCache>
            </c:numRef>
          </c:val>
          <c:extLst>
            <c:ext xmlns:c16="http://schemas.microsoft.com/office/drawing/2014/chart" uri="{C3380CC4-5D6E-409C-BE32-E72D297353CC}">
              <c16:uniqueId val="{00000000-8706-4493-9004-F11E63D1C36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79.09</c:v>
                </c:pt>
                <c:pt idx="3">
                  <c:v>78.900000000000006</c:v>
                </c:pt>
                <c:pt idx="4">
                  <c:v>78.03</c:v>
                </c:pt>
              </c:numCache>
            </c:numRef>
          </c:val>
          <c:smooth val="0"/>
          <c:extLst>
            <c:ext xmlns:c16="http://schemas.microsoft.com/office/drawing/2014/chart" uri="{C3380CC4-5D6E-409C-BE32-E72D297353CC}">
              <c16:uniqueId val="{00000001-8706-4493-9004-F11E63D1C36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93.84</c:v>
                </c:pt>
                <c:pt idx="1">
                  <c:v>91.89</c:v>
                </c:pt>
                <c:pt idx="2">
                  <c:v>91.07</c:v>
                </c:pt>
                <c:pt idx="3">
                  <c:v>91.34</c:v>
                </c:pt>
                <c:pt idx="4">
                  <c:v>87.09</c:v>
                </c:pt>
              </c:numCache>
            </c:numRef>
          </c:val>
          <c:extLst>
            <c:ext xmlns:c16="http://schemas.microsoft.com/office/drawing/2014/chart" uri="{C3380CC4-5D6E-409C-BE32-E72D297353CC}">
              <c16:uniqueId val="{00000000-F82C-4426-B660-AFB3F947DE1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2C-4426-B660-AFB3F947DE1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D9-4677-ABF1-4BD9A911BAD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D9-4677-ABF1-4BD9A911BAD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1C-47B8-A22C-8D7291F86D5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1C-47B8-A22C-8D7291F86D5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B7-4409-9E76-6C1B39185BA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B7-4409-9E76-6C1B39185BA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65-4F4D-8D9E-27CD1DD5A74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65-4F4D-8D9E-27CD1DD5A74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13.57</c:v>
                </c:pt>
                <c:pt idx="1">
                  <c:v>12.96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8C3-4D8A-BD24-A7A160D7258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1095.52</c:v>
                </c:pt>
                <c:pt idx="3">
                  <c:v>1056.55</c:v>
                </c:pt>
                <c:pt idx="4">
                  <c:v>1278.54</c:v>
                </c:pt>
              </c:numCache>
            </c:numRef>
          </c:val>
          <c:smooth val="0"/>
          <c:extLst>
            <c:ext xmlns:c16="http://schemas.microsoft.com/office/drawing/2014/chart" uri="{C3380CC4-5D6E-409C-BE32-E72D297353CC}">
              <c16:uniqueId val="{00000001-78C3-4D8A-BD24-A7A160D7258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21.76</c:v>
                </c:pt>
                <c:pt idx="1">
                  <c:v>29.08</c:v>
                </c:pt>
                <c:pt idx="2">
                  <c:v>32.22</c:v>
                </c:pt>
                <c:pt idx="3">
                  <c:v>28.97</c:v>
                </c:pt>
                <c:pt idx="4">
                  <c:v>34.92</c:v>
                </c:pt>
              </c:numCache>
            </c:numRef>
          </c:val>
          <c:extLst>
            <c:ext xmlns:c16="http://schemas.microsoft.com/office/drawing/2014/chart" uri="{C3380CC4-5D6E-409C-BE32-E72D297353CC}">
              <c16:uniqueId val="{00000000-CE78-4684-91DE-C3BDA4DA09B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39.64</c:v>
                </c:pt>
                <c:pt idx="3">
                  <c:v>40</c:v>
                </c:pt>
                <c:pt idx="4">
                  <c:v>38.74</c:v>
                </c:pt>
              </c:numCache>
            </c:numRef>
          </c:val>
          <c:smooth val="0"/>
          <c:extLst>
            <c:ext xmlns:c16="http://schemas.microsoft.com/office/drawing/2014/chart" uri="{C3380CC4-5D6E-409C-BE32-E72D297353CC}">
              <c16:uniqueId val="{00000001-CE78-4684-91DE-C3BDA4DA09B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971.37</c:v>
                </c:pt>
                <c:pt idx="1">
                  <c:v>717.54</c:v>
                </c:pt>
                <c:pt idx="2">
                  <c:v>665.46</c:v>
                </c:pt>
                <c:pt idx="3">
                  <c:v>744.78</c:v>
                </c:pt>
                <c:pt idx="4">
                  <c:v>611.58000000000004</c:v>
                </c:pt>
              </c:numCache>
            </c:numRef>
          </c:val>
          <c:extLst>
            <c:ext xmlns:c16="http://schemas.microsoft.com/office/drawing/2014/chart" uri="{C3380CC4-5D6E-409C-BE32-E72D297353CC}">
              <c16:uniqueId val="{00000000-7E3C-44CF-979F-BCB5125B6D1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449.72</c:v>
                </c:pt>
                <c:pt idx="3">
                  <c:v>437.27</c:v>
                </c:pt>
                <c:pt idx="4">
                  <c:v>456.72</c:v>
                </c:pt>
              </c:numCache>
            </c:numRef>
          </c:val>
          <c:smooth val="0"/>
          <c:extLst>
            <c:ext xmlns:c16="http://schemas.microsoft.com/office/drawing/2014/chart" uri="{C3380CC4-5D6E-409C-BE32-E72D297353CC}">
              <c16:uniqueId val="{00000001-7E3C-44CF-979F-BCB5125B6D1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H1"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東京都　新島村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H2</v>
      </c>
      <c r="X8" s="40"/>
      <c r="Y8" s="40"/>
      <c r="Z8" s="40"/>
      <c r="AA8" s="40"/>
      <c r="AB8" s="40"/>
      <c r="AC8" s="40"/>
      <c r="AD8" s="41" t="str">
        <f>データ!$M$6</f>
        <v>非設置</v>
      </c>
      <c r="AE8" s="41"/>
      <c r="AF8" s="41"/>
      <c r="AG8" s="41"/>
      <c r="AH8" s="41"/>
      <c r="AI8" s="41"/>
      <c r="AJ8" s="41"/>
      <c r="AK8" s="3"/>
      <c r="AL8" s="42">
        <f>データ!S6</f>
        <v>2495</v>
      </c>
      <c r="AM8" s="42"/>
      <c r="AN8" s="42"/>
      <c r="AO8" s="42"/>
      <c r="AP8" s="42"/>
      <c r="AQ8" s="42"/>
      <c r="AR8" s="42"/>
      <c r="AS8" s="42"/>
      <c r="AT8" s="35">
        <f>データ!T6</f>
        <v>27.54</v>
      </c>
      <c r="AU8" s="35"/>
      <c r="AV8" s="35"/>
      <c r="AW8" s="35"/>
      <c r="AX8" s="35"/>
      <c r="AY8" s="35"/>
      <c r="AZ8" s="35"/>
      <c r="BA8" s="35"/>
      <c r="BB8" s="35">
        <f>データ!U6</f>
        <v>90.6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10.64</v>
      </c>
      <c r="Q10" s="35"/>
      <c r="R10" s="35"/>
      <c r="S10" s="35"/>
      <c r="T10" s="35"/>
      <c r="U10" s="35"/>
      <c r="V10" s="35"/>
      <c r="W10" s="35">
        <f>データ!Q6</f>
        <v>93.11</v>
      </c>
      <c r="X10" s="35"/>
      <c r="Y10" s="35"/>
      <c r="Z10" s="35"/>
      <c r="AA10" s="35"/>
      <c r="AB10" s="35"/>
      <c r="AC10" s="35"/>
      <c r="AD10" s="42">
        <f>データ!R6</f>
        <v>3850</v>
      </c>
      <c r="AE10" s="42"/>
      <c r="AF10" s="42"/>
      <c r="AG10" s="42"/>
      <c r="AH10" s="42"/>
      <c r="AI10" s="42"/>
      <c r="AJ10" s="42"/>
      <c r="AK10" s="2"/>
      <c r="AL10" s="42">
        <f>データ!V6</f>
        <v>256</v>
      </c>
      <c r="AM10" s="42"/>
      <c r="AN10" s="42"/>
      <c r="AO10" s="42"/>
      <c r="AP10" s="42"/>
      <c r="AQ10" s="42"/>
      <c r="AR10" s="42"/>
      <c r="AS10" s="42"/>
      <c r="AT10" s="35">
        <f>データ!W6</f>
        <v>0.14000000000000001</v>
      </c>
      <c r="AU10" s="35"/>
      <c r="AV10" s="35"/>
      <c r="AW10" s="35"/>
      <c r="AX10" s="35"/>
      <c r="AY10" s="35"/>
      <c r="AZ10" s="35"/>
      <c r="BA10" s="35"/>
      <c r="BB10" s="35">
        <f>データ!X6</f>
        <v>1828.57</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116</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【1,078.44】</v>
      </c>
      <c r="I86" s="12" t="str">
        <f>データ!CA6</f>
        <v>【41.91】</v>
      </c>
      <c r="J86" s="12" t="str">
        <f>データ!CL6</f>
        <v>【420.17】</v>
      </c>
      <c r="K86" s="12" t="str">
        <f>データ!CW6</f>
        <v>【29.92】</v>
      </c>
      <c r="L86" s="12" t="str">
        <f>データ!DH6</f>
        <v>【80.39】</v>
      </c>
      <c r="M86" s="12" t="s">
        <v>43</v>
      </c>
      <c r="N86" s="12" t="s">
        <v>43</v>
      </c>
      <c r="O86" s="12" t="str">
        <f>データ!EO6</f>
        <v>【0.01】</v>
      </c>
    </row>
  </sheetData>
  <sheetProtection algorithmName="SHA-512" hashValue="dIv6WzJq2p5jF3r0TmsY1C2N06pEl6i5Tpdw5yc/l53I8Qiue7xxx3JbCsLNkM489MxgcGSpyZqsHuU7Jz2NMw==" saltValue="5hFkvki0cf1e02ffcp8es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9" t="s">
        <v>53</v>
      </c>
      <c r="I3" s="80"/>
      <c r="J3" s="80"/>
      <c r="K3" s="80"/>
      <c r="L3" s="80"/>
      <c r="M3" s="80"/>
      <c r="N3" s="80"/>
      <c r="O3" s="80"/>
      <c r="P3" s="80"/>
      <c r="Q3" s="80"/>
      <c r="R3" s="80"/>
      <c r="S3" s="80"/>
      <c r="T3" s="80"/>
      <c r="U3" s="80"/>
      <c r="V3" s="80"/>
      <c r="W3" s="80"/>
      <c r="X3" s="81"/>
      <c r="Y3" s="85"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55</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56</v>
      </c>
      <c r="B4" s="16"/>
      <c r="C4" s="16"/>
      <c r="D4" s="16"/>
      <c r="E4" s="16"/>
      <c r="F4" s="16"/>
      <c r="G4" s="16"/>
      <c r="H4" s="82"/>
      <c r="I4" s="83"/>
      <c r="J4" s="83"/>
      <c r="K4" s="83"/>
      <c r="L4" s="83"/>
      <c r="M4" s="83"/>
      <c r="N4" s="83"/>
      <c r="O4" s="83"/>
      <c r="P4" s="83"/>
      <c r="Q4" s="83"/>
      <c r="R4" s="83"/>
      <c r="S4" s="83"/>
      <c r="T4" s="83"/>
      <c r="U4" s="83"/>
      <c r="V4" s="83"/>
      <c r="W4" s="83"/>
      <c r="X4" s="84"/>
      <c r="Y4" s="78" t="s">
        <v>57</v>
      </c>
      <c r="Z4" s="78"/>
      <c r="AA4" s="78"/>
      <c r="AB4" s="78"/>
      <c r="AC4" s="78"/>
      <c r="AD4" s="78"/>
      <c r="AE4" s="78"/>
      <c r="AF4" s="78"/>
      <c r="AG4" s="78"/>
      <c r="AH4" s="78"/>
      <c r="AI4" s="78"/>
      <c r="AJ4" s="78" t="s">
        <v>58</v>
      </c>
      <c r="AK4" s="78"/>
      <c r="AL4" s="78"/>
      <c r="AM4" s="78"/>
      <c r="AN4" s="78"/>
      <c r="AO4" s="78"/>
      <c r="AP4" s="78"/>
      <c r="AQ4" s="78"/>
      <c r="AR4" s="78"/>
      <c r="AS4" s="78"/>
      <c r="AT4" s="78"/>
      <c r="AU4" s="78" t="s">
        <v>59</v>
      </c>
      <c r="AV4" s="78"/>
      <c r="AW4" s="78"/>
      <c r="AX4" s="78"/>
      <c r="AY4" s="78"/>
      <c r="AZ4" s="78"/>
      <c r="BA4" s="78"/>
      <c r="BB4" s="78"/>
      <c r="BC4" s="78"/>
      <c r="BD4" s="78"/>
      <c r="BE4" s="78"/>
      <c r="BF4" s="78" t="s">
        <v>60</v>
      </c>
      <c r="BG4" s="78"/>
      <c r="BH4" s="78"/>
      <c r="BI4" s="78"/>
      <c r="BJ4" s="78"/>
      <c r="BK4" s="78"/>
      <c r="BL4" s="78"/>
      <c r="BM4" s="78"/>
      <c r="BN4" s="78"/>
      <c r="BO4" s="78"/>
      <c r="BP4" s="78"/>
      <c r="BQ4" s="78" t="s">
        <v>61</v>
      </c>
      <c r="BR4" s="78"/>
      <c r="BS4" s="78"/>
      <c r="BT4" s="78"/>
      <c r="BU4" s="78"/>
      <c r="BV4" s="78"/>
      <c r="BW4" s="78"/>
      <c r="BX4" s="78"/>
      <c r="BY4" s="78"/>
      <c r="BZ4" s="78"/>
      <c r="CA4" s="78"/>
      <c r="CB4" s="78" t="s">
        <v>62</v>
      </c>
      <c r="CC4" s="78"/>
      <c r="CD4" s="78"/>
      <c r="CE4" s="78"/>
      <c r="CF4" s="78"/>
      <c r="CG4" s="78"/>
      <c r="CH4" s="78"/>
      <c r="CI4" s="78"/>
      <c r="CJ4" s="78"/>
      <c r="CK4" s="78"/>
      <c r="CL4" s="78"/>
      <c r="CM4" s="78" t="s">
        <v>63</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133639</v>
      </c>
      <c r="D6" s="19">
        <f t="shared" si="3"/>
        <v>47</v>
      </c>
      <c r="E6" s="19">
        <f t="shared" si="3"/>
        <v>17</v>
      </c>
      <c r="F6" s="19">
        <f t="shared" si="3"/>
        <v>6</v>
      </c>
      <c r="G6" s="19">
        <f t="shared" si="3"/>
        <v>0</v>
      </c>
      <c r="H6" s="19" t="str">
        <f t="shared" si="3"/>
        <v>東京都　新島村</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10.64</v>
      </c>
      <c r="Q6" s="20">
        <f t="shared" si="3"/>
        <v>93.11</v>
      </c>
      <c r="R6" s="20">
        <f t="shared" si="3"/>
        <v>3850</v>
      </c>
      <c r="S6" s="20">
        <f t="shared" si="3"/>
        <v>2495</v>
      </c>
      <c r="T6" s="20">
        <f t="shared" si="3"/>
        <v>27.54</v>
      </c>
      <c r="U6" s="20">
        <f t="shared" si="3"/>
        <v>90.6</v>
      </c>
      <c r="V6" s="20">
        <f t="shared" si="3"/>
        <v>256</v>
      </c>
      <c r="W6" s="20">
        <f t="shared" si="3"/>
        <v>0.14000000000000001</v>
      </c>
      <c r="X6" s="20">
        <f t="shared" si="3"/>
        <v>1828.57</v>
      </c>
      <c r="Y6" s="21">
        <f>IF(Y7="",NA(),Y7)</f>
        <v>93.84</v>
      </c>
      <c r="Z6" s="21">
        <f t="shared" ref="Z6:AH6" si="4">IF(Z7="",NA(),Z7)</f>
        <v>91.89</v>
      </c>
      <c r="AA6" s="21">
        <f t="shared" si="4"/>
        <v>91.07</v>
      </c>
      <c r="AB6" s="21">
        <f t="shared" si="4"/>
        <v>91.34</v>
      </c>
      <c r="AC6" s="21">
        <f t="shared" si="4"/>
        <v>87.09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13.57</v>
      </c>
      <c r="BG6" s="21">
        <f t="shared" ref="BG6:BO6" si="7">IF(BG7="",NA(),BG7)</f>
        <v>12.96</v>
      </c>
      <c r="BH6" s="20">
        <f t="shared" si="7"/>
        <v>0</v>
      </c>
      <c r="BI6" s="20">
        <f t="shared" si="7"/>
        <v>0</v>
      </c>
      <c r="BJ6" s="20">
        <f t="shared" si="7"/>
        <v>0</v>
      </c>
      <c r="BK6" s="21">
        <f t="shared" si="7"/>
        <v>1006.65</v>
      </c>
      <c r="BL6" s="21">
        <f t="shared" si="7"/>
        <v>998.42</v>
      </c>
      <c r="BM6" s="21">
        <f t="shared" si="7"/>
        <v>1095.52</v>
      </c>
      <c r="BN6" s="21">
        <f t="shared" si="7"/>
        <v>1056.55</v>
      </c>
      <c r="BO6" s="21">
        <f t="shared" si="7"/>
        <v>1278.54</v>
      </c>
      <c r="BP6" s="20" t="str">
        <f>IF(BP7="","",IF(BP7="-","【-】","【"&amp;SUBSTITUTE(TEXT(BP7,"#,##0.00"),"-","△")&amp;"】"))</f>
        <v>【1,078.44】</v>
      </c>
      <c r="BQ6" s="21">
        <f>IF(BQ7="",NA(),BQ7)</f>
        <v>21.76</v>
      </c>
      <c r="BR6" s="21">
        <f t="shared" ref="BR6:BZ6" si="8">IF(BR7="",NA(),BR7)</f>
        <v>29.08</v>
      </c>
      <c r="BS6" s="21">
        <f t="shared" si="8"/>
        <v>32.22</v>
      </c>
      <c r="BT6" s="21">
        <f t="shared" si="8"/>
        <v>28.97</v>
      </c>
      <c r="BU6" s="21">
        <f t="shared" si="8"/>
        <v>34.92</v>
      </c>
      <c r="BV6" s="21">
        <f t="shared" si="8"/>
        <v>43.43</v>
      </c>
      <c r="BW6" s="21">
        <f t="shared" si="8"/>
        <v>41.41</v>
      </c>
      <c r="BX6" s="21">
        <f t="shared" si="8"/>
        <v>39.64</v>
      </c>
      <c r="BY6" s="21">
        <f t="shared" si="8"/>
        <v>40</v>
      </c>
      <c r="BZ6" s="21">
        <f t="shared" si="8"/>
        <v>38.74</v>
      </c>
      <c r="CA6" s="20" t="str">
        <f>IF(CA7="","",IF(CA7="-","【-】","【"&amp;SUBSTITUTE(TEXT(CA7,"#,##0.00"),"-","△")&amp;"】"))</f>
        <v>【41.91】</v>
      </c>
      <c r="CB6" s="21">
        <f>IF(CB7="",NA(),CB7)</f>
        <v>971.37</v>
      </c>
      <c r="CC6" s="21">
        <f t="shared" ref="CC6:CK6" si="9">IF(CC7="",NA(),CC7)</f>
        <v>717.54</v>
      </c>
      <c r="CD6" s="21">
        <f t="shared" si="9"/>
        <v>665.46</v>
      </c>
      <c r="CE6" s="21">
        <f t="shared" si="9"/>
        <v>744.78</v>
      </c>
      <c r="CF6" s="21">
        <f t="shared" si="9"/>
        <v>611.58000000000004</v>
      </c>
      <c r="CG6" s="21">
        <f t="shared" si="9"/>
        <v>400.44</v>
      </c>
      <c r="CH6" s="21">
        <f t="shared" si="9"/>
        <v>417.56</v>
      </c>
      <c r="CI6" s="21">
        <f t="shared" si="9"/>
        <v>449.72</v>
      </c>
      <c r="CJ6" s="21">
        <f t="shared" si="9"/>
        <v>437.27</v>
      </c>
      <c r="CK6" s="21">
        <f t="shared" si="9"/>
        <v>456.72</v>
      </c>
      <c r="CL6" s="20" t="str">
        <f>IF(CL7="","",IF(CL7="-","【-】","【"&amp;SUBSTITUTE(TEXT(CL7,"#,##0.00"),"-","△")&amp;"】"))</f>
        <v>【420.17】</v>
      </c>
      <c r="CM6" s="21">
        <f>IF(CM7="",NA(),CM7)</f>
        <v>33.33</v>
      </c>
      <c r="CN6" s="21">
        <f t="shared" ref="CN6:CV6" si="10">IF(CN7="",NA(),CN7)</f>
        <v>33.78</v>
      </c>
      <c r="CO6" s="21">
        <f t="shared" si="10"/>
        <v>32.44</v>
      </c>
      <c r="CP6" s="21">
        <f t="shared" si="10"/>
        <v>31.11</v>
      </c>
      <c r="CQ6" s="21">
        <f t="shared" si="10"/>
        <v>28.89</v>
      </c>
      <c r="CR6" s="21">
        <f t="shared" si="10"/>
        <v>32.229999999999997</v>
      </c>
      <c r="CS6" s="21">
        <f t="shared" si="10"/>
        <v>32.479999999999997</v>
      </c>
      <c r="CT6" s="21">
        <f t="shared" si="10"/>
        <v>30.19</v>
      </c>
      <c r="CU6" s="21">
        <f t="shared" si="10"/>
        <v>28.77</v>
      </c>
      <c r="CV6" s="21">
        <f t="shared" si="10"/>
        <v>26.22</v>
      </c>
      <c r="CW6" s="20" t="str">
        <f>IF(CW7="","",IF(CW7="-","【-】","【"&amp;SUBSTITUTE(TEXT(CW7,"#,##0.00"),"-","△")&amp;"】"))</f>
        <v>【29.92】</v>
      </c>
      <c r="CX6" s="21">
        <f>IF(CX7="",NA(),CX7)</f>
        <v>98.36</v>
      </c>
      <c r="CY6" s="21">
        <f t="shared" ref="CY6:DG6" si="11">IF(CY7="",NA(),CY7)</f>
        <v>99.66</v>
      </c>
      <c r="CZ6" s="21">
        <f t="shared" si="11"/>
        <v>99.64</v>
      </c>
      <c r="DA6" s="21">
        <f t="shared" si="11"/>
        <v>99.63</v>
      </c>
      <c r="DB6" s="21">
        <f t="shared" si="11"/>
        <v>99.61</v>
      </c>
      <c r="DC6" s="21">
        <f t="shared" si="11"/>
        <v>80.8</v>
      </c>
      <c r="DD6" s="21">
        <f t="shared" si="11"/>
        <v>79.2</v>
      </c>
      <c r="DE6" s="21">
        <f t="shared" si="11"/>
        <v>79.09</v>
      </c>
      <c r="DF6" s="21">
        <f t="shared" si="11"/>
        <v>78.900000000000006</v>
      </c>
      <c r="DG6" s="21">
        <f t="shared" si="11"/>
        <v>78.03</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1.6</v>
      </c>
      <c r="EM6" s="21">
        <f t="shared" si="14"/>
        <v>0.01</v>
      </c>
      <c r="EN6" s="21">
        <f t="shared" si="14"/>
        <v>0.01</v>
      </c>
      <c r="EO6" s="20" t="str">
        <f>IF(EO7="","",IF(EO7="-","【-】","【"&amp;SUBSTITUTE(TEXT(EO7,"#,##0.00"),"-","△")&amp;"】"))</f>
        <v>【0.01】</v>
      </c>
    </row>
    <row r="7" spans="1:145" s="22" customFormat="1" x14ac:dyDescent="0.15">
      <c r="A7" s="14"/>
      <c r="B7" s="23">
        <v>2022</v>
      </c>
      <c r="C7" s="23">
        <v>133639</v>
      </c>
      <c r="D7" s="23">
        <v>47</v>
      </c>
      <c r="E7" s="23">
        <v>17</v>
      </c>
      <c r="F7" s="23">
        <v>6</v>
      </c>
      <c r="G7" s="23">
        <v>0</v>
      </c>
      <c r="H7" s="23" t="s">
        <v>97</v>
      </c>
      <c r="I7" s="23" t="s">
        <v>98</v>
      </c>
      <c r="J7" s="23" t="s">
        <v>99</v>
      </c>
      <c r="K7" s="23" t="s">
        <v>100</v>
      </c>
      <c r="L7" s="23" t="s">
        <v>101</v>
      </c>
      <c r="M7" s="23" t="s">
        <v>102</v>
      </c>
      <c r="N7" s="24" t="s">
        <v>103</v>
      </c>
      <c r="O7" s="24" t="s">
        <v>104</v>
      </c>
      <c r="P7" s="24">
        <v>10.64</v>
      </c>
      <c r="Q7" s="24">
        <v>93.11</v>
      </c>
      <c r="R7" s="24">
        <v>3850</v>
      </c>
      <c r="S7" s="24">
        <v>2495</v>
      </c>
      <c r="T7" s="24">
        <v>27.54</v>
      </c>
      <c r="U7" s="24">
        <v>90.6</v>
      </c>
      <c r="V7" s="24">
        <v>256</v>
      </c>
      <c r="W7" s="24">
        <v>0.14000000000000001</v>
      </c>
      <c r="X7" s="24">
        <v>1828.57</v>
      </c>
      <c r="Y7" s="24">
        <v>93.84</v>
      </c>
      <c r="Z7" s="24">
        <v>91.89</v>
      </c>
      <c r="AA7" s="24">
        <v>91.07</v>
      </c>
      <c r="AB7" s="24">
        <v>91.34</v>
      </c>
      <c r="AC7" s="24">
        <v>87.09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13.57</v>
      </c>
      <c r="BG7" s="24">
        <v>12.96</v>
      </c>
      <c r="BH7" s="24">
        <v>0</v>
      </c>
      <c r="BI7" s="24">
        <v>0</v>
      </c>
      <c r="BJ7" s="24">
        <v>0</v>
      </c>
      <c r="BK7" s="24">
        <v>1006.65</v>
      </c>
      <c r="BL7" s="24">
        <v>998.42</v>
      </c>
      <c r="BM7" s="24">
        <v>1095.52</v>
      </c>
      <c r="BN7" s="24">
        <v>1056.55</v>
      </c>
      <c r="BO7" s="24">
        <v>1278.54</v>
      </c>
      <c r="BP7" s="24">
        <v>1078.44</v>
      </c>
      <c r="BQ7" s="24">
        <v>21.76</v>
      </c>
      <c r="BR7" s="24">
        <v>29.08</v>
      </c>
      <c r="BS7" s="24">
        <v>32.22</v>
      </c>
      <c r="BT7" s="24">
        <v>28.97</v>
      </c>
      <c r="BU7" s="24">
        <v>34.92</v>
      </c>
      <c r="BV7" s="24">
        <v>43.43</v>
      </c>
      <c r="BW7" s="24">
        <v>41.41</v>
      </c>
      <c r="BX7" s="24">
        <v>39.64</v>
      </c>
      <c r="BY7" s="24">
        <v>40</v>
      </c>
      <c r="BZ7" s="24">
        <v>38.74</v>
      </c>
      <c r="CA7" s="24">
        <v>41.91</v>
      </c>
      <c r="CB7" s="24">
        <v>971.37</v>
      </c>
      <c r="CC7" s="24">
        <v>717.54</v>
      </c>
      <c r="CD7" s="24">
        <v>665.46</v>
      </c>
      <c r="CE7" s="24">
        <v>744.78</v>
      </c>
      <c r="CF7" s="24">
        <v>611.58000000000004</v>
      </c>
      <c r="CG7" s="24">
        <v>400.44</v>
      </c>
      <c r="CH7" s="24">
        <v>417.56</v>
      </c>
      <c r="CI7" s="24">
        <v>449.72</v>
      </c>
      <c r="CJ7" s="24">
        <v>437.27</v>
      </c>
      <c r="CK7" s="24">
        <v>456.72</v>
      </c>
      <c r="CL7" s="24">
        <v>420.17</v>
      </c>
      <c r="CM7" s="24">
        <v>33.33</v>
      </c>
      <c r="CN7" s="24">
        <v>33.78</v>
      </c>
      <c r="CO7" s="24">
        <v>32.44</v>
      </c>
      <c r="CP7" s="24">
        <v>31.11</v>
      </c>
      <c r="CQ7" s="24">
        <v>28.89</v>
      </c>
      <c r="CR7" s="24">
        <v>32.229999999999997</v>
      </c>
      <c r="CS7" s="24">
        <v>32.479999999999997</v>
      </c>
      <c r="CT7" s="24">
        <v>30.19</v>
      </c>
      <c r="CU7" s="24">
        <v>28.77</v>
      </c>
      <c r="CV7" s="24">
        <v>26.22</v>
      </c>
      <c r="CW7" s="24">
        <v>29.92</v>
      </c>
      <c r="CX7" s="24">
        <v>98.36</v>
      </c>
      <c r="CY7" s="24">
        <v>99.66</v>
      </c>
      <c r="CZ7" s="24">
        <v>99.64</v>
      </c>
      <c r="DA7" s="24">
        <v>99.63</v>
      </c>
      <c r="DB7" s="24">
        <v>99.61</v>
      </c>
      <c r="DC7" s="24">
        <v>80.8</v>
      </c>
      <c r="DD7" s="24">
        <v>79.2</v>
      </c>
      <c r="DE7" s="24">
        <v>79.09</v>
      </c>
      <c r="DF7" s="24">
        <v>78.900000000000006</v>
      </c>
      <c r="DG7" s="24">
        <v>78.03</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1.6</v>
      </c>
      <c r="EM7" s="24">
        <v>0.01</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水道・下水道係 ②</cp:lastModifiedBy>
  <cp:lastPrinted>2024-02-04T23:04:24Z</cp:lastPrinted>
  <dcterms:created xsi:type="dcterms:W3CDTF">2023-12-12T02:57:23Z</dcterms:created>
  <dcterms:modified xsi:type="dcterms:W3CDTF">2024-02-08T23:50:31Z</dcterms:modified>
  <cp:category/>
</cp:coreProperties>
</file>