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j22dc01\共有フォルダ\01_各課\06_建設課\水道・下水道係\下水道重要データ\（重要）経営比較分析表\R3年度決算分【R4年度提出】\提出データ\"/>
    </mc:Choice>
  </mc:AlternateContent>
  <xr:revisionPtr revIDLastSave="0" documentId="13_ncr:1_{690C6369-5C9A-4D48-A1B1-B738816996A5}" xr6:coauthVersionLast="47" xr6:coauthVersionMax="47" xr10:uidLastSave="{00000000-0000-0000-0000-000000000000}"/>
  <workbookProtection workbookAlgorithmName="SHA-512" workbookHashValue="BCQQ4WBhFxQYBGfy2C3m6fgVZNuvKGWoLmd3eMn9h+nXRactJP1wQFyFfoJj7UbVewk0DaK2Jnjl7CaXZ52w2g==" workbookSaltValue="9yNy/dyoXFbgpSybT4Sbtg==" workbookSpinCount="100000" lockStructure="1"/>
  <bookViews>
    <workbookView xWindow="14730" yWindow="585" windowWidth="14340" windowHeight="151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I10" i="4"/>
  <c r="B10" i="4"/>
  <c r="P8" i="4"/>
  <c r="I8" i="4"/>
</calcChain>
</file>

<file path=xl/sharedStrings.xml><?xml version="1.0" encoding="utf-8"?>
<sst xmlns="http://schemas.openxmlformats.org/spreadsheetml/2006/main" count="237" uniqueCount="120">
  <si>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</si>
  <si>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</si>
  <si>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</si>
  <si>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</si>
  <si>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</si>
  <si>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</si>
  <si>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</si>
  <si>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</si>
  <si>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</si>
  <si>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</si>
  <si>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</si>
  <si>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</si>
  <si>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</si>
  <si>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</si>
  <si>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</si>
  <si>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</si>
  <si>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</si>
  <si>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</si>
  <si>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</si>
  <si>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</si>
  <si>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</si>
  <si>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</si>
  <si>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</si>
  <si>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</si>
  <si>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</si>
  <si>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</si>
  <si>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</si>
  <si>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</si>
  <si>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</si>
  <si>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</si>
  <si>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</si>
  <si>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</si>
  <si>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</si>
  <si>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</si>
  <si>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</si>
  <si>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</si>
  <si>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</si>
  <si>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</si>
  <si>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</si>
  <si>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</si>
  <si>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</si>
  <si>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</si>
  <si>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</si>
  <si>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</si>
  <si>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</si>
  <si>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</si>
  <si>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</si>
  <si>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</si>
  <si>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</si>
  <si>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</si>
  <si>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</si>
  <si>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</si>
  <si>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</si>
  <si>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</si>
  <si>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</si>
  <si>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</si>
  <si>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</si>
  <si>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</si>
  <si>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</si>
  <si>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</si>
  <si>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</si>
  <si>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</si>
  <si>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</si>
  <si>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</si>
  <si>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</si>
  <si>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</si>
  <si>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</si>
  <si>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</si>
  <si>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</si>
  <si>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</si>
  <si>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</si>
  <si>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</si>
  <si>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</si>
  <si>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</si>
  <si>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</si>
  <si>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</si>
  <si>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</si>
  <si>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</si>
  <si>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</si>
  <si>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</si>
  <si>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</si>
  <si>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</si>
  <si>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</si>
  <si>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</si>
  <si>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</si>
  <si>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</si>
  <si>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</si>
  <si>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</si>
  <si>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</si>
  <si>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</si>
  <si>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</si>
  <si>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</si>
  <si>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</si>
  <si>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</si>
  <si>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</si>
  <si>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</si>
  <si>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</si>
  <si>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</si>
  <si>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</si>
  <si>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</si>
  <si>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</si>
  <si>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</si>
  <si>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</si>
  <si>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</si>
  <si>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</si>
  <si>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</si>
  <si>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</si>
  <si>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</si>
  <si>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</si>
  <si>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</si>
  <si>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</si>
  <si>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</si>
  <si>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</si>
  <si>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</si>
  <si>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</si>
  <si>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</si>
  <si>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xml:space="preserve">①収益的収支比率：人口減少等の影響はあるが、接続率は徐々に増加傾向にある。料金収入については前年度比で微増に対し、収益的収支で人件費減、施設営繕費が大幅減の為、相対的には比率が100％超えた。今後は式根島処理区の経費増加に対し長期計画を見据え中で収支バランスの適正化・安定化を目指す。
④企業債残高対事業規模比率：類似団体等との数値比較において、当該数値は低い水準である。現在整備中であるが、投資規模、使用料水準は適正であると考える。ただし、更なる接続率・料金収入の向上を目指し、健全経営に努めることが必要である。
⑤経費回収率：前年比増の要因は①支出額減が要因である。類似団体等の数値と比較しても低い数値となっている。また、令和２年度から式根島下水処理場の建設費が急増し、一時的に回収率は急減する見込みだが、式根島処理区の接続率の増加を踏まえ、回収率を分析し料金改定等の収入増といった検討の時期を迎えている。
</t>
    </r>
    <r>
      <rPr>
        <sz val="11"/>
        <color theme="1"/>
        <rFont val="ＭＳ ゴシック"/>
        <family val="3"/>
        <charset val="128"/>
      </rPr>
      <t>⑥汚水処理原価：安定的な長期収支計画を策定し安定的な汚水処理原価水準を目指す。
⑦施設利用率：当該数値については、類似団体等の数値と比較しても低い数値である。このため、接続率を更に増加させ施設利用率を向上させる必要がある。　　　　　　　　　　　　　　　　　　　　　　　　　　　　⑧水洗化率：人口減少等の影響はあるが、水洗化率（接続率）は徐々に増加傾向にり、料金収入も年々増加しているが、まだ１００％未満であるため、健全経営に向け接続への啓蒙活動等を更に強化・実施していく必要がある。</t>
    </r>
    <r>
      <rPr>
        <sz val="11"/>
        <color rgb="FFFF0000"/>
        <rFont val="ＭＳ ゴシック"/>
        <family val="3"/>
        <charset val="128"/>
      </rPr>
      <t xml:space="preserve">　　　 </t>
    </r>
    <rPh sb="130" eb="133">
      <t>テキセイカ</t>
    </rPh>
    <rPh sb="138" eb="140">
      <t>メザ</t>
    </rPh>
    <rPh sb="265" eb="268">
      <t>ゼンネンヒ</t>
    </rPh>
    <rPh sb="268" eb="269">
      <t>ゾウ</t>
    </rPh>
    <rPh sb="270" eb="272">
      <t>ヨウイン</t>
    </rPh>
    <rPh sb="274" eb="276">
      <t>シシュツ</t>
    </rPh>
    <rPh sb="276" eb="277">
      <t>ガク</t>
    </rPh>
    <rPh sb="277" eb="278">
      <t>ゲン</t>
    </rPh>
    <rPh sb="279" eb="281">
      <t>ヨウイン</t>
    </rPh>
    <rPh sb="325" eb="327">
      <t>ショリ</t>
    </rPh>
    <rPh sb="327" eb="328">
      <t>ジョウ</t>
    </rPh>
    <rPh sb="329" eb="332">
      <t>ケンセツヒ</t>
    </rPh>
    <rPh sb="333" eb="335">
      <t>キュウゾウ</t>
    </rPh>
    <rPh sb="337" eb="340">
      <t>イチジテキ</t>
    </rPh>
    <rPh sb="341" eb="344">
      <t>カイシュウリツ</t>
    </rPh>
    <rPh sb="345" eb="347">
      <t>キュウゲン</t>
    </rPh>
    <rPh sb="349" eb="351">
      <t>ミコ</t>
    </rPh>
    <rPh sb="355" eb="358">
      <t>シキネジマ</t>
    </rPh>
    <rPh sb="358" eb="361">
      <t>ショリク</t>
    </rPh>
    <rPh sb="362" eb="364">
      <t>セツゾク</t>
    </rPh>
    <rPh sb="364" eb="365">
      <t>リツ</t>
    </rPh>
    <rPh sb="366" eb="368">
      <t>ゾウカ</t>
    </rPh>
    <rPh sb="369" eb="370">
      <t>フ</t>
    </rPh>
    <rPh sb="373" eb="376">
      <t>カイシュウリツ</t>
    </rPh>
    <rPh sb="377" eb="379">
      <t>ブンセキ</t>
    </rPh>
    <rPh sb="380" eb="382">
      <t>リョウキン</t>
    </rPh>
    <rPh sb="382" eb="384">
      <t>カイテイ</t>
    </rPh>
    <rPh sb="384" eb="385">
      <t>ナド</t>
    </rPh>
    <rPh sb="386" eb="388">
      <t>シュウニュウ</t>
    </rPh>
    <rPh sb="388" eb="389">
      <t>ゾウ</t>
    </rPh>
    <rPh sb="393" eb="395">
      <t>ケントウ</t>
    </rPh>
    <rPh sb="396" eb="398">
      <t>ジキ</t>
    </rPh>
    <rPh sb="399" eb="400">
      <t>ムカ</t>
    </rPh>
    <rPh sb="414" eb="417">
      <t>アンテイテキ</t>
    </rPh>
    <rPh sb="418" eb="420">
      <t>チョウキ</t>
    </rPh>
    <rPh sb="420" eb="422">
      <t>シュウシ</t>
    </rPh>
    <rPh sb="422" eb="424">
      <t>ケイカク</t>
    </rPh>
    <rPh sb="425" eb="427">
      <t>サクテイ</t>
    </rPh>
    <rPh sb="428" eb="431">
      <t>アンテイテキ</t>
    </rPh>
    <rPh sb="432" eb="436">
      <t>オスイショリ</t>
    </rPh>
    <rPh sb="436" eb="438">
      <t>ゲンカ</t>
    </rPh>
    <rPh sb="438" eb="440">
      <t>スイジュン</t>
    </rPh>
    <rPh sb="441" eb="443">
      <t>メザ</t>
    </rPh>
    <phoneticPr fontId="4"/>
  </si>
  <si>
    <t>一部供用開始から、１０数年しか経過していないため、管渠の老朽化は今のところ見られない。しかし、将来的に老朽化することは予測されるため、早い段階で点検調査及びストックマネジメント等の策定を行い、計画的な維持管理を実施していく必要がある。</t>
    <phoneticPr fontId="4"/>
  </si>
  <si>
    <t>今現在においても下水道整備中であり、更に新たな処理区を今後整備することから、費用負担は大きくなると予測される。（整備期間完了時期しては令和６年度を目途としている）接続率・料金収入の増加をより一層向上させるため、財源確保に努める必要があると考える。又、現状にあった施設規模を維持するため、各種計画の見直しを随時行うとともに、ストックマネジメント等の策定も実施し、計画的かつ適正な維持管理を行い、健全で効率的な経営を目指す必要がある。　　　　　　　　　　　　　　　　　　　　　　　　　また今後においては漁業集落事業との広域化・共同化についても検討を行い、将来的に負担とならないよう、より一層健全で効率的な経営を目指す必要があると考える。</t>
    <phoneticPr fontId="4"/>
  </si>
  <si>
    <r>
      <rPr>
        <sz val="10"/>
        <rFont val="ＭＳ ゴシック"/>
        <family val="3"/>
        <charset val="128"/>
      </rPr>
      <t xml:space="preserve">①収益的収支比率：人口減少等の影響はあるが、接続率は徐々に増加傾向にある。料金収入については前年度比で微増に対し、収益的収支で人件費減、施設営繕費が大幅減の為、相対的には比率が100％超えた。今後は式根島処理区の経費増加に対し長期計画を見据え中で収支バランスの適正化・安定化を目指す。
④企業債残高対事業規模比率：類似団体等との数値比較において、当該数値は低い水準である。現在整備中であるが、投資規模、使用料水準は適正であると考える。ただし、更なる接続率・料金収入の向上を目指し、健全経営に努めることが必要である。
⑤経費回収率：前年比増の要因は①支出額減が要因である。類似団体等の数値と比較しても低い数値となっている。また、令和２年度から式根島下水処理場の建設費が急増し、一時的に回収率は急減する見込みだが、式根島処理区の接続率の増加を踏まえ、回収率を分析し料金改定等の収入増といった検討の時期を迎えている。
</t>
    </r>
    <r>
      <rPr>
        <sz val="10"/>
        <color theme="1"/>
        <rFont val="ＭＳ ゴシック"/>
        <family val="3"/>
        <charset val="128"/>
      </rPr>
      <t>⑥汚水処理原価：今後増加する式根島処理区の建設費投資の効率化と維持費の適正化、接続率の向上を目指し、経営分析を行っていく。
⑦施設利用率：当該数値については、類似団体等の数値と比較しても低い数値である。このため、接続率を更に増加させ施設利用率を向上させる必要がある。　　　　　　　　　　　　　　　　　　　　　　　　　　　　⑧水洗化率：人口減少等の影響はあるが、水洗化率（接続率）は徐々に増加傾向にり、料金収入も年々増加しているが、まだ１００％未満であるため、健全経営に向け接続への啓蒙活動等を更に強化・実施していく必要がある。</t>
    </r>
    <r>
      <rPr>
        <sz val="10"/>
        <rFont val="ＭＳ ゴシック"/>
        <family val="3"/>
        <charset val="128"/>
      </rPr>
      <t xml:space="preserve">　　　 </t>
    </r>
    <rPh sb="130" eb="133">
      <t>テキセイカ</t>
    </rPh>
    <rPh sb="138" eb="140">
      <t>メザ</t>
    </rPh>
    <rPh sb="265" eb="268">
      <t>ゼンネンヒ</t>
    </rPh>
    <rPh sb="268" eb="269">
      <t>ゾウ</t>
    </rPh>
    <rPh sb="270" eb="272">
      <t>ヨウイン</t>
    </rPh>
    <rPh sb="274" eb="276">
      <t>シシュツ</t>
    </rPh>
    <rPh sb="276" eb="277">
      <t>ガク</t>
    </rPh>
    <rPh sb="277" eb="278">
      <t>ゲン</t>
    </rPh>
    <rPh sb="279" eb="281">
      <t>ヨウイン</t>
    </rPh>
    <rPh sb="325" eb="327">
      <t>ショリ</t>
    </rPh>
    <rPh sb="327" eb="328">
      <t>ジョウ</t>
    </rPh>
    <rPh sb="329" eb="332">
      <t>ケンセツヒ</t>
    </rPh>
    <rPh sb="333" eb="335">
      <t>キュウゾウ</t>
    </rPh>
    <rPh sb="337" eb="340">
      <t>イチジテキ</t>
    </rPh>
    <rPh sb="341" eb="344">
      <t>カイシュウリツ</t>
    </rPh>
    <rPh sb="345" eb="347">
      <t>キュウゲン</t>
    </rPh>
    <rPh sb="349" eb="351">
      <t>ミコ</t>
    </rPh>
    <rPh sb="355" eb="358">
      <t>シキネジマ</t>
    </rPh>
    <rPh sb="358" eb="361">
      <t>ショリク</t>
    </rPh>
    <rPh sb="362" eb="364">
      <t>セツゾク</t>
    </rPh>
    <rPh sb="364" eb="365">
      <t>リツ</t>
    </rPh>
    <rPh sb="366" eb="368">
      <t>ゾウカ</t>
    </rPh>
    <rPh sb="369" eb="370">
      <t>フ</t>
    </rPh>
    <rPh sb="373" eb="376">
      <t>カイシュウリツ</t>
    </rPh>
    <rPh sb="377" eb="379">
      <t>ブンセキ</t>
    </rPh>
    <rPh sb="380" eb="382">
      <t>リョウキン</t>
    </rPh>
    <rPh sb="382" eb="384">
      <t>カイテイ</t>
    </rPh>
    <rPh sb="384" eb="385">
      <t>ナド</t>
    </rPh>
    <rPh sb="386" eb="388">
      <t>シュウニュウ</t>
    </rPh>
    <rPh sb="388" eb="389">
      <t>ゾウ</t>
    </rPh>
    <rPh sb="393" eb="395">
      <t>ケントウ</t>
    </rPh>
    <rPh sb="396" eb="398">
      <t>ジキ</t>
    </rPh>
    <rPh sb="399" eb="400">
      <t>ムカ</t>
    </rPh>
    <rPh sb="414" eb="416">
      <t>コンゴ</t>
    </rPh>
    <rPh sb="416" eb="418">
      <t>ゾウカ</t>
    </rPh>
    <rPh sb="420" eb="423">
      <t>シキネジマ</t>
    </rPh>
    <rPh sb="423" eb="426">
      <t>ショリク</t>
    </rPh>
    <rPh sb="427" eb="430">
      <t>ケンセツヒ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</si>
</sst>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0C-42E5-8A65-531A422148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0.02</c:v>
                </c:pt>
                <c:pt idx="4" formatCode="#,##0.00;&quot;△&quot;#,##0.00">
                  <c:v>0</c:v>
                </c:pt>
              </c:numCache>
            </c:numRef>
          </c:val>
          <c:smooth val="0"/>
          <c:extLst>
            <c:ext xmlns:c16="http://schemas.microsoft.com/office/drawing/2014/chart" uri="{C3380CC4-5D6E-409C-BE32-E72D297353CC}">
              <c16:uniqueId val="{00000001-D30C-42E5-8A65-531A422148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30.66</c:v>
                </c:pt>
                <c:pt idx="1">
                  <c:v>29.59</c:v>
                </c:pt>
                <c:pt idx="2">
                  <c:v>30.16</c:v>
                </c:pt>
                <c:pt idx="3">
                  <c:v>29.75</c:v>
                </c:pt>
                <c:pt idx="4">
                  <c:v>30.82</c:v>
                </c:pt>
              </c:numCache>
            </c:numRef>
          </c:val>
          <c:extLst>
            <c:ext xmlns:c16="http://schemas.microsoft.com/office/drawing/2014/chart" uri="{C3380CC4-5D6E-409C-BE32-E72D297353CC}">
              <c16:uniqueId val="{00000000-5D5F-41CE-B75F-F444EE22C27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36.71</c:v>
                </c:pt>
                <c:pt idx="4">
                  <c:v>33.799999999999997</c:v>
                </c:pt>
              </c:numCache>
            </c:numRef>
          </c:val>
          <c:smooth val="0"/>
          <c:extLst>
            <c:ext xmlns:c16="http://schemas.microsoft.com/office/drawing/2014/chart" uri="{C3380CC4-5D6E-409C-BE32-E72D297353CC}">
              <c16:uniqueId val="{00000001-5D5F-41CE-B75F-F444EE22C27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68.11</c:v>
                </c:pt>
                <c:pt idx="1">
                  <c:v>70.05</c:v>
                </c:pt>
                <c:pt idx="2">
                  <c:v>71.7</c:v>
                </c:pt>
                <c:pt idx="3">
                  <c:v>73.650000000000006</c:v>
                </c:pt>
                <c:pt idx="4">
                  <c:v>77.63</c:v>
                </c:pt>
              </c:numCache>
            </c:numRef>
          </c:val>
          <c:extLst>
            <c:ext xmlns:c16="http://schemas.microsoft.com/office/drawing/2014/chart" uri="{C3380CC4-5D6E-409C-BE32-E72D297353CC}">
              <c16:uniqueId val="{00000000-2ADF-4614-A653-4FA98D5A46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70.05</c:v>
                </c:pt>
                <c:pt idx="4">
                  <c:v>67.09</c:v>
                </c:pt>
              </c:numCache>
            </c:numRef>
          </c:val>
          <c:smooth val="0"/>
          <c:extLst>
            <c:ext xmlns:c16="http://schemas.microsoft.com/office/drawing/2014/chart" uri="{C3380CC4-5D6E-409C-BE32-E72D297353CC}">
              <c16:uniqueId val="{00000001-2ADF-4614-A653-4FA98D5A46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61.5</c:v>
                </c:pt>
                <c:pt idx="1">
                  <c:v>80.069999999999993</c:v>
                </c:pt>
                <c:pt idx="2">
                  <c:v>85.36</c:v>
                </c:pt>
                <c:pt idx="3">
                  <c:v>73.510000000000005</c:v>
                </c:pt>
                <c:pt idx="4">
                  <c:v>101.02</c:v>
                </c:pt>
              </c:numCache>
            </c:numRef>
          </c:val>
          <c:extLst>
            <c:ext xmlns:c16="http://schemas.microsoft.com/office/drawing/2014/chart" uri="{C3380CC4-5D6E-409C-BE32-E72D297353CC}">
              <c16:uniqueId val="{00000000-CBA8-4DE1-9AB0-479ABD2F79A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A8-4DE1-9AB0-479ABD2F79A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69-4E82-8F63-F7DD3EED767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69-4E82-8F63-F7DD3EED767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2-4900-96D4-8C24DA06562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2-4900-96D4-8C24DA06562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2-4983-9A07-1E20B77EB4E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2-4983-9A07-1E20B77EB4E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EC-4B44-8D88-0C9417F8E50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EC-4B44-8D88-0C9417F8E50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77.97</c:v>
                </c:pt>
                <c:pt idx="1">
                  <c:v>80.89</c:v>
                </c:pt>
                <c:pt idx="2">
                  <c:v>81.86</c:v>
                </c:pt>
                <c:pt idx="3" formatCode="#,##0.00;&quot;△&quot;#,##0.00">
                  <c:v>0</c:v>
                </c:pt>
                <c:pt idx="4" formatCode="#,##0.00;&quot;△&quot;#,##0.00">
                  <c:v>0</c:v>
                </c:pt>
              </c:numCache>
            </c:numRef>
          </c:val>
          <c:extLst>
            <c:ext xmlns:c16="http://schemas.microsoft.com/office/drawing/2014/chart" uri="{C3380CC4-5D6E-409C-BE32-E72D297353CC}">
              <c16:uniqueId val="{00000000-1B70-4A9A-AA83-2C16D545246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1209.45</c:v>
                </c:pt>
                <c:pt idx="4">
                  <c:v>1042.6400000000001</c:v>
                </c:pt>
              </c:numCache>
            </c:numRef>
          </c:val>
          <c:smooth val="0"/>
          <c:extLst>
            <c:ext xmlns:c16="http://schemas.microsoft.com/office/drawing/2014/chart" uri="{C3380CC4-5D6E-409C-BE32-E72D297353CC}">
              <c16:uniqueId val="{00000001-1B70-4A9A-AA83-2C16D545246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43.01</c:v>
                </c:pt>
                <c:pt idx="1">
                  <c:v>41.18</c:v>
                </c:pt>
                <c:pt idx="2">
                  <c:v>52.24</c:v>
                </c:pt>
                <c:pt idx="3">
                  <c:v>40.57</c:v>
                </c:pt>
                <c:pt idx="4">
                  <c:v>65.150000000000006</c:v>
                </c:pt>
              </c:numCache>
            </c:numRef>
          </c:val>
          <c:extLst>
            <c:ext xmlns:c16="http://schemas.microsoft.com/office/drawing/2014/chart" uri="{C3380CC4-5D6E-409C-BE32-E72D297353CC}">
              <c16:uniqueId val="{00000000-4919-4B9C-AEA1-694DAAF0F65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55.93</c:v>
                </c:pt>
                <c:pt idx="4">
                  <c:v>55.76</c:v>
                </c:pt>
              </c:numCache>
            </c:numRef>
          </c:val>
          <c:smooth val="0"/>
          <c:extLst>
            <c:ext xmlns:c16="http://schemas.microsoft.com/office/drawing/2014/chart" uri="{C3380CC4-5D6E-409C-BE32-E72D297353CC}">
              <c16:uniqueId val="{00000001-4919-4B9C-AEA1-694DAAF0F65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481.46</c:v>
                </c:pt>
                <c:pt idx="1">
                  <c:v>504.72</c:v>
                </c:pt>
                <c:pt idx="2">
                  <c:v>405.84</c:v>
                </c:pt>
                <c:pt idx="3">
                  <c:v>524.15</c:v>
                </c:pt>
                <c:pt idx="4">
                  <c:v>332.88</c:v>
                </c:pt>
              </c:numCache>
            </c:numRef>
          </c:val>
          <c:extLst>
            <c:ext xmlns:c16="http://schemas.microsoft.com/office/drawing/2014/chart" uri="{C3380CC4-5D6E-409C-BE32-E72D297353CC}">
              <c16:uniqueId val="{00000000-D915-4282-B212-306AD9F103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289.60000000000002</c:v>
                </c:pt>
                <c:pt idx="4">
                  <c:v>296.14999999999998</c:v>
                </c:pt>
              </c:numCache>
            </c:numRef>
          </c:val>
          <c:smooth val="0"/>
          <c:extLst>
            <c:ext xmlns:c16="http://schemas.microsoft.com/office/drawing/2014/chart" uri="{C3380CC4-5D6E-409C-BE32-E72D297353CC}">
              <c16:uniqueId val="{00000001-D915-4282-B212-306AD9F103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U46" zoomScaleNormal="100" workbookViewId="0">
      <selection activeCell="BS84" sqref="BS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新島村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法非適用</v>
      </c>
      <c r="C8" s="66"/>
      <c r="D8" s="66"/>
      <c r="E8" s="66"/>
      <c r="F8" s="66"/>
      <c r="G8" s="66"/>
      <c r="H8" s="66"/>
      <c r="I8" s="66" t="str">
        <f>
データ!J6</f>
        <v>
下水道事業</v>
      </c>
      <c r="J8" s="66"/>
      <c r="K8" s="66"/>
      <c r="L8" s="66"/>
      <c r="M8" s="66"/>
      <c r="N8" s="66"/>
      <c r="O8" s="66"/>
      <c r="P8" s="66" t="str">
        <f>
データ!K6</f>
        <v>
特定環境保全公共下水道</v>
      </c>
      <c r="Q8" s="66"/>
      <c r="R8" s="66"/>
      <c r="S8" s="66"/>
      <c r="T8" s="66"/>
      <c r="U8" s="66"/>
      <c r="V8" s="66"/>
      <c r="W8" s="66" t="str">
        <f>
データ!L6</f>
        <v>
D3</v>
      </c>
      <c r="X8" s="66"/>
      <c r="Y8" s="66"/>
      <c r="Z8" s="66"/>
      <c r="AA8" s="66"/>
      <c r="AB8" s="66"/>
      <c r="AC8" s="66"/>
      <c r="AD8" s="67" t="str">
        <f>
データ!$M$6</f>
        <v>
非設置</v>
      </c>
      <c r="AE8" s="67"/>
      <c r="AF8" s="67"/>
      <c r="AG8" s="67"/>
      <c r="AH8" s="67"/>
      <c r="AI8" s="67"/>
      <c r="AJ8" s="67"/>
      <c r="AK8" s="3"/>
      <c r="AL8" s="55">
        <f>
データ!S6</f>
        <v>
2547</v>
      </c>
      <c r="AM8" s="55"/>
      <c r="AN8" s="55"/>
      <c r="AO8" s="55"/>
      <c r="AP8" s="55"/>
      <c r="AQ8" s="55"/>
      <c r="AR8" s="55"/>
      <c r="AS8" s="55"/>
      <c r="AT8" s="54">
        <f>
データ!T6</f>
        <v>
27.54</v>
      </c>
      <c r="AU8" s="54"/>
      <c r="AV8" s="54"/>
      <c r="AW8" s="54"/>
      <c r="AX8" s="54"/>
      <c r="AY8" s="54"/>
      <c r="AZ8" s="54"/>
      <c r="BA8" s="54"/>
      <c r="BB8" s="54">
        <f>
データ!U6</f>
        <v>
92.48</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t="str">
        <f>
データ!O6</f>
        <v>
該当数値なし</v>
      </c>
      <c r="J10" s="54"/>
      <c r="K10" s="54"/>
      <c r="L10" s="54"/>
      <c r="M10" s="54"/>
      <c r="N10" s="54"/>
      <c r="O10" s="54"/>
      <c r="P10" s="54">
        <f>
データ!P6</f>
        <v>
65.5</v>
      </c>
      <c r="Q10" s="54"/>
      <c r="R10" s="54"/>
      <c r="S10" s="54"/>
      <c r="T10" s="54"/>
      <c r="U10" s="54"/>
      <c r="V10" s="54"/>
      <c r="W10" s="54">
        <f>
データ!Q6</f>
        <v>
100</v>
      </c>
      <c r="X10" s="54"/>
      <c r="Y10" s="54"/>
      <c r="Z10" s="54"/>
      <c r="AA10" s="54"/>
      <c r="AB10" s="54"/>
      <c r="AC10" s="54"/>
      <c r="AD10" s="55">
        <f>
データ!R6</f>
        <v>
3850</v>
      </c>
      <c r="AE10" s="55"/>
      <c r="AF10" s="55"/>
      <c r="AG10" s="55"/>
      <c r="AH10" s="55"/>
      <c r="AI10" s="55"/>
      <c r="AJ10" s="55"/>
      <c r="AK10" s="2"/>
      <c r="AL10" s="55">
        <f>
データ!V6</f>
        <v>
1623</v>
      </c>
      <c r="AM10" s="55"/>
      <c r="AN10" s="55"/>
      <c r="AO10" s="55"/>
      <c r="AP10" s="55"/>
      <c r="AQ10" s="55"/>
      <c r="AR10" s="55"/>
      <c r="AS10" s="55"/>
      <c r="AT10" s="54">
        <f>
データ!W6</f>
        <v>
0.84</v>
      </c>
      <c r="AU10" s="54"/>
      <c r="AV10" s="54"/>
      <c r="AW10" s="54"/>
      <c r="AX10" s="54"/>
      <c r="AY10" s="54"/>
      <c r="AZ10" s="54"/>
      <c r="BA10" s="54"/>
      <c r="BB10" s="54">
        <f>
データ!X6</f>
        <v>
1932.14</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
119</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15">
      <c r="B86" s="12"/>
      <c r="C86" s="12"/>
      <c r="D86" s="12"/>
      <c r="E86" s="12" t="str">
        <f>
データ!AI6</f>
        <v/>
      </c>
      <c r="F86" s="12" t="s">
        <v>
43</v>
      </c>
      <c r="G86" s="12" t="s">
        <v>
44</v>
      </c>
      <c r="H86" s="12" t="str">
        <f>
データ!BP6</f>
        <v>
【1,201.79】</v>
      </c>
      <c r="I86" s="12" t="str">
        <f>
データ!CA6</f>
        <v>
【75.31】</v>
      </c>
      <c r="J86" s="12" t="str">
        <f>
データ!CL6</f>
        <v>
【216.39】</v>
      </c>
      <c r="K86" s="12" t="str">
        <f>
データ!CW6</f>
        <v>
【42.57】</v>
      </c>
      <c r="L86" s="12" t="str">
        <f>
データ!DH6</f>
        <v>
【85.24】</v>
      </c>
      <c r="M86" s="12" t="s">
        <v>
43</v>
      </c>
      <c r="N86" s="12" t="s">
        <v>
44</v>
      </c>
      <c r="O86" s="12" t="str">
        <f>
データ!EO6</f>
        <v>
【0.15】</v>
      </c>
    </row>
  </sheetData>
  <sheetProtection algorithmName="SHA-512" hashValue="ggb0Wuq3g0zKLzyC/hPORafZvg5TdECnt5OunzpaYgoctncacdmOK2KZUg9JilWjyyDHxRFayE1N/NVRUjeKKg==" saltValue="hN52SNvTeDJu2T8miepF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
45</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15">
      <c r="A2" s="14" t="s">
        <v>
46</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15">
      <c r="A3" s="14" t="s">
        <v>
47</v>
      </c>
      <c r="B3" s="15" t="s">
        <v>
48</v>
      </c>
      <c r="C3" s="15" t="s">
        <v>
49</v>
      </c>
      <c r="D3" s="15" t="s">
        <v>
50</v>
      </c>
      <c r="E3" s="15" t="s">
        <v>
51</v>
      </c>
      <c r="F3" s="15" t="s">
        <v>
52</v>
      </c>
      <c r="G3" s="15" t="s">
        <v>
53</v>
      </c>
      <c r="H3" s="73" t="s">
        <v>
54</v>
      </c>
      <c r="I3" s="74"/>
      <c r="J3" s="74"/>
      <c r="K3" s="74"/>
      <c r="L3" s="74"/>
      <c r="M3" s="74"/>
      <c r="N3" s="74"/>
      <c r="O3" s="74"/>
      <c r="P3" s="74"/>
      <c r="Q3" s="74"/>
      <c r="R3" s="74"/>
      <c r="S3" s="74"/>
      <c r="T3" s="74"/>
      <c r="U3" s="74"/>
      <c r="V3" s="74"/>
      <c r="W3" s="74"/>
      <c r="X3" s="75"/>
      <c r="Y3" s="79" t="s">
        <v>
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
57</v>
      </c>
      <c r="B4" s="16"/>
      <c r="C4" s="16"/>
      <c r="D4" s="16"/>
      <c r="E4" s="16"/>
      <c r="F4" s="16"/>
      <c r="G4" s="16"/>
      <c r="H4" s="76"/>
      <c r="I4" s="77"/>
      <c r="J4" s="77"/>
      <c r="K4" s="77"/>
      <c r="L4" s="77"/>
      <c r="M4" s="77"/>
      <c r="N4" s="77"/>
      <c r="O4" s="77"/>
      <c r="P4" s="77"/>
      <c r="Q4" s="77"/>
      <c r="R4" s="77"/>
      <c r="S4" s="77"/>
      <c r="T4" s="77"/>
      <c r="U4" s="77"/>
      <c r="V4" s="77"/>
      <c r="W4" s="77"/>
      <c r="X4" s="78"/>
      <c r="Y4" s="72" t="s">
        <v>
58</v>
      </c>
      <c r="Z4" s="72"/>
      <c r="AA4" s="72"/>
      <c r="AB4" s="72"/>
      <c r="AC4" s="72"/>
      <c r="AD4" s="72"/>
      <c r="AE4" s="72"/>
      <c r="AF4" s="72"/>
      <c r="AG4" s="72"/>
      <c r="AH4" s="72"/>
      <c r="AI4" s="72"/>
      <c r="AJ4" s="72" t="s">
        <v>
59</v>
      </c>
      <c r="AK4" s="72"/>
      <c r="AL4" s="72"/>
      <c r="AM4" s="72"/>
      <c r="AN4" s="72"/>
      <c r="AO4" s="72"/>
      <c r="AP4" s="72"/>
      <c r="AQ4" s="72"/>
      <c r="AR4" s="72"/>
      <c r="AS4" s="72"/>
      <c r="AT4" s="72"/>
      <c r="AU4" s="72" t="s">
        <v>
60</v>
      </c>
      <c r="AV4" s="72"/>
      <c r="AW4" s="72"/>
      <c r="AX4" s="72"/>
      <c r="AY4" s="72"/>
      <c r="AZ4" s="72"/>
      <c r="BA4" s="72"/>
      <c r="BB4" s="72"/>
      <c r="BC4" s="72"/>
      <c r="BD4" s="72"/>
      <c r="BE4" s="72"/>
      <c r="BF4" s="72" t="s">
        <v>
61</v>
      </c>
      <c r="BG4" s="72"/>
      <c r="BH4" s="72"/>
      <c r="BI4" s="72"/>
      <c r="BJ4" s="72"/>
      <c r="BK4" s="72"/>
      <c r="BL4" s="72"/>
      <c r="BM4" s="72"/>
      <c r="BN4" s="72"/>
      <c r="BO4" s="72"/>
      <c r="BP4" s="72"/>
      <c r="BQ4" s="72" t="s">
        <v>
62</v>
      </c>
      <c r="BR4" s="72"/>
      <c r="BS4" s="72"/>
      <c r="BT4" s="72"/>
      <c r="BU4" s="72"/>
      <c r="BV4" s="72"/>
      <c r="BW4" s="72"/>
      <c r="BX4" s="72"/>
      <c r="BY4" s="72"/>
      <c r="BZ4" s="72"/>
      <c r="CA4" s="72"/>
      <c r="CB4" s="72" t="s">
        <v>
63</v>
      </c>
      <c r="CC4" s="72"/>
      <c r="CD4" s="72"/>
      <c r="CE4" s="72"/>
      <c r="CF4" s="72"/>
      <c r="CG4" s="72"/>
      <c r="CH4" s="72"/>
      <c r="CI4" s="72"/>
      <c r="CJ4" s="72"/>
      <c r="CK4" s="72"/>
      <c r="CL4" s="72"/>
      <c r="CM4" s="72" t="s">
        <v>
64</v>
      </c>
      <c r="CN4" s="72"/>
      <c r="CO4" s="72"/>
      <c r="CP4" s="72"/>
      <c r="CQ4" s="72"/>
      <c r="CR4" s="72"/>
      <c r="CS4" s="72"/>
      <c r="CT4" s="72"/>
      <c r="CU4" s="72"/>
      <c r="CV4" s="72"/>
      <c r="CW4" s="72"/>
      <c r="CX4" s="72" t="s">
        <v>
65</v>
      </c>
      <c r="CY4" s="72"/>
      <c r="CZ4" s="72"/>
      <c r="DA4" s="72"/>
      <c r="DB4" s="72"/>
      <c r="DC4" s="72"/>
      <c r="DD4" s="72"/>
      <c r="DE4" s="72"/>
      <c r="DF4" s="72"/>
      <c r="DG4" s="72"/>
      <c r="DH4" s="72"/>
      <c r="DI4" s="72" t="s">
        <v>
66</v>
      </c>
      <c r="DJ4" s="72"/>
      <c r="DK4" s="72"/>
      <c r="DL4" s="72"/>
      <c r="DM4" s="72"/>
      <c r="DN4" s="72"/>
      <c r="DO4" s="72"/>
      <c r="DP4" s="72"/>
      <c r="DQ4" s="72"/>
      <c r="DR4" s="72"/>
      <c r="DS4" s="72"/>
      <c r="DT4" s="72" t="s">
        <v>
67</v>
      </c>
      <c r="DU4" s="72"/>
      <c r="DV4" s="72"/>
      <c r="DW4" s="72"/>
      <c r="DX4" s="72"/>
      <c r="DY4" s="72"/>
      <c r="DZ4" s="72"/>
      <c r="EA4" s="72"/>
      <c r="EB4" s="72"/>
      <c r="EC4" s="72"/>
      <c r="ED4" s="72"/>
      <c r="EE4" s="72" t="s">
        <v>
68</v>
      </c>
      <c r="EF4" s="72"/>
      <c r="EG4" s="72"/>
      <c r="EH4" s="72"/>
      <c r="EI4" s="72"/>
      <c r="EJ4" s="72"/>
      <c r="EK4" s="72"/>
      <c r="EL4" s="72"/>
      <c r="EM4" s="72"/>
      <c r="EN4" s="72"/>
      <c r="EO4" s="72"/>
    </row>
    <row r="5" spans="1:145" x14ac:dyDescent="0.15">
      <c r="A5" s="14" t="s">
        <v>
69</v>
      </c>
      <c r="B5" s="17"/>
      <c r="C5" s="17"/>
      <c r="D5" s="17"/>
      <c r="E5" s="17"/>
      <c r="F5" s="17"/>
      <c r="G5" s="17"/>
      <c r="H5" s="18" t="s">
        <v>
70</v>
      </c>
      <c r="I5" s="18" t="s">
        <v>
71</v>
      </c>
      <c r="J5" s="18" t="s">
        <v>
72</v>
      </c>
      <c r="K5" s="18" t="s">
        <v>
73</v>
      </c>
      <c r="L5" s="18" t="s">
        <v>
74</v>
      </c>
      <c r="M5" s="18" t="s">
        <v>
5</v>
      </c>
      <c r="N5" s="18" t="s">
        <v>
75</v>
      </c>
      <c r="O5" s="18" t="s">
        <v>
76</v>
      </c>
      <c r="P5" s="18" t="s">
        <v>
77</v>
      </c>
      <c r="Q5" s="18" t="s">
        <v>
78</v>
      </c>
      <c r="R5" s="18" t="s">
        <v>
79</v>
      </c>
      <c r="S5" s="18" t="s">
        <v>
80</v>
      </c>
      <c r="T5" s="18" t="s">
        <v>
81</v>
      </c>
      <c r="U5" s="18" t="s">
        <v>
82</v>
      </c>
      <c r="V5" s="18" t="s">
        <v>
83</v>
      </c>
      <c r="W5" s="18" t="s">
        <v>
84</v>
      </c>
      <c r="X5" s="18" t="s">
        <v>
85</v>
      </c>
      <c r="Y5" s="18" t="s">
        <v>
86</v>
      </c>
      <c r="Z5" s="18" t="s">
        <v>
87</v>
      </c>
      <c r="AA5" s="18" t="s">
        <v>
88</v>
      </c>
      <c r="AB5" s="18" t="s">
        <v>
89</v>
      </c>
      <c r="AC5" s="18" t="s">
        <v>
90</v>
      </c>
      <c r="AD5" s="18" t="s">
        <v>
91</v>
      </c>
      <c r="AE5" s="18" t="s">
        <v>
92</v>
      </c>
      <c r="AF5" s="18" t="s">
        <v>
93</v>
      </c>
      <c r="AG5" s="18" t="s">
        <v>
94</v>
      </c>
      <c r="AH5" s="18" t="s">
        <v>
95</v>
      </c>
      <c r="AI5" s="18" t="s">
        <v>
31</v>
      </c>
      <c r="AJ5" s="18" t="s">
        <v>
86</v>
      </c>
      <c r="AK5" s="18" t="s">
        <v>
87</v>
      </c>
      <c r="AL5" s="18" t="s">
        <v>
88</v>
      </c>
      <c r="AM5" s="18" t="s">
        <v>
89</v>
      </c>
      <c r="AN5" s="18" t="s">
        <v>
90</v>
      </c>
      <c r="AO5" s="18" t="s">
        <v>
91</v>
      </c>
      <c r="AP5" s="18" t="s">
        <v>
92</v>
      </c>
      <c r="AQ5" s="18" t="s">
        <v>
93</v>
      </c>
      <c r="AR5" s="18" t="s">
        <v>
94</v>
      </c>
      <c r="AS5" s="18" t="s">
        <v>
95</v>
      </c>
      <c r="AT5" s="18" t="s">
        <v>
96</v>
      </c>
      <c r="AU5" s="18" t="s">
        <v>
86</v>
      </c>
      <c r="AV5" s="18" t="s">
        <v>
87</v>
      </c>
      <c r="AW5" s="18" t="s">
        <v>
88</v>
      </c>
      <c r="AX5" s="18" t="s">
        <v>
89</v>
      </c>
      <c r="AY5" s="18" t="s">
        <v>
90</v>
      </c>
      <c r="AZ5" s="18" t="s">
        <v>
91</v>
      </c>
      <c r="BA5" s="18" t="s">
        <v>
92</v>
      </c>
      <c r="BB5" s="18" t="s">
        <v>
93</v>
      </c>
      <c r="BC5" s="18" t="s">
        <v>
94</v>
      </c>
      <c r="BD5" s="18" t="s">
        <v>
95</v>
      </c>
      <c r="BE5" s="18" t="s">
        <v>
96</v>
      </c>
      <c r="BF5" s="18" t="s">
        <v>
86</v>
      </c>
      <c r="BG5" s="18" t="s">
        <v>
87</v>
      </c>
      <c r="BH5" s="18" t="s">
        <v>
88</v>
      </c>
      <c r="BI5" s="18" t="s">
        <v>
89</v>
      </c>
      <c r="BJ5" s="18" t="s">
        <v>
90</v>
      </c>
      <c r="BK5" s="18" t="s">
        <v>
91</v>
      </c>
      <c r="BL5" s="18" t="s">
        <v>
92</v>
      </c>
      <c r="BM5" s="18" t="s">
        <v>
93</v>
      </c>
      <c r="BN5" s="18" t="s">
        <v>
94</v>
      </c>
      <c r="BO5" s="18" t="s">
        <v>
95</v>
      </c>
      <c r="BP5" s="18" t="s">
        <v>
96</v>
      </c>
      <c r="BQ5" s="18" t="s">
        <v>
86</v>
      </c>
      <c r="BR5" s="18" t="s">
        <v>
87</v>
      </c>
      <c r="BS5" s="18" t="s">
        <v>
88</v>
      </c>
      <c r="BT5" s="18" t="s">
        <v>
89</v>
      </c>
      <c r="BU5" s="18" t="s">
        <v>
90</v>
      </c>
      <c r="BV5" s="18" t="s">
        <v>
91</v>
      </c>
      <c r="BW5" s="18" t="s">
        <v>
92</v>
      </c>
      <c r="BX5" s="18" t="s">
        <v>
93</v>
      </c>
      <c r="BY5" s="18" t="s">
        <v>
94</v>
      </c>
      <c r="BZ5" s="18" t="s">
        <v>
95</v>
      </c>
      <c r="CA5" s="18" t="s">
        <v>
96</v>
      </c>
      <c r="CB5" s="18" t="s">
        <v>
86</v>
      </c>
      <c r="CC5" s="18" t="s">
        <v>
87</v>
      </c>
      <c r="CD5" s="18" t="s">
        <v>
88</v>
      </c>
      <c r="CE5" s="18" t="s">
        <v>
89</v>
      </c>
      <c r="CF5" s="18" t="s">
        <v>
90</v>
      </c>
      <c r="CG5" s="18" t="s">
        <v>
91</v>
      </c>
      <c r="CH5" s="18" t="s">
        <v>
92</v>
      </c>
      <c r="CI5" s="18" t="s">
        <v>
93</v>
      </c>
      <c r="CJ5" s="18" t="s">
        <v>
94</v>
      </c>
      <c r="CK5" s="18" t="s">
        <v>
95</v>
      </c>
      <c r="CL5" s="18" t="s">
        <v>
96</v>
      </c>
      <c r="CM5" s="18" t="s">
        <v>
86</v>
      </c>
      <c r="CN5" s="18" t="s">
        <v>
87</v>
      </c>
      <c r="CO5" s="18" t="s">
        <v>
88</v>
      </c>
      <c r="CP5" s="18" t="s">
        <v>
89</v>
      </c>
      <c r="CQ5" s="18" t="s">
        <v>
90</v>
      </c>
      <c r="CR5" s="18" t="s">
        <v>
91</v>
      </c>
      <c r="CS5" s="18" t="s">
        <v>
92</v>
      </c>
      <c r="CT5" s="18" t="s">
        <v>
93</v>
      </c>
      <c r="CU5" s="18" t="s">
        <v>
94</v>
      </c>
      <c r="CV5" s="18" t="s">
        <v>
95</v>
      </c>
      <c r="CW5" s="18" t="s">
        <v>
96</v>
      </c>
      <c r="CX5" s="18" t="s">
        <v>
86</v>
      </c>
      <c r="CY5" s="18" t="s">
        <v>
87</v>
      </c>
      <c r="CZ5" s="18" t="s">
        <v>
88</v>
      </c>
      <c r="DA5" s="18" t="s">
        <v>
89</v>
      </c>
      <c r="DB5" s="18" t="s">
        <v>
90</v>
      </c>
      <c r="DC5" s="18" t="s">
        <v>
91</v>
      </c>
      <c r="DD5" s="18" t="s">
        <v>
92</v>
      </c>
      <c r="DE5" s="18" t="s">
        <v>
93</v>
      </c>
      <c r="DF5" s="18" t="s">
        <v>
94</v>
      </c>
      <c r="DG5" s="18" t="s">
        <v>
95</v>
      </c>
      <c r="DH5" s="18" t="s">
        <v>
96</v>
      </c>
      <c r="DI5" s="18" t="s">
        <v>
86</v>
      </c>
      <c r="DJ5" s="18" t="s">
        <v>
87</v>
      </c>
      <c r="DK5" s="18" t="s">
        <v>
88</v>
      </c>
      <c r="DL5" s="18" t="s">
        <v>
89</v>
      </c>
      <c r="DM5" s="18" t="s">
        <v>
90</v>
      </c>
      <c r="DN5" s="18" t="s">
        <v>
91</v>
      </c>
      <c r="DO5" s="18" t="s">
        <v>
92</v>
      </c>
      <c r="DP5" s="18" t="s">
        <v>
93</v>
      </c>
      <c r="DQ5" s="18" t="s">
        <v>
94</v>
      </c>
      <c r="DR5" s="18" t="s">
        <v>
95</v>
      </c>
      <c r="DS5" s="18" t="s">
        <v>
96</v>
      </c>
      <c r="DT5" s="18" t="s">
        <v>
86</v>
      </c>
      <c r="DU5" s="18" t="s">
        <v>
87</v>
      </c>
      <c r="DV5" s="18" t="s">
        <v>
88</v>
      </c>
      <c r="DW5" s="18" t="s">
        <v>
89</v>
      </c>
      <c r="DX5" s="18" t="s">
        <v>
90</v>
      </c>
      <c r="DY5" s="18" t="s">
        <v>
91</v>
      </c>
      <c r="DZ5" s="18" t="s">
        <v>
92</v>
      </c>
      <c r="EA5" s="18" t="s">
        <v>
93</v>
      </c>
      <c r="EB5" s="18" t="s">
        <v>
94</v>
      </c>
      <c r="EC5" s="18" t="s">
        <v>
95</v>
      </c>
      <c r="ED5" s="18" t="s">
        <v>
96</v>
      </c>
      <c r="EE5" s="18" t="s">
        <v>
86</v>
      </c>
      <c r="EF5" s="18" t="s">
        <v>
87</v>
      </c>
      <c r="EG5" s="18" t="s">
        <v>
88</v>
      </c>
      <c r="EH5" s="18" t="s">
        <v>
89</v>
      </c>
      <c r="EI5" s="18" t="s">
        <v>
90</v>
      </c>
      <c r="EJ5" s="18" t="s">
        <v>
91</v>
      </c>
      <c r="EK5" s="18" t="s">
        <v>
92</v>
      </c>
      <c r="EL5" s="18" t="s">
        <v>
93</v>
      </c>
      <c r="EM5" s="18" t="s">
        <v>
94</v>
      </c>
      <c r="EN5" s="18" t="s">
        <v>
95</v>
      </c>
      <c r="EO5" s="18" t="s">
        <v>
96</v>
      </c>
    </row>
    <row r="6" spans="1:145" s="22" customFormat="1" x14ac:dyDescent="0.15">
      <c r="A6" s="14" t="s">
        <v>
97</v>
      </c>
      <c r="B6" s="19">
        <f>
B7</f>
        <v>
2021</v>
      </c>
      <c r="C6" s="19">
        <f t="shared" ref="C6:X6" si="3">
C7</f>
        <v>
133639</v>
      </c>
      <c r="D6" s="19">
        <f t="shared" si="3"/>
        <v>
47</v>
      </c>
      <c r="E6" s="19">
        <f t="shared" si="3"/>
        <v>
17</v>
      </c>
      <c r="F6" s="19">
        <f t="shared" si="3"/>
        <v>
4</v>
      </c>
      <c r="G6" s="19">
        <f t="shared" si="3"/>
        <v>
0</v>
      </c>
      <c r="H6" s="19" t="str">
        <f t="shared" si="3"/>
        <v>
東京都　新島村</v>
      </c>
      <c r="I6" s="19" t="str">
        <f t="shared" si="3"/>
        <v>
法非適用</v>
      </c>
      <c r="J6" s="19" t="str">
        <f t="shared" si="3"/>
        <v>
下水道事業</v>
      </c>
      <c r="K6" s="19" t="str">
        <f t="shared" si="3"/>
        <v>
特定環境保全公共下水道</v>
      </c>
      <c r="L6" s="19" t="str">
        <f t="shared" si="3"/>
        <v>
D3</v>
      </c>
      <c r="M6" s="19" t="str">
        <f t="shared" si="3"/>
        <v>
非設置</v>
      </c>
      <c r="N6" s="20" t="str">
        <f t="shared" si="3"/>
        <v>
-</v>
      </c>
      <c r="O6" s="20" t="str">
        <f t="shared" si="3"/>
        <v>
該当数値なし</v>
      </c>
      <c r="P6" s="20">
        <f t="shared" si="3"/>
        <v>
65.5</v>
      </c>
      <c r="Q6" s="20">
        <f t="shared" si="3"/>
        <v>
100</v>
      </c>
      <c r="R6" s="20">
        <f t="shared" si="3"/>
        <v>
3850</v>
      </c>
      <c r="S6" s="20">
        <f t="shared" si="3"/>
        <v>
2547</v>
      </c>
      <c r="T6" s="20">
        <f t="shared" si="3"/>
        <v>
27.54</v>
      </c>
      <c r="U6" s="20">
        <f t="shared" si="3"/>
        <v>
92.48</v>
      </c>
      <c r="V6" s="20">
        <f t="shared" si="3"/>
        <v>
1623</v>
      </c>
      <c r="W6" s="20">
        <f t="shared" si="3"/>
        <v>
0.84</v>
      </c>
      <c r="X6" s="20">
        <f t="shared" si="3"/>
        <v>
1932.14</v>
      </c>
      <c r="Y6" s="21">
        <f>
IF(Y7="",NA(),Y7)</f>
        <v>
61.5</v>
      </c>
      <c r="Z6" s="21">
        <f t="shared" ref="Z6:AH6" si="4">
IF(Z7="",NA(),Z7)</f>
        <v>
80.069999999999993</v>
      </c>
      <c r="AA6" s="21">
        <f t="shared" si="4"/>
        <v>
85.36</v>
      </c>
      <c r="AB6" s="21">
        <f t="shared" si="4"/>
        <v>
73.510000000000005</v>
      </c>
      <c r="AC6" s="21">
        <f t="shared" si="4"/>
        <v>
101.02</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77.97</v>
      </c>
      <c r="BG6" s="21">
        <f t="shared" ref="BG6:BO6" si="7">
IF(BG7="",NA(),BG7)</f>
        <v>
80.89</v>
      </c>
      <c r="BH6" s="21">
        <f t="shared" si="7"/>
        <v>
81.86</v>
      </c>
      <c r="BI6" s="20">
        <f t="shared" si="7"/>
        <v>
0</v>
      </c>
      <c r="BJ6" s="20">
        <f t="shared" si="7"/>
        <v>
0</v>
      </c>
      <c r="BK6" s="21">
        <f t="shared" si="7"/>
        <v>
1223.96</v>
      </c>
      <c r="BL6" s="21">
        <f t="shared" si="7"/>
        <v>
1269.1500000000001</v>
      </c>
      <c r="BM6" s="21">
        <f t="shared" si="7"/>
        <v>
1087.96</v>
      </c>
      <c r="BN6" s="21">
        <f t="shared" si="7"/>
        <v>
1209.45</v>
      </c>
      <c r="BO6" s="21">
        <f t="shared" si="7"/>
        <v>
1042.6400000000001</v>
      </c>
      <c r="BP6" s="20" t="str">
        <f>
IF(BP7="","",IF(BP7="-","【-】","【"&amp;SUBSTITUTE(TEXT(BP7,"#,##0.00"),"-","△")&amp;"】"))</f>
        <v>
【1,201.79】</v>
      </c>
      <c r="BQ6" s="21">
        <f>
IF(BQ7="",NA(),BQ7)</f>
        <v>
43.01</v>
      </c>
      <c r="BR6" s="21">
        <f t="shared" ref="BR6:BZ6" si="8">
IF(BR7="",NA(),BR7)</f>
        <v>
41.18</v>
      </c>
      <c r="BS6" s="21">
        <f t="shared" si="8"/>
        <v>
52.24</v>
      </c>
      <c r="BT6" s="21">
        <f t="shared" si="8"/>
        <v>
40.57</v>
      </c>
      <c r="BU6" s="21">
        <f t="shared" si="8"/>
        <v>
65.150000000000006</v>
      </c>
      <c r="BV6" s="21">
        <f t="shared" si="8"/>
        <v>
61.54</v>
      </c>
      <c r="BW6" s="21">
        <f t="shared" si="8"/>
        <v>
63.97</v>
      </c>
      <c r="BX6" s="21">
        <f t="shared" si="8"/>
        <v>
59.67</v>
      </c>
      <c r="BY6" s="21">
        <f t="shared" si="8"/>
        <v>
55.93</v>
      </c>
      <c r="BZ6" s="21">
        <f t="shared" si="8"/>
        <v>
55.76</v>
      </c>
      <c r="CA6" s="20" t="str">
        <f>
IF(CA7="","",IF(CA7="-","【-】","【"&amp;SUBSTITUTE(TEXT(CA7,"#,##0.00"),"-","△")&amp;"】"))</f>
        <v>
【75.31】</v>
      </c>
      <c r="CB6" s="21">
        <f>
IF(CB7="",NA(),CB7)</f>
        <v>
481.46</v>
      </c>
      <c r="CC6" s="21">
        <f t="shared" ref="CC6:CK6" si="9">
IF(CC7="",NA(),CC7)</f>
        <v>
504.72</v>
      </c>
      <c r="CD6" s="21">
        <f t="shared" si="9"/>
        <v>
405.84</v>
      </c>
      <c r="CE6" s="21">
        <f t="shared" si="9"/>
        <v>
524.15</v>
      </c>
      <c r="CF6" s="21">
        <f t="shared" si="9"/>
        <v>
332.88</v>
      </c>
      <c r="CG6" s="21">
        <f t="shared" si="9"/>
        <v>
267.86</v>
      </c>
      <c r="CH6" s="21">
        <f t="shared" si="9"/>
        <v>
256.82</v>
      </c>
      <c r="CI6" s="21">
        <f t="shared" si="9"/>
        <v>
270.60000000000002</v>
      </c>
      <c r="CJ6" s="21">
        <f t="shared" si="9"/>
        <v>
289.60000000000002</v>
      </c>
      <c r="CK6" s="21">
        <f t="shared" si="9"/>
        <v>
296.14999999999998</v>
      </c>
      <c r="CL6" s="20" t="str">
        <f>
IF(CL7="","",IF(CL7="-","【-】","【"&amp;SUBSTITUTE(TEXT(CL7,"#,##0.00"),"-","△")&amp;"】"))</f>
        <v>
【216.39】</v>
      </c>
      <c r="CM6" s="21">
        <f>
IF(CM7="",NA(),CM7)</f>
        <v>
30.66</v>
      </c>
      <c r="CN6" s="21">
        <f t="shared" ref="CN6:CV6" si="10">
IF(CN7="",NA(),CN7)</f>
        <v>
29.59</v>
      </c>
      <c r="CO6" s="21">
        <f t="shared" si="10"/>
        <v>
30.16</v>
      </c>
      <c r="CP6" s="21">
        <f t="shared" si="10"/>
        <v>
29.75</v>
      </c>
      <c r="CQ6" s="21">
        <f t="shared" si="10"/>
        <v>
30.82</v>
      </c>
      <c r="CR6" s="21">
        <f t="shared" si="10"/>
        <v>
37.08</v>
      </c>
      <c r="CS6" s="21">
        <f t="shared" si="10"/>
        <v>
37.46</v>
      </c>
      <c r="CT6" s="21">
        <f t="shared" si="10"/>
        <v>
37.65</v>
      </c>
      <c r="CU6" s="21">
        <f t="shared" si="10"/>
        <v>
36.71</v>
      </c>
      <c r="CV6" s="21">
        <f t="shared" si="10"/>
        <v>
33.799999999999997</v>
      </c>
      <c r="CW6" s="20" t="str">
        <f>
IF(CW7="","",IF(CW7="-","【-】","【"&amp;SUBSTITUTE(TEXT(CW7,"#,##0.00"),"-","△")&amp;"】"))</f>
        <v>
【42.57】</v>
      </c>
      <c r="CX6" s="21">
        <f>
IF(CX7="",NA(),CX7)</f>
        <v>
68.11</v>
      </c>
      <c r="CY6" s="21">
        <f t="shared" ref="CY6:DG6" si="11">
IF(CY7="",NA(),CY7)</f>
        <v>
70.05</v>
      </c>
      <c r="CZ6" s="21">
        <f t="shared" si="11"/>
        <v>
71.7</v>
      </c>
      <c r="DA6" s="21">
        <f t="shared" si="11"/>
        <v>
73.650000000000006</v>
      </c>
      <c r="DB6" s="21">
        <f t="shared" si="11"/>
        <v>
77.63</v>
      </c>
      <c r="DC6" s="21">
        <f t="shared" si="11"/>
        <v>
67.22</v>
      </c>
      <c r="DD6" s="21">
        <f t="shared" si="11"/>
        <v>
67.459999999999994</v>
      </c>
      <c r="DE6" s="21">
        <f t="shared" si="11"/>
        <v>
67.37</v>
      </c>
      <c r="DF6" s="21">
        <f t="shared" si="11"/>
        <v>
70.05</v>
      </c>
      <c r="DG6" s="21">
        <f t="shared" si="11"/>
        <v>
67.09</v>
      </c>
      <c r="DH6" s="20" t="str">
        <f>
IF(DH7="","",IF(DH7="-","【-】","【"&amp;SUBSTITUTE(TEXT(DH7,"#,##0.00"),"-","△")&amp;"】"))</f>
        <v>
【85.24】</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0">
        <f>
IF(EE7="",NA(),EE7)</f>
        <v>
0</v>
      </c>
      <c r="EF6" s="20">
        <f t="shared" ref="EF6:EN6" si="14">
IF(EF7="",NA(),EF7)</f>
        <v>
0</v>
      </c>
      <c r="EG6" s="20">
        <f t="shared" si="14"/>
        <v>
0</v>
      </c>
      <c r="EH6" s="20">
        <f t="shared" si="14"/>
        <v>
0</v>
      </c>
      <c r="EI6" s="20">
        <f t="shared" si="14"/>
        <v>
0</v>
      </c>
      <c r="EJ6" s="21">
        <f t="shared" si="14"/>
        <v>
0.13</v>
      </c>
      <c r="EK6" s="21">
        <f t="shared" si="14"/>
        <v>
0.09</v>
      </c>
      <c r="EL6" s="21">
        <f t="shared" si="14"/>
        <v>
0.06</v>
      </c>
      <c r="EM6" s="21">
        <f t="shared" si="14"/>
        <v>
0.02</v>
      </c>
      <c r="EN6" s="20">
        <f t="shared" si="14"/>
        <v>
0</v>
      </c>
      <c r="EO6" s="20" t="str">
        <f>
IF(EO7="","",IF(EO7="-","【-】","【"&amp;SUBSTITUTE(TEXT(EO7,"#,##0.00"),"-","△")&amp;"】"))</f>
        <v>
【0.15】</v>
      </c>
    </row>
    <row r="7" spans="1:145" s="22" customFormat="1" x14ac:dyDescent="0.15">
      <c r="A7" s="14"/>
      <c r="B7" s="23">
        <v>
2021</v>
      </c>
      <c r="C7" s="23">
        <v>
133639</v>
      </c>
      <c r="D7" s="23">
        <v>
47</v>
      </c>
      <c r="E7" s="23">
        <v>
17</v>
      </c>
      <c r="F7" s="23">
        <v>
4</v>
      </c>
      <c r="G7" s="23">
        <v>
0</v>
      </c>
      <c r="H7" s="23" t="s">
        <v>
98</v>
      </c>
      <c r="I7" s="23" t="s">
        <v>
99</v>
      </c>
      <c r="J7" s="23" t="s">
        <v>
100</v>
      </c>
      <c r="K7" s="23" t="s">
        <v>
101</v>
      </c>
      <c r="L7" s="23" t="s">
        <v>
102</v>
      </c>
      <c r="M7" s="23" t="s">
        <v>
103</v>
      </c>
      <c r="N7" s="24" t="s">
        <v>
104</v>
      </c>
      <c r="O7" s="24" t="s">
        <v>
105</v>
      </c>
      <c r="P7" s="24">
        <v>
65.5</v>
      </c>
      <c r="Q7" s="24">
        <v>
100</v>
      </c>
      <c r="R7" s="24">
        <v>
3850</v>
      </c>
      <c r="S7" s="24">
        <v>
2547</v>
      </c>
      <c r="T7" s="24">
        <v>
27.54</v>
      </c>
      <c r="U7" s="24">
        <v>
92.48</v>
      </c>
      <c r="V7" s="24">
        <v>
1623</v>
      </c>
      <c r="W7" s="24">
        <v>
0.84</v>
      </c>
      <c r="X7" s="24">
        <v>
1932.14</v>
      </c>
      <c r="Y7" s="24">
        <v>
61.5</v>
      </c>
      <c r="Z7" s="24">
        <v>
80.069999999999993</v>
      </c>
      <c r="AA7" s="24">
        <v>
85.36</v>
      </c>
      <c r="AB7" s="24">
        <v>
73.510000000000005</v>
      </c>
      <c r="AC7" s="24">
        <v>
101.02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77.97</v>
      </c>
      <c r="BG7" s="24">
        <v>
80.89</v>
      </c>
      <c r="BH7" s="24">
        <v>
81.86</v>
      </c>
      <c r="BI7" s="24">
        <v>
0</v>
      </c>
      <c r="BJ7" s="24">
        <v>
0</v>
      </c>
      <c r="BK7" s="24">
        <v>
1223.96</v>
      </c>
      <c r="BL7" s="24">
        <v>
1269.1500000000001</v>
      </c>
      <c r="BM7" s="24">
        <v>
1087.96</v>
      </c>
      <c r="BN7" s="24">
        <v>
1209.45</v>
      </c>
      <c r="BO7" s="24">
        <v>
1042.6400000000001</v>
      </c>
      <c r="BP7" s="24">
        <v>
1201.79</v>
      </c>
      <c r="BQ7" s="24">
        <v>
43.01</v>
      </c>
      <c r="BR7" s="24">
        <v>
41.18</v>
      </c>
      <c r="BS7" s="24">
        <v>
52.24</v>
      </c>
      <c r="BT7" s="24">
        <v>
40.57</v>
      </c>
      <c r="BU7" s="24">
        <v>
65.150000000000006</v>
      </c>
      <c r="BV7" s="24">
        <v>
61.54</v>
      </c>
      <c r="BW7" s="24">
        <v>
63.97</v>
      </c>
      <c r="BX7" s="24">
        <v>
59.67</v>
      </c>
      <c r="BY7" s="24">
        <v>
55.93</v>
      </c>
      <c r="BZ7" s="24">
        <v>
55.76</v>
      </c>
      <c r="CA7" s="24">
        <v>
75.31</v>
      </c>
      <c r="CB7" s="24">
        <v>
481.46</v>
      </c>
      <c r="CC7" s="24">
        <v>
504.72</v>
      </c>
      <c r="CD7" s="24">
        <v>
405.84</v>
      </c>
      <c r="CE7" s="24">
        <v>
524.15</v>
      </c>
      <c r="CF7" s="24">
        <v>
332.88</v>
      </c>
      <c r="CG7" s="24">
        <v>
267.86</v>
      </c>
      <c r="CH7" s="24">
        <v>
256.82</v>
      </c>
      <c r="CI7" s="24">
        <v>
270.60000000000002</v>
      </c>
      <c r="CJ7" s="24">
        <v>
289.60000000000002</v>
      </c>
      <c r="CK7" s="24">
        <v>
296.14999999999998</v>
      </c>
      <c r="CL7" s="24">
        <v>
216.39</v>
      </c>
      <c r="CM7" s="24">
        <v>
30.66</v>
      </c>
      <c r="CN7" s="24">
        <v>
29.59</v>
      </c>
      <c r="CO7" s="24">
        <v>
30.16</v>
      </c>
      <c r="CP7" s="24">
        <v>
29.75</v>
      </c>
      <c r="CQ7" s="24">
        <v>
30.82</v>
      </c>
      <c r="CR7" s="24">
        <v>
37.08</v>
      </c>
      <c r="CS7" s="24">
        <v>
37.46</v>
      </c>
      <c r="CT7" s="24">
        <v>
37.65</v>
      </c>
      <c r="CU7" s="24">
        <v>
36.71</v>
      </c>
      <c r="CV7" s="24">
        <v>
33.799999999999997</v>
      </c>
      <c r="CW7" s="24">
        <v>
42.57</v>
      </c>
      <c r="CX7" s="24">
        <v>
68.11</v>
      </c>
      <c r="CY7" s="24">
        <v>
70.05</v>
      </c>
      <c r="CZ7" s="24">
        <v>
71.7</v>
      </c>
      <c r="DA7" s="24">
        <v>
73.650000000000006</v>
      </c>
      <c r="DB7" s="24">
        <v>
77.63</v>
      </c>
      <c r="DC7" s="24">
        <v>
67.22</v>
      </c>
      <c r="DD7" s="24">
        <v>
67.459999999999994</v>
      </c>
      <c r="DE7" s="24">
        <v>
67.37</v>
      </c>
      <c r="DF7" s="24">
        <v>
70.05</v>
      </c>
      <c r="DG7" s="24">
        <v>
67.09</v>
      </c>
      <c r="DH7" s="24">
        <v>
85.24</v>
      </c>
      <c r="DI7" s="24"/>
      <c r="DJ7" s="24"/>
      <c r="DK7" s="24"/>
      <c r="DL7" s="24"/>
      <c r="DM7" s="24"/>
      <c r="DN7" s="24"/>
      <c r="DO7" s="24"/>
      <c r="DP7" s="24"/>
      <c r="DQ7" s="24"/>
      <c r="DR7" s="24"/>
      <c r="DS7" s="24"/>
      <c r="DT7" s="24"/>
      <c r="DU7" s="24"/>
      <c r="DV7" s="24"/>
      <c r="DW7" s="24"/>
      <c r="DX7" s="24"/>
      <c r="DY7" s="24"/>
      <c r="DZ7" s="24"/>
      <c r="EA7" s="24"/>
      <c r="EB7" s="24"/>
      <c r="EC7" s="24"/>
      <c r="ED7" s="24"/>
      <c r="EE7" s="24">
        <v>
0</v>
      </c>
      <c r="EF7" s="24">
        <v>
0</v>
      </c>
      <c r="EG7" s="24">
        <v>
0</v>
      </c>
      <c r="EH7" s="24">
        <v>
0</v>
      </c>
      <c r="EI7" s="24">
        <v>
0</v>
      </c>
      <c r="EJ7" s="24">
        <v>
0.13</v>
      </c>
      <c r="EK7" s="24">
        <v>
0.09</v>
      </c>
      <c r="EL7" s="24">
        <v>
0.06</v>
      </c>
      <c r="EM7" s="24">
        <v>
0.02</v>
      </c>
      <c r="EN7" s="24">
        <v>
0</v>
      </c>
      <c r="EO7" s="24">
        <v>
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
106</v>
      </c>
      <c r="C9" s="26" t="s">
        <v>
107</v>
      </c>
      <c r="D9" s="26" t="s">
        <v>
108</v>
      </c>
      <c r="E9" s="26" t="s">
        <v>
109</v>
      </c>
      <c r="F9" s="26" t="s">
        <v>
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
48</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15">
      <c r="B11">
        <v>
4</v>
      </c>
      <c r="C11">
        <v>
3</v>
      </c>
      <c r="D11">
        <v>
2</v>
      </c>
      <c r="E11">
        <v>
1</v>
      </c>
      <c r="F11">
        <v>
0</v>
      </c>
      <c r="G11" t="s">
        <v>
111</v>
      </c>
    </row>
    <row r="12" spans="1:145" x14ac:dyDescent="0.15">
      <c r="B12">
        <v>
1</v>
      </c>
      <c r="C12">
        <v>
1</v>
      </c>
      <c r="D12">
        <v>
1</v>
      </c>
      <c r="E12">
        <v>
2</v>
      </c>
      <c r="F12">
        <v>
3</v>
      </c>
      <c r="G12" t="s">
        <v>
112</v>
      </c>
    </row>
    <row r="13" spans="1:145" x14ac:dyDescent="0.15">
      <c r="B13" t="s">
        <v>
113</v>
      </c>
      <c r="C13" t="s">
        <v>
113</v>
      </c>
      <c r="D13" t="s">
        <v>
114</v>
      </c>
      <c r="E13" t="s">
        <v>
114</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水道・下水道係 ②</cp:lastModifiedBy>
  <dcterms:created xsi:type="dcterms:W3CDTF">2022-12-01T01:50:54Z</dcterms:created>
  <dcterms:modified xsi:type="dcterms:W3CDTF">2023-01-27T09:00:49Z</dcterms:modified>
  <cp:category/>
</cp:coreProperties>
</file>