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7 下水道事業（法非適用）\33 新島村〇●\"/>
    </mc:Choice>
  </mc:AlternateContent>
  <workbookProtection workbookAlgorithmName="SHA-512" workbookHashValue="j0oD/zVS7rPxsgAZ7xeDN/e9ZbBDewDi+i9QGwhpUHuGVQ4YbWxTZm6exn2TiAueuN3Nf6rN+Y5wA+EYCrpZYg==" workbookSaltValue="UAq5MkukIuql5bjgHLPTVg==" workbookSpinCount="100000" lockStructure="1"/>
  <bookViews>
    <workbookView xWindow="0" yWindow="0" windowWidth="23040" windowHeight="9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T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<sst xmlns="http://schemas.openxmlformats.org/spreadsheetml/2006/main" count="236" uniqueCount="119">
  <si>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</si>
  <si>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</si>
  <si>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</si>
  <si>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</si>
  <si>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</si>
  <si>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</si>
  <si>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</si>
  <si>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</si>
  <si>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</si>
  <si>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</si>
  <si>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</si>
  <si>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</si>
  <si>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</si>
  <si>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</si>
  <si>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</si>
  <si>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</si>
  <si>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</si>
  <si>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</si>
  <si>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</si>
  <si>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</si>
  <si>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</si>
  <si>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</si>
  <si>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</si>
  <si>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</si>
  <si>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</si>
  <si>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</si>
  <si>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</si>
  <si>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</si>
  <si>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</si>
  <si>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</si>
  <si>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</si>
  <si>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</si>
  <si>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</si>
  <si>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</si>
  <si>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</si>
  <si>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</si>
  <si>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</si>
  <si>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</si>
  <si>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</si>
  <si>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</si>
  <si>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</si>
  <si>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</si>
  <si>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</si>
  <si>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</si>
  <si>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</si>
  <si>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</si>
  <si>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</si>
  <si>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</si>
  <si>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</si>
  <si>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</si>
  <si>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</si>
  <si>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</si>
  <si>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</si>
  <si>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</si>
  <si>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</si>
  <si>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</si>
  <si>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</si>
  <si>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</si>
  <si>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</si>
  <si>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</si>
  <si>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</si>
  <si>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</si>
  <si>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</si>
  <si>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</si>
  <si>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</si>
  <si>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</si>
  <si>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</si>
  <si>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</si>
  <si>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</si>
  <si>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</si>
  <si>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</si>
  <si>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</si>
  <si>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</si>
  <si>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</si>
  <si>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</si>
  <si>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</si>
  <si>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</si>
  <si>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</si>
  <si>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</si>
  <si>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</si>
  <si>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</si>
  <si>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</si>
  <si>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</si>
  <si>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</si>
  <si>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</si>
  <si>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</si>
  <si>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</si>
  <si>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</si>
  <si>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</si>
  <si>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</si>
  <si>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</si>
  <si>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</si>
  <si>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</si>
  <si>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</si>
  <si>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</si>
  <si>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</si>
  <si>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</si>
  <si>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</si>
  <si>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</si>
  <si>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</si>
  <si>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</si>
  <si>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</si>
  <si>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</si>
  <si>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</si>
  <si>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</si>
  <si>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</si>
  <si>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</si>
  <si>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</si>
  <si>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</si>
  <si>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</si>
  <si>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</si>
  <si>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</si>
  <si>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</si>
  <si>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</si>
  <si>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</si>
  <si>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</si>
  <si>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一部供用開始から、16年を経過したが、管渠の老朽化は今のところ見られない。しかし、近年処理場・ポンプ場の施設設備の修繕費が増大している為、令和7年度からストックマネジメント基本計画策定に着手し、令和9年に計画書提出を検討中している。計画に沿った中小規修繕及び、大規模施設更新を実施し、補助金を活用した財政負担の軽減を目指す。</t>
    <rPh sb="41" eb="43">
      <t>キンネン</t>
    </rPh>
    <rPh sb="52" eb="54">
      <t>シセツ</t>
    </rPh>
    <rPh sb="61" eb="63">
      <t>ゾウダイ</t>
    </rPh>
    <rPh sb="67" eb="68">
      <t>タメ</t>
    </rPh>
    <rPh sb="102" eb="104">
      <t>ケイカク</t>
    </rPh>
    <rPh sb="104" eb="105">
      <t>ショ</t>
    </rPh>
    <rPh sb="108" eb="110">
      <t>ケントウ</t>
    </rPh>
    <rPh sb="110" eb="111">
      <t>チュウ</t>
    </rPh>
    <rPh sb="116" eb="118">
      <t>ケイカク</t>
    </rPh>
    <rPh sb="119" eb="120">
      <t>ソ</t>
    </rPh>
    <rPh sb="122" eb="123">
      <t>チュウ</t>
    </rPh>
    <rPh sb="125" eb="127">
      <t>シュウゼン</t>
    </rPh>
    <rPh sb="127" eb="128">
      <t>オヨ</t>
    </rPh>
    <rPh sb="130" eb="133">
      <t>ダイキボ</t>
    </rPh>
    <rPh sb="133" eb="135">
      <t>シセツ</t>
    </rPh>
    <rPh sb="138" eb="140">
      <t>ジッシ</t>
    </rPh>
    <rPh sb="142" eb="145">
      <t>ホジョキン</t>
    </rPh>
    <rPh sb="146" eb="148">
      <t>カツヨウ</t>
    </rPh>
    <rPh sb="150" eb="152">
      <t>ザイセイ</t>
    </rPh>
    <rPh sb="152" eb="154">
      <t>フタン</t>
    </rPh>
    <rPh sb="155" eb="157">
      <t>ケイゲン</t>
    </rPh>
    <rPh sb="158" eb="160">
      <t>メザ</t>
    </rPh>
    <phoneticPr fontId="4"/>
  </si>
  <si>
    <t xml:space="preserve">令和2年度から管渠・処理場建設工事に着手した式根島処理区の建設改良費が令和6年に最大値を迎え令和8年度の供用開始（水処理）後、3～5年後に汚泥処理設備ので建設改良費に増大する見込。その後は管渠整備を続け令和24年の概成を目指す。並行して、本村処理区（特環）・若郷処理区（漁排）においては施設等の更新・修繕の財政的支援を享受する為ストックマネジメント計画を策定し、事業計画・全体計画の見直しを随時行う。
</t>
    <rPh sb="125" eb="127">
      <t>トッカン</t>
    </rPh>
    <phoneticPr fontId="4"/>
  </si>
  <si>
    <t>①収益的収支比率：100％を割ったが、施設営繕費が前年度比で1.5（百万）の増大が要因と考えられる。営業外収益の一般繰入金と消費税還付などの見通しを分析し、修繕費へ補助金を充当できるストックマネジメント計画の策定が急務である。式根島処理区の経費増加に対し長期計画の見直しを図り収支バランスの適正化・安定化を目指す。
④企業債残高対事業規模比率：起債償還に対する一般会計負担が一定にあるため、当該数値は低い水準を維持しているが、今後の公営企業会計への移行による健全運営を図るうえでは、法適用のD2・D1の団体の運営状況を参考に比率の分析を行い適正化も必要である。
⑤経費回収率：特環本村地区の料金収入は微増傾向であるが、特環式根島地区の供用開始後直後は維持管理費に対する料金収入比率は低く、長期的な推計を行う必要がある。
⑥汚水処理原価：今後増加する式根島処理区の建設費投資の効率化と維持費の適正化、接続率の向上を目指し、経営分析を行っていく。今後特環事業で2島の2処理区を運営する地理的要因に背景とした汚水処理費の増に対しては共同化といった最適な処理方法への切り替えの検討が必要である。
⑦施設利用率：当該数値については、類似団体等の数値と比較しても低い数値である。このため、接続率を更に増加させ施設利用率を向上させる必要がある。
　　　　　　　　　　　　　　　　　　　　　　　　　　　　⑧水洗化率：人口減少等の影響はあるが、水洗化率（接続率）は徐々に増加傾向にあり、料金収入も年々増加しているが、まだ１００％未満であるため、健全経営に向け接続への啓蒙活動等を更に強化・実施していく必要がある。</t>
    <rPh sb="14" eb="15">
      <t>ワ</t>
    </rPh>
    <rPh sb="25" eb="28">
      <t>ゼンネンド</t>
    </rPh>
    <rPh sb="28" eb="29">
      <t>ヒ</t>
    </rPh>
    <rPh sb="34" eb="36">
      <t>ヒャクマン</t>
    </rPh>
    <rPh sb="38" eb="40">
      <t>ゾウダイ</t>
    </rPh>
    <rPh sb="41" eb="43">
      <t>ヨウイン</t>
    </rPh>
    <rPh sb="44" eb="45">
      <t>カンガ</t>
    </rPh>
    <rPh sb="62" eb="65">
      <t>ショウヒゼイ</t>
    </rPh>
    <rPh sb="65" eb="67">
      <t>カンプ</t>
    </rPh>
    <rPh sb="70" eb="72">
      <t>ミトオ</t>
    </rPh>
    <rPh sb="74" eb="76">
      <t>ブンセキ</t>
    </rPh>
    <rPh sb="78" eb="81">
      <t>シュウゼンヒ</t>
    </rPh>
    <rPh sb="82" eb="85">
      <t>ホジョキン</t>
    </rPh>
    <rPh sb="86" eb="88">
      <t>ジュウトウ</t>
    </rPh>
    <rPh sb="101" eb="103">
      <t>ケイカク</t>
    </rPh>
    <rPh sb="104" eb="106">
      <t>サクテイ</t>
    </rPh>
    <rPh sb="107" eb="109">
      <t>キュウム</t>
    </rPh>
    <rPh sb="132" eb="134">
      <t>ミナオ</t>
    </rPh>
    <rPh sb="136" eb="137">
      <t>ハカ</t>
    </rPh>
    <rPh sb="181" eb="183">
      <t>イッパン</t>
    </rPh>
    <rPh sb="183" eb="185">
      <t>カイケイ</t>
    </rPh>
    <rPh sb="185" eb="187">
      <t>フタン</t>
    </rPh>
    <rPh sb="188" eb="190">
      <t>イッテイ</t>
    </rPh>
    <rPh sb="196" eb="198">
      <t>トウガイ</t>
    </rPh>
    <rPh sb="198" eb="200">
      <t>スウチ</t>
    </rPh>
    <rPh sb="201" eb="202">
      <t>ヒク</t>
    </rPh>
    <rPh sb="203" eb="205">
      <t>スイジュン</t>
    </rPh>
    <rPh sb="206" eb="208">
      <t>イジ</t>
    </rPh>
    <rPh sb="214" eb="216">
      <t>コンゴ</t>
    </rPh>
    <rPh sb="217" eb="221">
      <t>コウエイキギョウ</t>
    </rPh>
    <rPh sb="221" eb="223">
      <t>カイケイ</t>
    </rPh>
    <rPh sb="225" eb="227">
      <t>イコウ</t>
    </rPh>
    <rPh sb="230" eb="232">
      <t>ケンゼン</t>
    </rPh>
    <rPh sb="232" eb="234">
      <t>ウンエイ</t>
    </rPh>
    <rPh sb="235" eb="236">
      <t>ハカ</t>
    </rPh>
    <rPh sb="242" eb="245">
      <t>ホウテキヨウ</t>
    </rPh>
    <rPh sb="252" eb="254">
      <t>ダンタイ</t>
    </rPh>
    <rPh sb="255" eb="259">
      <t>ウンエイジョウキョウ</t>
    </rPh>
    <rPh sb="260" eb="262">
      <t>サンコウ</t>
    </rPh>
    <rPh sb="263" eb="265">
      <t>ヒリツ</t>
    </rPh>
    <rPh sb="266" eb="268">
      <t>ブンセキ</t>
    </rPh>
    <rPh sb="269" eb="270">
      <t>オコナ</t>
    </rPh>
    <rPh sb="271" eb="273">
      <t>テキセイ</t>
    </rPh>
    <rPh sb="273" eb="274">
      <t>カ</t>
    </rPh>
    <rPh sb="275" eb="277">
      <t>ヒツヨウ</t>
    </rPh>
    <rPh sb="290" eb="292">
      <t>トッカン</t>
    </rPh>
    <rPh sb="292" eb="294">
      <t>ホンソン</t>
    </rPh>
    <rPh sb="294" eb="296">
      <t>チク</t>
    </rPh>
    <rPh sb="297" eb="299">
      <t>リョウキン</t>
    </rPh>
    <rPh sb="299" eb="301">
      <t>シュウニュウ</t>
    </rPh>
    <rPh sb="302" eb="304">
      <t>ビゾウ</t>
    </rPh>
    <rPh sb="304" eb="306">
      <t>ケイコウ</t>
    </rPh>
    <rPh sb="311" eb="313">
      <t>トッカン</t>
    </rPh>
    <rPh sb="313" eb="316">
      <t>シキネジマ</t>
    </rPh>
    <rPh sb="316" eb="318">
      <t>チク</t>
    </rPh>
    <rPh sb="319" eb="321">
      <t>キョウヨウ</t>
    </rPh>
    <rPh sb="321" eb="323">
      <t>カイシ</t>
    </rPh>
    <rPh sb="323" eb="324">
      <t>ゴ</t>
    </rPh>
    <rPh sb="324" eb="326">
      <t>チョクゴ</t>
    </rPh>
    <rPh sb="327" eb="332">
      <t>イジカンリヒ</t>
    </rPh>
    <rPh sb="333" eb="334">
      <t>タイ</t>
    </rPh>
    <rPh sb="336" eb="338">
      <t>リョウキン</t>
    </rPh>
    <rPh sb="338" eb="340">
      <t>シュウニュウ</t>
    </rPh>
    <rPh sb="340" eb="342">
      <t>ヒリツ</t>
    </rPh>
    <rPh sb="343" eb="344">
      <t>ヒク</t>
    </rPh>
    <rPh sb="346" eb="349">
      <t>チョウキテキ</t>
    </rPh>
    <rPh sb="350" eb="352">
      <t>スイケイ</t>
    </rPh>
    <rPh sb="353" eb="354">
      <t>オコナ</t>
    </rPh>
    <rPh sb="355" eb="357">
      <t>ヒツヨウ</t>
    </rPh>
    <rPh sb="424" eb="426">
      <t>コンゴ</t>
    </rPh>
    <rPh sb="426" eb="428">
      <t>トッカン</t>
    </rPh>
    <rPh sb="428" eb="430">
      <t>ジギョウ</t>
    </rPh>
    <rPh sb="432" eb="433">
      <t>シマ</t>
    </rPh>
    <rPh sb="435" eb="438">
      <t>ショリク</t>
    </rPh>
    <rPh sb="439" eb="441">
      <t>ウンエイ</t>
    </rPh>
    <rPh sb="449" eb="451">
      <t>ハイケイ</t>
    </rPh>
    <rPh sb="454" eb="459">
      <t>オスイショリヒ</t>
    </rPh>
    <rPh sb="466" eb="469">
      <t>キョウドウカ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</si>
</sst>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48-41E3-A83C-AE787E0B9E6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0.02</c:v>
                </c:pt>
                <c:pt idx="3" formatCode="#,##0.00;&quot;△&quot;#,##0.00">
                  <c:v>0</c:v>
                </c:pt>
                <c:pt idx="4">
                  <c:v>0.08</c:v>
                </c:pt>
              </c:numCache>
            </c:numRef>
          </c:val>
          <c:smooth val="0"/>
          <c:extLst>
            <c:ext xmlns:c16="http://schemas.microsoft.com/office/drawing/2014/chart" uri="{C3380CC4-5D6E-409C-BE32-E72D297353CC}">
              <c16:uniqueId val="{00000001-C248-41E3-A83C-AE787E0B9E6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29.59</c:v>
                </c:pt>
                <c:pt idx="1">
                  <c:v>30.16</c:v>
                </c:pt>
                <c:pt idx="2">
                  <c:v>29.75</c:v>
                </c:pt>
                <c:pt idx="3">
                  <c:v>30.82</c:v>
                </c:pt>
                <c:pt idx="4">
                  <c:v>30.25</c:v>
                </c:pt>
              </c:numCache>
            </c:numRef>
          </c:val>
          <c:extLst>
            <c:ext xmlns:c16="http://schemas.microsoft.com/office/drawing/2014/chart" uri="{C3380CC4-5D6E-409C-BE32-E72D297353CC}">
              <c16:uniqueId val="{00000000-72DA-4845-BBD4-311638E684A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37.65</c:v>
                </c:pt>
                <c:pt idx="2">
                  <c:v>36.71</c:v>
                </c:pt>
                <c:pt idx="3">
                  <c:v>33.799999999999997</c:v>
                </c:pt>
                <c:pt idx="4">
                  <c:v>41.06</c:v>
                </c:pt>
              </c:numCache>
            </c:numRef>
          </c:val>
          <c:smooth val="0"/>
          <c:extLst>
            <c:ext xmlns:c16="http://schemas.microsoft.com/office/drawing/2014/chart" uri="{C3380CC4-5D6E-409C-BE32-E72D297353CC}">
              <c16:uniqueId val="{00000001-72DA-4845-BBD4-311638E684A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70.05</c:v>
                </c:pt>
                <c:pt idx="1">
                  <c:v>71.7</c:v>
                </c:pt>
                <c:pt idx="2">
                  <c:v>73.650000000000006</c:v>
                </c:pt>
                <c:pt idx="3">
                  <c:v>77.63</c:v>
                </c:pt>
                <c:pt idx="4">
                  <c:v>77.959999999999994</c:v>
                </c:pt>
              </c:numCache>
            </c:numRef>
          </c:val>
          <c:extLst>
            <c:ext xmlns:c16="http://schemas.microsoft.com/office/drawing/2014/chart" uri="{C3380CC4-5D6E-409C-BE32-E72D297353CC}">
              <c16:uniqueId val="{00000000-069F-4C68-BD64-2AE9BA10415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67.37</c:v>
                </c:pt>
                <c:pt idx="2">
                  <c:v>70.05</c:v>
                </c:pt>
                <c:pt idx="3">
                  <c:v>67.09</c:v>
                </c:pt>
                <c:pt idx="4">
                  <c:v>84.34</c:v>
                </c:pt>
              </c:numCache>
            </c:numRef>
          </c:val>
          <c:smooth val="0"/>
          <c:extLst>
            <c:ext xmlns:c16="http://schemas.microsoft.com/office/drawing/2014/chart" uri="{C3380CC4-5D6E-409C-BE32-E72D297353CC}">
              <c16:uniqueId val="{00000001-069F-4C68-BD64-2AE9BA10415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80.069999999999993</c:v>
                </c:pt>
                <c:pt idx="1">
                  <c:v>85.36</c:v>
                </c:pt>
                <c:pt idx="2">
                  <c:v>73.510000000000005</c:v>
                </c:pt>
                <c:pt idx="3">
                  <c:v>101.02</c:v>
                </c:pt>
                <c:pt idx="4">
                  <c:v>98.66</c:v>
                </c:pt>
              </c:numCache>
            </c:numRef>
          </c:val>
          <c:extLst>
            <c:ext xmlns:c16="http://schemas.microsoft.com/office/drawing/2014/chart" uri="{C3380CC4-5D6E-409C-BE32-E72D297353CC}">
              <c16:uniqueId val="{00000000-9AD8-4D34-9F9B-C5DE2240C9D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D8-4D34-9F9B-C5DE2240C9D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E2-4D27-ADE5-1A5FE3CF18C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E2-4D27-ADE5-1A5FE3CF18C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29-465B-9610-98AAB966DC1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29-465B-9610-98AAB966DC1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89-4BE0-9ADC-4D623A83E5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89-4BE0-9ADC-4D623A83E5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2A-4A98-94DE-AB6252FF253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2A-4A98-94DE-AB6252FF253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80.89</c:v>
                </c:pt>
                <c:pt idx="1">
                  <c:v>81.86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E0D-4EA3-BEB8-35E4DD05C6D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1087.96</c:v>
                </c:pt>
                <c:pt idx="2">
                  <c:v>1209.45</c:v>
                </c:pt>
                <c:pt idx="3">
                  <c:v>1042.6400000000001</c:v>
                </c:pt>
                <c:pt idx="4">
                  <c:v>1195.47</c:v>
                </c:pt>
              </c:numCache>
            </c:numRef>
          </c:val>
          <c:smooth val="0"/>
          <c:extLst>
            <c:ext xmlns:c16="http://schemas.microsoft.com/office/drawing/2014/chart" uri="{C3380CC4-5D6E-409C-BE32-E72D297353CC}">
              <c16:uniqueId val="{00000001-5E0D-4EA3-BEB8-35E4DD05C6D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41.18</c:v>
                </c:pt>
                <c:pt idx="1">
                  <c:v>52.24</c:v>
                </c:pt>
                <c:pt idx="2">
                  <c:v>40.57</c:v>
                </c:pt>
                <c:pt idx="3">
                  <c:v>65.150000000000006</c:v>
                </c:pt>
                <c:pt idx="4">
                  <c:v>51.02</c:v>
                </c:pt>
              </c:numCache>
            </c:numRef>
          </c:val>
          <c:extLst>
            <c:ext xmlns:c16="http://schemas.microsoft.com/office/drawing/2014/chart" uri="{C3380CC4-5D6E-409C-BE32-E72D297353CC}">
              <c16:uniqueId val="{00000000-C629-4086-B034-C408E149E4F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59.67</c:v>
                </c:pt>
                <c:pt idx="2">
                  <c:v>55.93</c:v>
                </c:pt>
                <c:pt idx="3">
                  <c:v>55.76</c:v>
                </c:pt>
                <c:pt idx="4">
                  <c:v>69.430000000000007</c:v>
                </c:pt>
              </c:numCache>
            </c:numRef>
          </c:val>
          <c:smooth val="0"/>
          <c:extLst>
            <c:ext xmlns:c16="http://schemas.microsoft.com/office/drawing/2014/chart" uri="{C3380CC4-5D6E-409C-BE32-E72D297353CC}">
              <c16:uniqueId val="{00000001-C629-4086-B034-C408E149E4F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504.72</c:v>
                </c:pt>
                <c:pt idx="1">
                  <c:v>405.84</c:v>
                </c:pt>
                <c:pt idx="2">
                  <c:v>524.15</c:v>
                </c:pt>
                <c:pt idx="3">
                  <c:v>332.88</c:v>
                </c:pt>
                <c:pt idx="4">
                  <c:v>427.61</c:v>
                </c:pt>
              </c:numCache>
            </c:numRef>
          </c:val>
          <c:extLst>
            <c:ext xmlns:c16="http://schemas.microsoft.com/office/drawing/2014/chart" uri="{C3380CC4-5D6E-409C-BE32-E72D297353CC}">
              <c16:uniqueId val="{00000000-C3DC-4E9E-B48C-0E58A3695CC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270.60000000000002</c:v>
                </c:pt>
                <c:pt idx="2">
                  <c:v>289.60000000000002</c:v>
                </c:pt>
                <c:pt idx="3">
                  <c:v>296.14999999999998</c:v>
                </c:pt>
                <c:pt idx="4">
                  <c:v>239.46</c:v>
                </c:pt>
              </c:numCache>
            </c:numRef>
          </c:val>
          <c:smooth val="0"/>
          <c:extLst>
            <c:ext xmlns:c16="http://schemas.microsoft.com/office/drawing/2014/chart" uri="{C3380CC4-5D6E-409C-BE32-E72D297353CC}">
              <c16:uniqueId val="{00000001-C3DC-4E9E-B48C-0E58A3695CC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6" zoomScale="90" zoomScaleNormal="9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東京都　新島村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2495</v>
      </c>
      <c r="AM8" s="45"/>
      <c r="AN8" s="45"/>
      <c r="AO8" s="45"/>
      <c r="AP8" s="45"/>
      <c r="AQ8" s="45"/>
      <c r="AR8" s="45"/>
      <c r="AS8" s="45"/>
      <c r="AT8" s="46">
        <f>データ!T6</f>
        <v>27.54</v>
      </c>
      <c r="AU8" s="46"/>
      <c r="AV8" s="46"/>
      <c r="AW8" s="46"/>
      <c r="AX8" s="46"/>
      <c r="AY8" s="46"/>
      <c r="AZ8" s="46"/>
      <c r="BA8" s="46"/>
      <c r="BB8" s="46">
        <f>データ!U6</f>
        <v>90.6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65.28</v>
      </c>
      <c r="Q10" s="46"/>
      <c r="R10" s="46"/>
      <c r="S10" s="46"/>
      <c r="T10" s="46"/>
      <c r="U10" s="46"/>
      <c r="V10" s="46"/>
      <c r="W10" s="46">
        <f>データ!Q6</f>
        <v>100</v>
      </c>
      <c r="X10" s="46"/>
      <c r="Y10" s="46"/>
      <c r="Z10" s="46"/>
      <c r="AA10" s="46"/>
      <c r="AB10" s="46"/>
      <c r="AC10" s="46"/>
      <c r="AD10" s="45">
        <f>データ!R6</f>
        <v>3850</v>
      </c>
      <c r="AE10" s="45"/>
      <c r="AF10" s="45"/>
      <c r="AG10" s="45"/>
      <c r="AH10" s="45"/>
      <c r="AI10" s="45"/>
      <c r="AJ10" s="45"/>
      <c r="AK10" s="2"/>
      <c r="AL10" s="45">
        <f>データ!V6</f>
        <v>1570</v>
      </c>
      <c r="AM10" s="45"/>
      <c r="AN10" s="45"/>
      <c r="AO10" s="45"/>
      <c r="AP10" s="45"/>
      <c r="AQ10" s="45"/>
      <c r="AR10" s="45"/>
      <c r="AS10" s="45"/>
      <c r="AT10" s="46">
        <f>データ!W6</f>
        <v>0.84</v>
      </c>
      <c r="AU10" s="46"/>
      <c r="AV10" s="46"/>
      <c r="AW10" s="46"/>
      <c r="AX10" s="46"/>
      <c r="AY10" s="46"/>
      <c r="AZ10" s="46"/>
      <c r="BA10" s="46"/>
      <c r="BB10" s="46">
        <f>データ!X6</f>
        <v>1869.05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Po1YwakscApdZ+9Ds6wZhtTeUZ/AC2exIxpho6xbtxGw5SosU1IeWDJjerbQYbgt5GAiZLFat+qmXjZkHZMzNw==" saltValue="gCoG9Gyn223HpMlbcOjI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133639</v>
      </c>
      <c r="D6" s="19">
        <f t="shared" si="3"/>
        <v>47</v>
      </c>
      <c r="E6" s="19">
        <f t="shared" si="3"/>
        <v>17</v>
      </c>
      <c r="F6" s="19">
        <f t="shared" si="3"/>
        <v>4</v>
      </c>
      <c r="G6" s="19">
        <f t="shared" si="3"/>
        <v>0</v>
      </c>
      <c r="H6" s="19" t="str">
        <f t="shared" si="3"/>
        <v>東京都　新島村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65.28</v>
      </c>
      <c r="Q6" s="20">
        <f t="shared" si="3"/>
        <v>100</v>
      </c>
      <c r="R6" s="20">
        <f t="shared" si="3"/>
        <v>3850</v>
      </c>
      <c r="S6" s="20">
        <f t="shared" si="3"/>
        <v>2495</v>
      </c>
      <c r="T6" s="20">
        <f t="shared" si="3"/>
        <v>27.54</v>
      </c>
      <c r="U6" s="20">
        <f t="shared" si="3"/>
        <v>90.6</v>
      </c>
      <c r="V6" s="20">
        <f t="shared" si="3"/>
        <v>1570</v>
      </c>
      <c r="W6" s="20">
        <f t="shared" si="3"/>
        <v>0.84</v>
      </c>
      <c r="X6" s="20">
        <f t="shared" si="3"/>
        <v>1869.05</v>
      </c>
      <c r="Y6" s="21">
        <f>IF(Y7="",NA(),Y7)</f>
        <v>80.069999999999993</v>
      </c>
      <c r="Z6" s="21">
        <f t="shared" ref="Z6:AH6" si="4">IF(Z7="",NA(),Z7)</f>
        <v>85.36</v>
      </c>
      <c r="AA6" s="21">
        <f t="shared" si="4"/>
        <v>73.510000000000005</v>
      </c>
      <c r="AB6" s="21">
        <f t="shared" si="4"/>
        <v>101.02</v>
      </c>
      <c r="AC6" s="21">
        <f t="shared" si="4"/>
        <v>98.66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80.89</v>
      </c>
      <c r="BG6" s="21">
        <f t="shared" ref="BG6:BO6" si="7">IF(BG7="",NA(),BG7)</f>
        <v>81.86</v>
      </c>
      <c r="BH6" s="20">
        <f t="shared" si="7"/>
        <v>0</v>
      </c>
      <c r="BI6" s="20">
        <f t="shared" si="7"/>
        <v>0</v>
      </c>
      <c r="BJ6" s="20">
        <f t="shared" si="7"/>
        <v>0</v>
      </c>
      <c r="BK6" s="21">
        <f t="shared" si="7"/>
        <v>1269.1500000000001</v>
      </c>
      <c r="BL6" s="21">
        <f t="shared" si="7"/>
        <v>1087.96</v>
      </c>
      <c r="BM6" s="21">
        <f t="shared" si="7"/>
        <v>1209.45</v>
      </c>
      <c r="BN6" s="21">
        <f t="shared" si="7"/>
        <v>1042.6400000000001</v>
      </c>
      <c r="BO6" s="21">
        <f t="shared" si="7"/>
        <v>1195.47</v>
      </c>
      <c r="BP6" s="20" t="str">
        <f>IF(BP7="","",IF(BP7="-","【-】","【"&amp;SUBSTITUTE(TEXT(BP7,"#,##0.00"),"-","△")&amp;"】"))</f>
        <v>【1,182.11】</v>
      </c>
      <c r="BQ6" s="21">
        <f>IF(BQ7="",NA(),BQ7)</f>
        <v>41.18</v>
      </c>
      <c r="BR6" s="21">
        <f t="shared" ref="BR6:BZ6" si="8">IF(BR7="",NA(),BR7)</f>
        <v>52.24</v>
      </c>
      <c r="BS6" s="21">
        <f t="shared" si="8"/>
        <v>40.57</v>
      </c>
      <c r="BT6" s="21">
        <f t="shared" si="8"/>
        <v>65.150000000000006</v>
      </c>
      <c r="BU6" s="21">
        <f t="shared" si="8"/>
        <v>51.02</v>
      </c>
      <c r="BV6" s="21">
        <f t="shared" si="8"/>
        <v>63.97</v>
      </c>
      <c r="BW6" s="21">
        <f t="shared" si="8"/>
        <v>59.67</v>
      </c>
      <c r="BX6" s="21">
        <f t="shared" si="8"/>
        <v>55.93</v>
      </c>
      <c r="BY6" s="21">
        <f t="shared" si="8"/>
        <v>55.76</v>
      </c>
      <c r="BZ6" s="21">
        <f t="shared" si="8"/>
        <v>69.430000000000007</v>
      </c>
      <c r="CA6" s="20" t="str">
        <f>IF(CA7="","",IF(CA7="-","【-】","【"&amp;SUBSTITUTE(TEXT(CA7,"#,##0.00"),"-","△")&amp;"】"))</f>
        <v>【73.78】</v>
      </c>
      <c r="CB6" s="21">
        <f>IF(CB7="",NA(),CB7)</f>
        <v>504.72</v>
      </c>
      <c r="CC6" s="21">
        <f t="shared" ref="CC6:CK6" si="9">IF(CC7="",NA(),CC7)</f>
        <v>405.84</v>
      </c>
      <c r="CD6" s="21">
        <f t="shared" si="9"/>
        <v>524.15</v>
      </c>
      <c r="CE6" s="21">
        <f t="shared" si="9"/>
        <v>332.88</v>
      </c>
      <c r="CF6" s="21">
        <f t="shared" si="9"/>
        <v>427.61</v>
      </c>
      <c r="CG6" s="21">
        <f t="shared" si="9"/>
        <v>256.82</v>
      </c>
      <c r="CH6" s="21">
        <f t="shared" si="9"/>
        <v>270.60000000000002</v>
      </c>
      <c r="CI6" s="21">
        <f t="shared" si="9"/>
        <v>289.60000000000002</v>
      </c>
      <c r="CJ6" s="21">
        <f t="shared" si="9"/>
        <v>296.14999999999998</v>
      </c>
      <c r="CK6" s="21">
        <f t="shared" si="9"/>
        <v>239.46</v>
      </c>
      <c r="CL6" s="20" t="str">
        <f>IF(CL7="","",IF(CL7="-","【-】","【"&amp;SUBSTITUTE(TEXT(CL7,"#,##0.00"),"-","△")&amp;"】"))</f>
        <v>【220.62】</v>
      </c>
      <c r="CM6" s="21">
        <f>IF(CM7="",NA(),CM7)</f>
        <v>29.59</v>
      </c>
      <c r="CN6" s="21">
        <f t="shared" ref="CN6:CV6" si="10">IF(CN7="",NA(),CN7)</f>
        <v>30.16</v>
      </c>
      <c r="CO6" s="21">
        <f t="shared" si="10"/>
        <v>29.75</v>
      </c>
      <c r="CP6" s="21">
        <f t="shared" si="10"/>
        <v>30.82</v>
      </c>
      <c r="CQ6" s="21">
        <f t="shared" si="10"/>
        <v>30.25</v>
      </c>
      <c r="CR6" s="21">
        <f t="shared" si="10"/>
        <v>37.46</v>
      </c>
      <c r="CS6" s="21">
        <f t="shared" si="10"/>
        <v>37.65</v>
      </c>
      <c r="CT6" s="21">
        <f t="shared" si="10"/>
        <v>36.71</v>
      </c>
      <c r="CU6" s="21">
        <f t="shared" si="10"/>
        <v>33.799999999999997</v>
      </c>
      <c r="CV6" s="21">
        <f t="shared" si="10"/>
        <v>41.06</v>
      </c>
      <c r="CW6" s="20" t="str">
        <f>IF(CW7="","",IF(CW7="-","【-】","【"&amp;SUBSTITUTE(TEXT(CW7,"#,##0.00"),"-","△")&amp;"】"))</f>
        <v>【42.22】</v>
      </c>
      <c r="CX6" s="21">
        <f>IF(CX7="",NA(),CX7)</f>
        <v>70.05</v>
      </c>
      <c r="CY6" s="21">
        <f t="shared" ref="CY6:DG6" si="11">IF(CY7="",NA(),CY7)</f>
        <v>71.7</v>
      </c>
      <c r="CZ6" s="21">
        <f t="shared" si="11"/>
        <v>73.650000000000006</v>
      </c>
      <c r="DA6" s="21">
        <f t="shared" si="11"/>
        <v>77.63</v>
      </c>
      <c r="DB6" s="21">
        <f t="shared" si="11"/>
        <v>77.959999999999994</v>
      </c>
      <c r="DC6" s="21">
        <f t="shared" si="11"/>
        <v>67.459999999999994</v>
      </c>
      <c r="DD6" s="21">
        <f t="shared" si="11"/>
        <v>67.37</v>
      </c>
      <c r="DE6" s="21">
        <f t="shared" si="11"/>
        <v>70.05</v>
      </c>
      <c r="DF6" s="21">
        <f t="shared" si="11"/>
        <v>67.09</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0.06</v>
      </c>
      <c r="EL6" s="21">
        <f t="shared" si="14"/>
        <v>0.02</v>
      </c>
      <c r="EM6" s="20">
        <f t="shared" si="14"/>
        <v>0</v>
      </c>
      <c r="EN6" s="21">
        <f t="shared" si="14"/>
        <v>0.08</v>
      </c>
      <c r="EO6" s="20" t="str">
        <f>IF(EO7="","",IF(EO7="-","【-】","【"&amp;SUBSTITUTE(TEXT(EO7,"#,##0.00"),"-","△")&amp;"】"))</f>
        <v>【0.13】</v>
      </c>
    </row>
    <row r="7" spans="1:145" s="22" customFormat="1" x14ac:dyDescent="0.2">
      <c r="A7" s="14"/>
      <c r="B7" s="23">
        <v>2022</v>
      </c>
      <c r="C7" s="23">
        <v>133639</v>
      </c>
      <c r="D7" s="23">
        <v>47</v>
      </c>
      <c r="E7" s="23">
        <v>17</v>
      </c>
      <c r="F7" s="23">
        <v>4</v>
      </c>
      <c r="G7" s="23">
        <v>0</v>
      </c>
      <c r="H7" s="23" t="s">
        <v>98</v>
      </c>
      <c r="I7" s="23" t="s">
        <v>99</v>
      </c>
      <c r="J7" s="23" t="s">
        <v>100</v>
      </c>
      <c r="K7" s="23" t="s">
        <v>101</v>
      </c>
      <c r="L7" s="23" t="s">
        <v>102</v>
      </c>
      <c r="M7" s="23" t="s">
        <v>103</v>
      </c>
      <c r="N7" s="24" t="s">
        <v>104</v>
      </c>
      <c r="O7" s="24" t="s">
        <v>105</v>
      </c>
      <c r="P7" s="24">
        <v>65.28</v>
      </c>
      <c r="Q7" s="24">
        <v>100</v>
      </c>
      <c r="R7" s="24">
        <v>3850</v>
      </c>
      <c r="S7" s="24">
        <v>2495</v>
      </c>
      <c r="T7" s="24">
        <v>27.54</v>
      </c>
      <c r="U7" s="24">
        <v>90.6</v>
      </c>
      <c r="V7" s="24">
        <v>1570</v>
      </c>
      <c r="W7" s="24">
        <v>0.84</v>
      </c>
      <c r="X7" s="24">
        <v>1869.05</v>
      </c>
      <c r="Y7" s="24">
        <v>80.069999999999993</v>
      </c>
      <c r="Z7" s="24">
        <v>85.36</v>
      </c>
      <c r="AA7" s="24">
        <v>73.510000000000005</v>
      </c>
      <c r="AB7" s="24">
        <v>101.02</v>
      </c>
      <c r="AC7" s="24">
        <v>98.66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80.89</v>
      </c>
      <c r="BG7" s="24">
        <v>81.86</v>
      </c>
      <c r="BH7" s="24">
        <v>0</v>
      </c>
      <c r="BI7" s="24">
        <v>0</v>
      </c>
      <c r="BJ7" s="24">
        <v>0</v>
      </c>
      <c r="BK7" s="24">
        <v>1269.1500000000001</v>
      </c>
      <c r="BL7" s="24">
        <v>1087.96</v>
      </c>
      <c r="BM7" s="24">
        <v>1209.45</v>
      </c>
      <c r="BN7" s="24">
        <v>1042.6400000000001</v>
      </c>
      <c r="BO7" s="24">
        <v>1195.47</v>
      </c>
      <c r="BP7" s="24">
        <v>1182.1099999999999</v>
      </c>
      <c r="BQ7" s="24">
        <v>41.18</v>
      </c>
      <c r="BR7" s="24">
        <v>52.24</v>
      </c>
      <c r="BS7" s="24">
        <v>40.57</v>
      </c>
      <c r="BT7" s="24">
        <v>65.150000000000006</v>
      </c>
      <c r="BU7" s="24">
        <v>51.02</v>
      </c>
      <c r="BV7" s="24">
        <v>63.97</v>
      </c>
      <c r="BW7" s="24">
        <v>59.67</v>
      </c>
      <c r="BX7" s="24">
        <v>55.93</v>
      </c>
      <c r="BY7" s="24">
        <v>55.76</v>
      </c>
      <c r="BZ7" s="24">
        <v>69.430000000000007</v>
      </c>
      <c r="CA7" s="24">
        <v>73.78</v>
      </c>
      <c r="CB7" s="24">
        <v>504.72</v>
      </c>
      <c r="CC7" s="24">
        <v>405.84</v>
      </c>
      <c r="CD7" s="24">
        <v>524.15</v>
      </c>
      <c r="CE7" s="24">
        <v>332.88</v>
      </c>
      <c r="CF7" s="24">
        <v>427.61</v>
      </c>
      <c r="CG7" s="24">
        <v>256.82</v>
      </c>
      <c r="CH7" s="24">
        <v>270.60000000000002</v>
      </c>
      <c r="CI7" s="24">
        <v>289.60000000000002</v>
      </c>
      <c r="CJ7" s="24">
        <v>296.14999999999998</v>
      </c>
      <c r="CK7" s="24">
        <v>239.46</v>
      </c>
      <c r="CL7" s="24">
        <v>220.62</v>
      </c>
      <c r="CM7" s="24">
        <v>29.59</v>
      </c>
      <c r="CN7" s="24">
        <v>30.16</v>
      </c>
      <c r="CO7" s="24">
        <v>29.75</v>
      </c>
      <c r="CP7" s="24">
        <v>30.82</v>
      </c>
      <c r="CQ7" s="24">
        <v>30.25</v>
      </c>
      <c r="CR7" s="24">
        <v>37.46</v>
      </c>
      <c r="CS7" s="24">
        <v>37.65</v>
      </c>
      <c r="CT7" s="24">
        <v>36.71</v>
      </c>
      <c r="CU7" s="24">
        <v>33.799999999999997</v>
      </c>
      <c r="CV7" s="24">
        <v>41.06</v>
      </c>
      <c r="CW7" s="24">
        <v>42.22</v>
      </c>
      <c r="CX7" s="24">
        <v>70.05</v>
      </c>
      <c r="CY7" s="24">
        <v>71.7</v>
      </c>
      <c r="CZ7" s="24">
        <v>73.650000000000006</v>
      </c>
      <c r="DA7" s="24">
        <v>77.63</v>
      </c>
      <c r="DB7" s="24">
        <v>77.959999999999994</v>
      </c>
      <c r="DC7" s="24">
        <v>67.459999999999994</v>
      </c>
      <c r="DD7" s="24">
        <v>67.37</v>
      </c>
      <c r="DE7" s="24">
        <v>70.05</v>
      </c>
      <c r="DF7" s="24">
        <v>67.09</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0.06</v>
      </c>
      <c r="EL7" s="24">
        <v>0.02</v>
      </c>
      <c r="EM7" s="24">
        <v>0</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2024-02-04T23:04:50Z</cp:lastPrinted>
  <dcterms:created xsi:type="dcterms:W3CDTF">2023-12-12T02:49:57Z</dcterms:created>
  <dcterms:modified xsi:type="dcterms:W3CDTF">2024-02-09T07:24:11Z</dcterms:modified>
  <cp:category/>
</cp:coreProperties>
</file>