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04\Desktop\"/>
    </mc:Choice>
  </mc:AlternateContent>
  <workbookProtection workbookAlgorithmName="SHA-512" workbookHashValue="9ZT5gxRA91DLV347up1ow3ktlzFqGeVb2cmiDJp13GcBNNSWhb96yIjlGb2bNKFRfhSnAx7LcqxgCtp+ScJL/A==" workbookSaltValue="qHSnAPzijQEkl5naSKAHe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<sst xmlns="http://schemas.openxmlformats.org/spreadsheetml/2006/main" count="233" uniqueCount="116">
  <si>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</si>
  <si>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</si>
  <si>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</si>
  <si>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</si>
  <si>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</si>
  <si>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</si>
  <si>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</si>
  <si>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</si>
  <si>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</si>
  <si>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</si>
  <si>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</si>
  <si>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</si>
  <si>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</si>
  <si>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</si>
  <si>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</si>
  <si>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</si>
  <si>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</si>
  <si>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</si>
  <si>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</si>
  <si>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</si>
  <si>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</si>
  <si>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</si>
  <si>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</si>
  <si>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</si>
  <si>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</si>
  <si>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</si>
  <si>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</si>
  <si>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</si>
  <si>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</si>
  <si>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</si>
  <si>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</si>
  <si>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</si>
  <si>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</si>
  <si>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</si>
  <si>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</si>
  <si>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</si>
  <si>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</si>
  <si>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</si>
  <si>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</si>
  <si>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</si>
  <si>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</si>
  <si>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</si>
  <si>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</si>
  <si>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</si>
  <si>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</si>
  <si>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</si>
  <si>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</si>
  <si>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</si>
  <si>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</si>
  <si>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</si>
  <si>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</si>
  <si>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</si>
  <si>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</si>
  <si>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</si>
  <si>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</si>
  <si>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</si>
  <si>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</si>
  <si>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</si>
  <si>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</si>
  <si>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</si>
  <si>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</si>
  <si>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</si>
  <si>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</si>
  <si>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</si>
  <si>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</si>
  <si>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</si>
  <si>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</si>
  <si>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</si>
  <si>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</si>
  <si>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</si>
  <si>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</si>
  <si>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</si>
  <si>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</si>
  <si>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</si>
  <si>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</si>
  <si>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</si>
  <si>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</si>
  <si>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</si>
  <si>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</si>
  <si>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</si>
  <si>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</si>
  <si>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</si>
  <si>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</si>
  <si>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</si>
  <si>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</si>
  <si>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</si>
  <si>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</si>
  <si>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</si>
  <si>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</si>
  <si>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</si>
  <si>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</si>
  <si>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</si>
  <si>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</si>
  <si>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</si>
  <si>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新島村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</si>
  <si>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</si>
  <si>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</si>
  <si>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</si>
  <si>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</si>
  <si>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</si>
  <si>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</si>
  <si>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</si>
  <si>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</si>
  <si>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</si>
  <si>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</si>
  <si>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</si>
  <si>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</si>
  <si>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</si>
  <si>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</si>
  <si>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</si>
  <si>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</si>
  <si>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</si>
  <si>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</si>
  <si>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管路の漏水については、事案が少ないため漏水発生の都度修繕している。管路以外の主要施設は老朽化が進んでいるため、これまでに実施した耐震診断結果等に加え、現在整備中の固定資産台帳も根拠とする更新計画策定を準備中。料金収入が減少傾向にある中で、施設の更新順序を付け、財政を圧迫しないよう順次進めていく。</t>
    <phoneticPr fontId="4"/>
  </si>
  <si>
    <t>①収益的収支比率について
料金収入の減少傾向が続く中、施設更新事業を継続してきたが、令和２年度については規模の大きい事業を実施しなかったため、事業費が減少したことから企業債残高が若干ではあるが減少した。しかし、人口減少やコロナ禍による料金収入の減少の影響で、収益的収支比率は約7.9％減少した。施設更新事業費の増加・定住人口の減少やコロナ禍に伴う料金収入の減は今後も続いていくことが見込まれるため、無理のない施設更新計画が必要である。
④企業債残高対給水収益比率について
規模の大きい事業が無かったことから事業費が減ったため、企業債残高が若干減少したが、給水収益の下げ幅が大きかったため、比率としては約14.7％増加した。今後も施設更新は継続していく必要があるため、償還額が大幅に増加しないような事業計画を策定し、安定的な事業経営に努める。
⑤料金回収率について
昨年度から上昇しているが、給水原価の減少が原因となっている。現在定住人口減少やコロナ禍の影響から使用水量の減少が止まらず、料金収入も減少傾向にある。施設更新も控えている中で、現行の料金体系では事業運営が厳しくなることが予想されるため、料金改定を検討していく必要がある。
⑥給水原価について
島しょ部の中でも新島村は比較的に水源・水質に恵まれているため、費用がかかっていない。
令和２年度については大きな事業や台風被害等の予定外の事業も無かったため、給水原価は下がったが、年間総有収水量の減少が大きかったため、約17.5円の減少に留まっている。
⑦施設利用率について
夏季観光シーズンのピーク時の配水能力を見込んで施設運営しているため、年間の施設利用率は低い値となっている。また各地区の実情を考慮すると現状維持が妥当と考える。しかし、今後の定住人口の減少及び観光人口の減少を考慮しながらダウンサイジングできる部分については、施設更新時に実施していく。
⑧有収率について
毎年90％以上と高い値を維持している。今後も維持できるような事業計画を策定し、耐震管への更新、量水器の更新を随時実施していく。</t>
    <rPh sb="52" eb="54">
      <t>キボ</t>
    </rPh>
    <rPh sb="55" eb="56">
      <t>オオ</t>
    </rPh>
    <rPh sb="58" eb="60">
      <t>ジギョウ</t>
    </rPh>
    <rPh sb="61" eb="63">
      <t>ジッシ</t>
    </rPh>
    <rPh sb="105" eb="107">
      <t>ジンコウ</t>
    </rPh>
    <rPh sb="107" eb="109">
      <t>ゲンショウ</t>
    </rPh>
    <rPh sb="113" eb="114">
      <t>カ</t>
    </rPh>
    <rPh sb="117" eb="119">
      <t>リョウキン</t>
    </rPh>
    <rPh sb="119" eb="121">
      <t>シュウニュウ</t>
    </rPh>
    <rPh sb="122" eb="124">
      <t>ゲンショウ</t>
    </rPh>
    <rPh sb="169" eb="170">
      <t>カ</t>
    </rPh>
    <rPh sb="236" eb="238">
      <t>キボ</t>
    </rPh>
    <rPh sb="239" eb="240">
      <t>オオ</t>
    </rPh>
    <rPh sb="242" eb="244">
      <t>ジギョウ</t>
    </rPh>
    <rPh sb="245" eb="246">
      <t>ナ</t>
    </rPh>
    <rPh sb="277" eb="279">
      <t>キュウスイ</t>
    </rPh>
    <rPh sb="279" eb="281">
      <t>シュウエキ</t>
    </rPh>
    <rPh sb="282" eb="283">
      <t>サ</t>
    </rPh>
    <rPh sb="284" eb="285">
      <t>ハバ</t>
    </rPh>
    <rPh sb="286" eb="287">
      <t>オオ</t>
    </rPh>
    <rPh sb="294" eb="296">
      <t>ヒリツ</t>
    </rPh>
    <rPh sb="300" eb="301">
      <t>ヤク</t>
    </rPh>
    <rPh sb="306" eb="308">
      <t>ゾウカ</t>
    </rPh>
    <rPh sb="348" eb="350">
      <t>ジギョウ</t>
    </rPh>
    <rPh sb="387" eb="389">
      <t>ジョウショウ</t>
    </rPh>
    <rPh sb="400" eb="402">
      <t>ゲンショウ</t>
    </rPh>
    <rPh sb="424" eb="425">
      <t>カ</t>
    </rPh>
    <rPh sb="426" eb="428">
      <t>エイキョウ</t>
    </rPh>
    <rPh sb="580" eb="581">
      <t>オオ</t>
    </rPh>
    <rPh sb="583" eb="585">
      <t>ジギョウ</t>
    </rPh>
    <rPh sb="586" eb="588">
      <t>タイフウ</t>
    </rPh>
    <rPh sb="588" eb="591">
      <t>ヒガイトウ</t>
    </rPh>
    <rPh sb="592" eb="595">
      <t>ヨテイガイ</t>
    </rPh>
    <rPh sb="596" eb="598">
      <t>ジギョウ</t>
    </rPh>
    <rPh sb="599" eb="600">
      <t>ナ</t>
    </rPh>
    <rPh sb="606" eb="608">
      <t>キュウスイ</t>
    </rPh>
    <rPh sb="608" eb="610">
      <t>ゲンカ</t>
    </rPh>
    <rPh sb="611" eb="612">
      <t>サ</t>
    </rPh>
    <rPh sb="617" eb="619">
      <t>ネンカン</t>
    </rPh>
    <rPh sb="619" eb="620">
      <t>ソウ</t>
    </rPh>
    <rPh sb="620" eb="622">
      <t>ユウシュウ</t>
    </rPh>
    <rPh sb="622" eb="624">
      <t>スイリョウ</t>
    </rPh>
    <rPh sb="625" eb="627">
      <t>ゲンショウ</t>
    </rPh>
    <rPh sb="628" eb="629">
      <t>オオ</t>
    </rPh>
    <rPh sb="643" eb="645">
      <t>ゲンショウ</t>
    </rPh>
    <rPh sb="646" eb="647">
      <t>トド</t>
    </rPh>
    <phoneticPr fontId="4"/>
  </si>
  <si>
    <t>定住人口の減少は今後も続くことが予測される。また観光人口についてはコロナ禍の影響もあり、予定外に減少してしまい、今後の増減については予測出来ない状況となっている。
各地区の主要施設については老朽化が進み、更新事業が必要不可欠である。
料金収入が減少している現状で、施設更新時の新たな起債等で経営が厳しくなることが予測される中、無理のない経営を行っていくためには料金改定を実施する必要があるが、令和６年度から義務化される公営企業会計の法適化が控えている現状では適切な上げ幅の設定ができないため、令和８年度頃を目標として施設の更新計画の策定と適切な設定の料金改定を行う予定である。</t>
    <rPh sb="36" eb="37">
      <t>カ</t>
    </rPh>
    <rPh sb="38" eb="40">
      <t>エイキョウ</t>
    </rPh>
    <rPh sb="68" eb="70">
      <t>デキ</t>
    </rPh>
    <rPh sb="128" eb="130">
      <t>ゲンジョウ</t>
    </rPh>
    <rPh sb="161" eb="162">
      <t>ナカ</t>
    </rPh>
    <rPh sb="180" eb="182">
      <t>リョウキン</t>
    </rPh>
    <rPh sb="182" eb="184">
      <t>カイテイ</t>
    </rPh>
    <rPh sb="185" eb="187">
      <t>ジッシ</t>
    </rPh>
    <rPh sb="189" eb="191">
      <t>ヒツヨウ</t>
    </rPh>
    <rPh sb="196" eb="198">
      <t>レイワ</t>
    </rPh>
    <rPh sb="199" eb="201">
      <t>ネンド</t>
    </rPh>
    <rPh sb="203" eb="206">
      <t>ギムカ</t>
    </rPh>
    <rPh sb="209" eb="211">
      <t>コウエイ</t>
    </rPh>
    <rPh sb="211" eb="213">
      <t>キギョウ</t>
    </rPh>
    <rPh sb="213" eb="215">
      <t>カイケイ</t>
    </rPh>
    <rPh sb="216" eb="217">
      <t>ホウ</t>
    </rPh>
    <rPh sb="217" eb="218">
      <t>テキ</t>
    </rPh>
    <rPh sb="218" eb="219">
      <t>カ</t>
    </rPh>
    <rPh sb="220" eb="221">
      <t>ヒカ</t>
    </rPh>
    <rPh sb="225" eb="227">
      <t>ゲンジョウ</t>
    </rPh>
    <rPh sb="229" eb="231">
      <t>テキセツ</t>
    </rPh>
    <rPh sb="232" eb="233">
      <t>ア</t>
    </rPh>
    <rPh sb="234" eb="235">
      <t>ハバ</t>
    </rPh>
    <rPh sb="236" eb="238">
      <t>セッテイ</t>
    </rPh>
    <rPh sb="246" eb="248">
      <t>レイワ</t>
    </rPh>
    <rPh sb="249" eb="251">
      <t>ネンド</t>
    </rPh>
    <rPh sb="251" eb="252">
      <t>ゴロ</t>
    </rPh>
    <rPh sb="253" eb="255">
      <t>モクヒョウ</t>
    </rPh>
    <rPh sb="258" eb="260">
      <t>シセツ</t>
    </rPh>
    <rPh sb="261" eb="263">
      <t>コウシン</t>
    </rPh>
    <rPh sb="263" eb="265">
      <t>ケイカク</t>
    </rPh>
    <rPh sb="266" eb="268">
      <t>サクテイ</t>
    </rPh>
    <rPh sb="269" eb="271">
      <t>テキセツ</t>
    </rPh>
    <rPh sb="272" eb="274">
      <t>セッテイ</t>
    </rPh>
    <rPh sb="275" eb="277">
      <t>リョウキン</t>
    </rPh>
    <rPh sb="277" eb="279">
      <t>カイテイ</t>
    </rPh>
    <rPh sb="280" eb="281">
      <t>オコナ</t>
    </rPh>
    <rPh sb="282" eb="28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</si>
</sst>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E8-483C-8241-0408481AAA6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BCE8-483C-8241-0408481AAA6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37.840000000000003</c:v>
                </c:pt>
                <c:pt idx="1">
                  <c:v>37.74</c:v>
                </c:pt>
                <c:pt idx="2">
                  <c:v>36.49</c:v>
                </c:pt>
                <c:pt idx="3">
                  <c:v>36.08</c:v>
                </c:pt>
                <c:pt idx="4">
                  <c:v>33.54</c:v>
                </c:pt>
              </c:numCache>
            </c:numRef>
          </c:val>
          <c:extLst>
            <c:ext xmlns:c16="http://schemas.microsoft.com/office/drawing/2014/chart" uri="{C3380CC4-5D6E-409C-BE32-E72D297353CC}">
              <c16:uniqueId val="{00000000-2242-4020-B5E5-07196D007D3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2242-4020-B5E5-07196D007D3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93.03</c:v>
                </c:pt>
                <c:pt idx="1">
                  <c:v>93.05</c:v>
                </c:pt>
                <c:pt idx="2">
                  <c:v>93.02</c:v>
                </c:pt>
                <c:pt idx="3">
                  <c:v>93.07</c:v>
                </c:pt>
                <c:pt idx="4">
                  <c:v>93.01</c:v>
                </c:pt>
              </c:numCache>
            </c:numRef>
          </c:val>
          <c:extLst>
            <c:ext xmlns:c16="http://schemas.microsoft.com/office/drawing/2014/chart" uri="{C3380CC4-5D6E-409C-BE32-E72D297353CC}">
              <c16:uniqueId val="{00000000-09A3-40A8-996A-55207A418B9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09A3-40A8-996A-55207A418B9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95.01</c:v>
                </c:pt>
                <c:pt idx="1">
                  <c:v>99.74</c:v>
                </c:pt>
                <c:pt idx="2">
                  <c:v>99.25</c:v>
                </c:pt>
                <c:pt idx="3">
                  <c:v>90.62</c:v>
                </c:pt>
                <c:pt idx="4">
                  <c:v>82.71</c:v>
                </c:pt>
              </c:numCache>
            </c:numRef>
          </c:val>
          <c:extLst>
            <c:ext xmlns:c16="http://schemas.microsoft.com/office/drawing/2014/chart" uri="{C3380CC4-5D6E-409C-BE32-E72D297353CC}">
              <c16:uniqueId val="{00000000-D41D-4CB4-B230-92076ED0CEB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D41D-4CB4-B230-92076ED0CEB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50-454C-8DC3-21BE855549C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50-454C-8DC3-21BE855549C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C9-4C0A-A656-0E4CF25E88C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C9-4C0A-A656-0E4CF25E88C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CF-4602-B3B7-4335AF9B16C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CF-4602-B3B7-4335AF9B16C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90-466E-9ADA-9369DD8A4A7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90-466E-9ADA-9369DD8A4A7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207.24</c:v>
                </c:pt>
                <c:pt idx="1">
                  <c:v>251.22</c:v>
                </c:pt>
                <c:pt idx="2">
                  <c:v>347.38</c:v>
                </c:pt>
                <c:pt idx="3">
                  <c:v>341.82</c:v>
                </c:pt>
                <c:pt idx="4">
                  <c:v>356.55</c:v>
                </c:pt>
              </c:numCache>
            </c:numRef>
          </c:val>
          <c:extLst>
            <c:ext xmlns:c16="http://schemas.microsoft.com/office/drawing/2014/chart" uri="{C3380CC4-5D6E-409C-BE32-E72D297353CC}">
              <c16:uniqueId val="{00000000-D7AB-41E5-A301-0A7BBEE0C97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D7AB-41E5-A301-0A7BBEE0C97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92.6</c:v>
                </c:pt>
                <c:pt idx="1">
                  <c:v>96.8</c:v>
                </c:pt>
                <c:pt idx="2">
                  <c:v>95.49</c:v>
                </c:pt>
                <c:pt idx="3">
                  <c:v>73.349999999999994</c:v>
                </c:pt>
                <c:pt idx="4">
                  <c:v>80.88</c:v>
                </c:pt>
              </c:numCache>
            </c:numRef>
          </c:val>
          <c:extLst>
            <c:ext xmlns:c16="http://schemas.microsoft.com/office/drawing/2014/chart" uri="{C3380CC4-5D6E-409C-BE32-E72D297353CC}">
              <c16:uniqueId val="{00000000-CD73-4172-A59F-D557193F1DE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CD73-4172-A59F-D557193F1DE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164.11</c:v>
                </c:pt>
                <c:pt idx="1">
                  <c:v>155.88999999999999</c:v>
                </c:pt>
                <c:pt idx="2">
                  <c:v>159.94</c:v>
                </c:pt>
                <c:pt idx="3">
                  <c:v>210.84</c:v>
                </c:pt>
                <c:pt idx="4">
                  <c:v>193.29</c:v>
                </c:pt>
              </c:numCache>
            </c:numRef>
          </c:val>
          <c:extLst>
            <c:ext xmlns:c16="http://schemas.microsoft.com/office/drawing/2014/chart" uri="{C3380CC4-5D6E-409C-BE32-E72D297353CC}">
              <c16:uniqueId val="{00000000-BE61-45E7-BF7D-ABE3324EBF25}"/>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BE61-45E7-BF7D-ABE3324EBF25}"/>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7" zoomScaleNormal="100" workbookViewId="0">
      <selection activeCell="BL66" sqref="BL66:BZ82"/>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
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
データ!H6</f>
        <v>
東京都　新島村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
1</v>
      </c>
      <c r="C7" s="46"/>
      <c r="D7" s="46"/>
      <c r="E7" s="46"/>
      <c r="F7" s="46"/>
      <c r="G7" s="46"/>
      <c r="H7" s="46"/>
      <c r="I7" s="46" t="s">
        <v>
2</v>
      </c>
      <c r="J7" s="46"/>
      <c r="K7" s="46"/>
      <c r="L7" s="46"/>
      <c r="M7" s="46"/>
      <c r="N7" s="46"/>
      <c r="O7" s="46"/>
      <c r="P7" s="46" t="s">
        <v>
3</v>
      </c>
      <c r="Q7" s="46"/>
      <c r="R7" s="46"/>
      <c r="S7" s="46"/>
      <c r="T7" s="46"/>
      <c r="U7" s="46"/>
      <c r="V7" s="46"/>
      <c r="W7" s="46" t="s">
        <v>
4</v>
      </c>
      <c r="X7" s="46"/>
      <c r="Y7" s="46"/>
      <c r="Z7" s="46"/>
      <c r="AA7" s="46"/>
      <c r="AB7" s="46"/>
      <c r="AC7" s="46"/>
      <c r="AD7" s="46" t="s">
        <v>
5</v>
      </c>
      <c r="AE7" s="46"/>
      <c r="AF7" s="46"/>
      <c r="AG7" s="46"/>
      <c r="AH7" s="46"/>
      <c r="AI7" s="46"/>
      <c r="AJ7" s="46"/>
      <c r="AK7" s="2"/>
      <c r="AL7" s="46" t="s">
        <v>
6</v>
      </c>
      <c r="AM7" s="46"/>
      <c r="AN7" s="46"/>
      <c r="AO7" s="46"/>
      <c r="AP7" s="46"/>
      <c r="AQ7" s="46"/>
      <c r="AR7" s="46"/>
      <c r="AS7" s="46"/>
      <c r="AT7" s="46" t="s">
        <v>
7</v>
      </c>
      <c r="AU7" s="46"/>
      <c r="AV7" s="46"/>
      <c r="AW7" s="46"/>
      <c r="AX7" s="46"/>
      <c r="AY7" s="46"/>
      <c r="AZ7" s="46"/>
      <c r="BA7" s="46"/>
      <c r="BB7" s="46" t="s">
        <v>
8</v>
      </c>
      <c r="BC7" s="46"/>
      <c r="BD7" s="46"/>
      <c r="BE7" s="46"/>
      <c r="BF7" s="46"/>
      <c r="BG7" s="46"/>
      <c r="BH7" s="46"/>
      <c r="BI7" s="46"/>
      <c r="BJ7" s="3"/>
      <c r="BK7" s="3"/>
      <c r="BL7" s="4" t="s">
        <v>
9</v>
      </c>
      <c r="BM7" s="5"/>
      <c r="BN7" s="5"/>
      <c r="BO7" s="5"/>
      <c r="BP7" s="5"/>
      <c r="BQ7" s="5"/>
      <c r="BR7" s="5"/>
      <c r="BS7" s="5"/>
      <c r="BT7" s="5"/>
      <c r="BU7" s="5"/>
      <c r="BV7" s="5"/>
      <c r="BW7" s="5"/>
      <c r="BX7" s="5"/>
      <c r="BY7" s="6"/>
    </row>
    <row r="8" spans="1:78" ht="18.75" customHeight="1" x14ac:dyDescent="0.15">
      <c r="A8" s="2"/>
      <c r="B8" s="50" t="str">
        <f>
データ!$I$6</f>
        <v>
法非適用</v>
      </c>
      <c r="C8" s="50"/>
      <c r="D8" s="50"/>
      <c r="E8" s="50"/>
      <c r="F8" s="50"/>
      <c r="G8" s="50"/>
      <c r="H8" s="50"/>
      <c r="I8" s="50" t="str">
        <f>
データ!$J$6</f>
        <v>
水道事業</v>
      </c>
      <c r="J8" s="50"/>
      <c r="K8" s="50"/>
      <c r="L8" s="50"/>
      <c r="M8" s="50"/>
      <c r="N8" s="50"/>
      <c r="O8" s="50"/>
      <c r="P8" s="50" t="str">
        <f>
データ!$K$6</f>
        <v>
簡易水道事業</v>
      </c>
      <c r="Q8" s="50"/>
      <c r="R8" s="50"/>
      <c r="S8" s="50"/>
      <c r="T8" s="50"/>
      <c r="U8" s="50"/>
      <c r="V8" s="50"/>
      <c r="W8" s="50" t="str">
        <f>
データ!$L$6</f>
        <v>
D3</v>
      </c>
      <c r="X8" s="50"/>
      <c r="Y8" s="50"/>
      <c r="Z8" s="50"/>
      <c r="AA8" s="50"/>
      <c r="AB8" s="50"/>
      <c r="AC8" s="50"/>
      <c r="AD8" s="50" t="str">
        <f>
データ!$M$6</f>
        <v>
非設置</v>
      </c>
      <c r="AE8" s="50"/>
      <c r="AF8" s="50"/>
      <c r="AG8" s="50"/>
      <c r="AH8" s="50"/>
      <c r="AI8" s="50"/>
      <c r="AJ8" s="50"/>
      <c r="AK8" s="2"/>
      <c r="AL8" s="51">
        <f>
データ!$R$6</f>
        <v>
2633</v>
      </c>
      <c r="AM8" s="51"/>
      <c r="AN8" s="51"/>
      <c r="AO8" s="51"/>
      <c r="AP8" s="51"/>
      <c r="AQ8" s="51"/>
      <c r="AR8" s="51"/>
      <c r="AS8" s="51"/>
      <c r="AT8" s="47">
        <f>
データ!$S$6</f>
        <v>
27.54</v>
      </c>
      <c r="AU8" s="47"/>
      <c r="AV8" s="47"/>
      <c r="AW8" s="47"/>
      <c r="AX8" s="47"/>
      <c r="AY8" s="47"/>
      <c r="AZ8" s="47"/>
      <c r="BA8" s="47"/>
      <c r="BB8" s="47">
        <f>
データ!$T$6</f>
        <v>
95.61</v>
      </c>
      <c r="BC8" s="47"/>
      <c r="BD8" s="47"/>
      <c r="BE8" s="47"/>
      <c r="BF8" s="47"/>
      <c r="BG8" s="47"/>
      <c r="BH8" s="47"/>
      <c r="BI8" s="47"/>
      <c r="BJ8" s="3"/>
      <c r="BK8" s="3"/>
      <c r="BL8" s="48" t="s">
        <v>
10</v>
      </c>
      <c r="BM8" s="49"/>
      <c r="BN8" s="7" t="s">
        <v>
11</v>
      </c>
      <c r="BO8" s="8"/>
      <c r="BP8" s="8"/>
      <c r="BQ8" s="8"/>
      <c r="BR8" s="8"/>
      <c r="BS8" s="8"/>
      <c r="BT8" s="8"/>
      <c r="BU8" s="8"/>
      <c r="BV8" s="8"/>
      <c r="BW8" s="8"/>
      <c r="BX8" s="8"/>
      <c r="BY8" s="9"/>
    </row>
    <row r="9" spans="1:78" ht="18.75" customHeight="1" x14ac:dyDescent="0.15">
      <c r="A9" s="2"/>
      <c r="B9" s="46" t="s">
        <v>
12</v>
      </c>
      <c r="C9" s="46"/>
      <c r="D9" s="46"/>
      <c r="E9" s="46"/>
      <c r="F9" s="46"/>
      <c r="G9" s="46"/>
      <c r="H9" s="46"/>
      <c r="I9" s="46" t="s">
        <v>
13</v>
      </c>
      <c r="J9" s="46"/>
      <c r="K9" s="46"/>
      <c r="L9" s="46"/>
      <c r="M9" s="46"/>
      <c r="N9" s="46"/>
      <c r="O9" s="46"/>
      <c r="P9" s="46" t="s">
        <v>
14</v>
      </c>
      <c r="Q9" s="46"/>
      <c r="R9" s="46"/>
      <c r="S9" s="46"/>
      <c r="T9" s="46"/>
      <c r="U9" s="46"/>
      <c r="V9" s="46"/>
      <c r="W9" s="46" t="s">
        <v>
15</v>
      </c>
      <c r="X9" s="46"/>
      <c r="Y9" s="46"/>
      <c r="Z9" s="46"/>
      <c r="AA9" s="46"/>
      <c r="AB9" s="46"/>
      <c r="AC9" s="46"/>
      <c r="AD9" s="2"/>
      <c r="AE9" s="2"/>
      <c r="AF9" s="2"/>
      <c r="AG9" s="2"/>
      <c r="AH9" s="3"/>
      <c r="AI9" s="2"/>
      <c r="AJ9" s="2"/>
      <c r="AK9" s="2"/>
      <c r="AL9" s="46" t="s">
        <v>
16</v>
      </c>
      <c r="AM9" s="46"/>
      <c r="AN9" s="46"/>
      <c r="AO9" s="46"/>
      <c r="AP9" s="46"/>
      <c r="AQ9" s="46"/>
      <c r="AR9" s="46"/>
      <c r="AS9" s="46"/>
      <c r="AT9" s="46" t="s">
        <v>
17</v>
      </c>
      <c r="AU9" s="46"/>
      <c r="AV9" s="46"/>
      <c r="AW9" s="46"/>
      <c r="AX9" s="46"/>
      <c r="AY9" s="46"/>
      <c r="AZ9" s="46"/>
      <c r="BA9" s="46"/>
      <c r="BB9" s="46" t="s">
        <v>
18</v>
      </c>
      <c r="BC9" s="46"/>
      <c r="BD9" s="46"/>
      <c r="BE9" s="46"/>
      <c r="BF9" s="46"/>
      <c r="BG9" s="46"/>
      <c r="BH9" s="46"/>
      <c r="BI9" s="46"/>
      <c r="BJ9" s="3"/>
      <c r="BK9" s="3"/>
      <c r="BL9" s="52" t="s">
        <v>
19</v>
      </c>
      <c r="BM9" s="53"/>
      <c r="BN9" s="10" t="s">
        <v>
20</v>
      </c>
      <c r="BO9" s="11"/>
      <c r="BP9" s="11"/>
      <c r="BQ9" s="11"/>
      <c r="BR9" s="11"/>
      <c r="BS9" s="11"/>
      <c r="BT9" s="11"/>
      <c r="BU9" s="11"/>
      <c r="BV9" s="11"/>
      <c r="BW9" s="11"/>
      <c r="BX9" s="11"/>
      <c r="BY9" s="12"/>
    </row>
    <row r="10" spans="1:78" ht="18.75" customHeight="1" x14ac:dyDescent="0.15">
      <c r="A10" s="2"/>
      <c r="B10" s="47" t="str">
        <f>
データ!$N$6</f>
        <v>
-</v>
      </c>
      <c r="C10" s="47"/>
      <c r="D10" s="47"/>
      <c r="E10" s="47"/>
      <c r="F10" s="47"/>
      <c r="G10" s="47"/>
      <c r="H10" s="47"/>
      <c r="I10" s="47" t="str">
        <f>
データ!$O$6</f>
        <v>
該当数値なし</v>
      </c>
      <c r="J10" s="47"/>
      <c r="K10" s="47"/>
      <c r="L10" s="47"/>
      <c r="M10" s="47"/>
      <c r="N10" s="47"/>
      <c r="O10" s="47"/>
      <c r="P10" s="47">
        <f>
データ!$P$6</f>
        <v>
98.52</v>
      </c>
      <c r="Q10" s="47"/>
      <c r="R10" s="47"/>
      <c r="S10" s="47"/>
      <c r="T10" s="47"/>
      <c r="U10" s="47"/>
      <c r="V10" s="47"/>
      <c r="W10" s="51">
        <f>
データ!$Q$6</f>
        <v>
2310</v>
      </c>
      <c r="X10" s="51"/>
      <c r="Y10" s="51"/>
      <c r="Z10" s="51"/>
      <c r="AA10" s="51"/>
      <c r="AB10" s="51"/>
      <c r="AC10" s="51"/>
      <c r="AD10" s="2"/>
      <c r="AE10" s="2"/>
      <c r="AF10" s="2"/>
      <c r="AG10" s="2"/>
      <c r="AH10" s="2"/>
      <c r="AI10" s="2"/>
      <c r="AJ10" s="2"/>
      <c r="AK10" s="2"/>
      <c r="AL10" s="51">
        <f>
データ!$U$6</f>
        <v>
2532</v>
      </c>
      <c r="AM10" s="51"/>
      <c r="AN10" s="51"/>
      <c r="AO10" s="51"/>
      <c r="AP10" s="51"/>
      <c r="AQ10" s="51"/>
      <c r="AR10" s="51"/>
      <c r="AS10" s="51"/>
      <c r="AT10" s="47">
        <f>
データ!$V$6</f>
        <v>
5.78</v>
      </c>
      <c r="AU10" s="47"/>
      <c r="AV10" s="47"/>
      <c r="AW10" s="47"/>
      <c r="AX10" s="47"/>
      <c r="AY10" s="47"/>
      <c r="AZ10" s="47"/>
      <c r="BA10" s="47"/>
      <c r="BB10" s="47">
        <f>
データ!$W$6</f>
        <v>
438.06</v>
      </c>
      <c r="BC10" s="47"/>
      <c r="BD10" s="47"/>
      <c r="BE10" s="47"/>
      <c r="BF10" s="47"/>
      <c r="BG10" s="47"/>
      <c r="BH10" s="47"/>
      <c r="BI10" s="47"/>
      <c r="BJ10" s="2"/>
      <c r="BK10" s="2"/>
      <c r="BL10" s="54" t="s">
        <v>
21</v>
      </c>
      <c r="BM10" s="55"/>
      <c r="BN10" s="13" t="s">
        <v>
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
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
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
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
114</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
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
113</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
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
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
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【78.36】</v>
      </c>
      <c r="F85" s="27" t="s">
        <v>
41</v>
      </c>
      <c r="G85" s="27" t="s">
        <v>
41</v>
      </c>
      <c r="H85" s="27" t="str">
        <f>
データ!BO6</f>
        <v>
【949.15】</v>
      </c>
      <c r="I85" s="27" t="str">
        <f>
データ!BZ6</f>
        <v>
【55.87】</v>
      </c>
      <c r="J85" s="27" t="str">
        <f>
データ!CK6</f>
        <v>
【288.19】</v>
      </c>
      <c r="K85" s="27" t="str">
        <f>
データ!CV6</f>
        <v>
【56.31】</v>
      </c>
      <c r="L85" s="27" t="str">
        <f>
データ!DG6</f>
        <v>
【71.88】</v>
      </c>
      <c r="M85" s="27" t="s">
        <v>
41</v>
      </c>
      <c r="N85" s="27" t="s">
        <v>
41</v>
      </c>
      <c r="O85" s="27" t="str">
        <f>
データ!EN6</f>
        <v>
【0.80】</v>
      </c>
    </row>
  </sheetData>
  <sheetProtection algorithmName="SHA-512" hashValue="MXMSXJWTAAC5+w1e0Ets1FLnVg4GX6CCe+G8PlTJ+YHtqijEDw3HviiMVo72+SvcRB+9BiL8gK76+jYuvusfKw==" saltValue="kMzyoek6clb3NMCIEHdek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5546875" customWidth="1"/>
  </cols>
  <sheetData>
    <row r="1" spans="1:144" x14ac:dyDescent="0.15">
      <c r="A1" t="s">
        <v>
42</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43</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44</v>
      </c>
      <c r="B3" s="30" t="s">
        <v>
45</v>
      </c>
      <c r="C3" s="30" t="s">
        <v>
46</v>
      </c>
      <c r="D3" s="30" t="s">
        <v>
47</v>
      </c>
      <c r="E3" s="30" t="s">
        <v>
48</v>
      </c>
      <c r="F3" s="30" t="s">
        <v>
49</v>
      </c>
      <c r="G3" s="30" t="s">
        <v>
50</v>
      </c>
      <c r="H3" s="83" t="s">
        <v>
51</v>
      </c>
      <c r="I3" s="84"/>
      <c r="J3" s="84"/>
      <c r="K3" s="84"/>
      <c r="L3" s="84"/>
      <c r="M3" s="84"/>
      <c r="N3" s="84"/>
      <c r="O3" s="84"/>
      <c r="P3" s="84"/>
      <c r="Q3" s="84"/>
      <c r="R3" s="84"/>
      <c r="S3" s="84"/>
      <c r="T3" s="84"/>
      <c r="U3" s="84"/>
      <c r="V3" s="84"/>
      <c r="W3" s="85"/>
      <c r="X3" s="89" t="s">
        <v>
52</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
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
53</v>
      </c>
      <c r="B4" s="31"/>
      <c r="C4" s="31"/>
      <c r="D4" s="31"/>
      <c r="E4" s="31"/>
      <c r="F4" s="31"/>
      <c r="G4" s="31"/>
      <c r="H4" s="86"/>
      <c r="I4" s="87"/>
      <c r="J4" s="87"/>
      <c r="K4" s="87"/>
      <c r="L4" s="87"/>
      <c r="M4" s="87"/>
      <c r="N4" s="87"/>
      <c r="O4" s="87"/>
      <c r="P4" s="87"/>
      <c r="Q4" s="87"/>
      <c r="R4" s="87"/>
      <c r="S4" s="87"/>
      <c r="T4" s="87"/>
      <c r="U4" s="87"/>
      <c r="V4" s="87"/>
      <c r="W4" s="88"/>
      <c r="X4" s="82" t="s">
        <v>
54</v>
      </c>
      <c r="Y4" s="82"/>
      <c r="Z4" s="82"/>
      <c r="AA4" s="82"/>
      <c r="AB4" s="82"/>
      <c r="AC4" s="82"/>
      <c r="AD4" s="82"/>
      <c r="AE4" s="82"/>
      <c r="AF4" s="82"/>
      <c r="AG4" s="82"/>
      <c r="AH4" s="82"/>
      <c r="AI4" s="82" t="s">
        <v>
55</v>
      </c>
      <c r="AJ4" s="82"/>
      <c r="AK4" s="82"/>
      <c r="AL4" s="82"/>
      <c r="AM4" s="82"/>
      <c r="AN4" s="82"/>
      <c r="AO4" s="82"/>
      <c r="AP4" s="82"/>
      <c r="AQ4" s="82"/>
      <c r="AR4" s="82"/>
      <c r="AS4" s="82"/>
      <c r="AT4" s="82" t="s">
        <v>
56</v>
      </c>
      <c r="AU4" s="82"/>
      <c r="AV4" s="82"/>
      <c r="AW4" s="82"/>
      <c r="AX4" s="82"/>
      <c r="AY4" s="82"/>
      <c r="AZ4" s="82"/>
      <c r="BA4" s="82"/>
      <c r="BB4" s="82"/>
      <c r="BC4" s="82"/>
      <c r="BD4" s="82"/>
      <c r="BE4" s="82" t="s">
        <v>
57</v>
      </c>
      <c r="BF4" s="82"/>
      <c r="BG4" s="82"/>
      <c r="BH4" s="82"/>
      <c r="BI4" s="82"/>
      <c r="BJ4" s="82"/>
      <c r="BK4" s="82"/>
      <c r="BL4" s="82"/>
      <c r="BM4" s="82"/>
      <c r="BN4" s="82"/>
      <c r="BO4" s="82"/>
      <c r="BP4" s="82" t="s">
        <v>
58</v>
      </c>
      <c r="BQ4" s="82"/>
      <c r="BR4" s="82"/>
      <c r="BS4" s="82"/>
      <c r="BT4" s="82"/>
      <c r="BU4" s="82"/>
      <c r="BV4" s="82"/>
      <c r="BW4" s="82"/>
      <c r="BX4" s="82"/>
      <c r="BY4" s="82"/>
      <c r="BZ4" s="82"/>
      <c r="CA4" s="82" t="s">
        <v>
59</v>
      </c>
      <c r="CB4" s="82"/>
      <c r="CC4" s="82"/>
      <c r="CD4" s="82"/>
      <c r="CE4" s="82"/>
      <c r="CF4" s="82"/>
      <c r="CG4" s="82"/>
      <c r="CH4" s="82"/>
      <c r="CI4" s="82"/>
      <c r="CJ4" s="82"/>
      <c r="CK4" s="82"/>
      <c r="CL4" s="82" t="s">
        <v>
60</v>
      </c>
      <c r="CM4" s="82"/>
      <c r="CN4" s="82"/>
      <c r="CO4" s="82"/>
      <c r="CP4" s="82"/>
      <c r="CQ4" s="82"/>
      <c r="CR4" s="82"/>
      <c r="CS4" s="82"/>
      <c r="CT4" s="82"/>
      <c r="CU4" s="82"/>
      <c r="CV4" s="82"/>
      <c r="CW4" s="82" t="s">
        <v>
61</v>
      </c>
      <c r="CX4" s="82"/>
      <c r="CY4" s="82"/>
      <c r="CZ4" s="82"/>
      <c r="DA4" s="82"/>
      <c r="DB4" s="82"/>
      <c r="DC4" s="82"/>
      <c r="DD4" s="82"/>
      <c r="DE4" s="82"/>
      <c r="DF4" s="82"/>
      <c r="DG4" s="82"/>
      <c r="DH4" s="82" t="s">
        <v>
62</v>
      </c>
      <c r="DI4" s="82"/>
      <c r="DJ4" s="82"/>
      <c r="DK4" s="82"/>
      <c r="DL4" s="82"/>
      <c r="DM4" s="82"/>
      <c r="DN4" s="82"/>
      <c r="DO4" s="82"/>
      <c r="DP4" s="82"/>
      <c r="DQ4" s="82"/>
      <c r="DR4" s="82"/>
      <c r="DS4" s="82" t="s">
        <v>
63</v>
      </c>
      <c r="DT4" s="82"/>
      <c r="DU4" s="82"/>
      <c r="DV4" s="82"/>
      <c r="DW4" s="82"/>
      <c r="DX4" s="82"/>
      <c r="DY4" s="82"/>
      <c r="DZ4" s="82"/>
      <c r="EA4" s="82"/>
      <c r="EB4" s="82"/>
      <c r="EC4" s="82"/>
      <c r="ED4" s="82" t="s">
        <v>
64</v>
      </c>
      <c r="EE4" s="82"/>
      <c r="EF4" s="82"/>
      <c r="EG4" s="82"/>
      <c r="EH4" s="82"/>
      <c r="EI4" s="82"/>
      <c r="EJ4" s="82"/>
      <c r="EK4" s="82"/>
      <c r="EL4" s="82"/>
      <c r="EM4" s="82"/>
      <c r="EN4" s="82"/>
    </row>
    <row r="5" spans="1:144" x14ac:dyDescent="0.15">
      <c r="A5" s="29" t="s">
        <v>
65</v>
      </c>
      <c r="B5" s="32"/>
      <c r="C5" s="32"/>
      <c r="D5" s="32"/>
      <c r="E5" s="32"/>
      <c r="F5" s="32"/>
      <c r="G5" s="32"/>
      <c r="H5" s="33" t="s">
        <v>
66</v>
      </c>
      <c r="I5" s="33" t="s">
        <v>
67</v>
      </c>
      <c r="J5" s="33" t="s">
        <v>
68</v>
      </c>
      <c r="K5" s="33" t="s">
        <v>
69</v>
      </c>
      <c r="L5" s="33" t="s">
        <v>
70</v>
      </c>
      <c r="M5" s="33" t="s">
        <v>
71</v>
      </c>
      <c r="N5" s="33" t="s">
        <v>
72</v>
      </c>
      <c r="O5" s="33" t="s">
        <v>
73</v>
      </c>
      <c r="P5" s="33" t="s">
        <v>
74</v>
      </c>
      <c r="Q5" s="33" t="s">
        <v>
75</v>
      </c>
      <c r="R5" s="33" t="s">
        <v>
76</v>
      </c>
      <c r="S5" s="33" t="s">
        <v>
77</v>
      </c>
      <c r="T5" s="33" t="s">
        <v>
78</v>
      </c>
      <c r="U5" s="33" t="s">
        <v>
79</v>
      </c>
      <c r="V5" s="33" t="s">
        <v>
80</v>
      </c>
      <c r="W5" s="33" t="s">
        <v>
81</v>
      </c>
      <c r="X5" s="33" t="s">
        <v>
82</v>
      </c>
      <c r="Y5" s="33" t="s">
        <v>
83</v>
      </c>
      <c r="Z5" s="33" t="s">
        <v>
84</v>
      </c>
      <c r="AA5" s="33" t="s">
        <v>
85</v>
      </c>
      <c r="AB5" s="33" t="s">
        <v>
86</v>
      </c>
      <c r="AC5" s="33" t="s">
        <v>
87</v>
      </c>
      <c r="AD5" s="33" t="s">
        <v>
88</v>
      </c>
      <c r="AE5" s="33" t="s">
        <v>
89</v>
      </c>
      <c r="AF5" s="33" t="s">
        <v>
90</v>
      </c>
      <c r="AG5" s="33" t="s">
        <v>
91</v>
      </c>
      <c r="AH5" s="33" t="s">
        <v>
29</v>
      </c>
      <c r="AI5" s="33" t="s">
        <v>
82</v>
      </c>
      <c r="AJ5" s="33" t="s">
        <v>
83</v>
      </c>
      <c r="AK5" s="33" t="s">
        <v>
84</v>
      </c>
      <c r="AL5" s="33" t="s">
        <v>
85</v>
      </c>
      <c r="AM5" s="33" t="s">
        <v>
86</v>
      </c>
      <c r="AN5" s="33" t="s">
        <v>
87</v>
      </c>
      <c r="AO5" s="33" t="s">
        <v>
88</v>
      </c>
      <c r="AP5" s="33" t="s">
        <v>
89</v>
      </c>
      <c r="AQ5" s="33" t="s">
        <v>
90</v>
      </c>
      <c r="AR5" s="33" t="s">
        <v>
91</v>
      </c>
      <c r="AS5" s="33" t="s">
        <v>
92</v>
      </c>
      <c r="AT5" s="33" t="s">
        <v>
82</v>
      </c>
      <c r="AU5" s="33" t="s">
        <v>
83</v>
      </c>
      <c r="AV5" s="33" t="s">
        <v>
84</v>
      </c>
      <c r="AW5" s="33" t="s">
        <v>
85</v>
      </c>
      <c r="AX5" s="33" t="s">
        <v>
86</v>
      </c>
      <c r="AY5" s="33" t="s">
        <v>
87</v>
      </c>
      <c r="AZ5" s="33" t="s">
        <v>
88</v>
      </c>
      <c r="BA5" s="33" t="s">
        <v>
89</v>
      </c>
      <c r="BB5" s="33" t="s">
        <v>
90</v>
      </c>
      <c r="BC5" s="33" t="s">
        <v>
91</v>
      </c>
      <c r="BD5" s="33" t="s">
        <v>
92</v>
      </c>
      <c r="BE5" s="33" t="s">
        <v>
82</v>
      </c>
      <c r="BF5" s="33" t="s">
        <v>
83</v>
      </c>
      <c r="BG5" s="33" t="s">
        <v>
84</v>
      </c>
      <c r="BH5" s="33" t="s">
        <v>
85</v>
      </c>
      <c r="BI5" s="33" t="s">
        <v>
86</v>
      </c>
      <c r="BJ5" s="33" t="s">
        <v>
87</v>
      </c>
      <c r="BK5" s="33" t="s">
        <v>
88</v>
      </c>
      <c r="BL5" s="33" t="s">
        <v>
89</v>
      </c>
      <c r="BM5" s="33" t="s">
        <v>
90</v>
      </c>
      <c r="BN5" s="33" t="s">
        <v>
91</v>
      </c>
      <c r="BO5" s="33" t="s">
        <v>
92</v>
      </c>
      <c r="BP5" s="33" t="s">
        <v>
82</v>
      </c>
      <c r="BQ5" s="33" t="s">
        <v>
83</v>
      </c>
      <c r="BR5" s="33" t="s">
        <v>
84</v>
      </c>
      <c r="BS5" s="33" t="s">
        <v>
85</v>
      </c>
      <c r="BT5" s="33" t="s">
        <v>
86</v>
      </c>
      <c r="BU5" s="33" t="s">
        <v>
87</v>
      </c>
      <c r="BV5" s="33" t="s">
        <v>
88</v>
      </c>
      <c r="BW5" s="33" t="s">
        <v>
89</v>
      </c>
      <c r="BX5" s="33" t="s">
        <v>
90</v>
      </c>
      <c r="BY5" s="33" t="s">
        <v>
91</v>
      </c>
      <c r="BZ5" s="33" t="s">
        <v>
92</v>
      </c>
      <c r="CA5" s="33" t="s">
        <v>
82</v>
      </c>
      <c r="CB5" s="33" t="s">
        <v>
83</v>
      </c>
      <c r="CC5" s="33" t="s">
        <v>
84</v>
      </c>
      <c r="CD5" s="33" t="s">
        <v>
85</v>
      </c>
      <c r="CE5" s="33" t="s">
        <v>
86</v>
      </c>
      <c r="CF5" s="33" t="s">
        <v>
87</v>
      </c>
      <c r="CG5" s="33" t="s">
        <v>
88</v>
      </c>
      <c r="CH5" s="33" t="s">
        <v>
89</v>
      </c>
      <c r="CI5" s="33" t="s">
        <v>
90</v>
      </c>
      <c r="CJ5" s="33" t="s">
        <v>
91</v>
      </c>
      <c r="CK5" s="33" t="s">
        <v>
92</v>
      </c>
      <c r="CL5" s="33" t="s">
        <v>
82</v>
      </c>
      <c r="CM5" s="33" t="s">
        <v>
83</v>
      </c>
      <c r="CN5" s="33" t="s">
        <v>
84</v>
      </c>
      <c r="CO5" s="33" t="s">
        <v>
85</v>
      </c>
      <c r="CP5" s="33" t="s">
        <v>
86</v>
      </c>
      <c r="CQ5" s="33" t="s">
        <v>
87</v>
      </c>
      <c r="CR5" s="33" t="s">
        <v>
88</v>
      </c>
      <c r="CS5" s="33" t="s">
        <v>
89</v>
      </c>
      <c r="CT5" s="33" t="s">
        <v>
90</v>
      </c>
      <c r="CU5" s="33" t="s">
        <v>
91</v>
      </c>
      <c r="CV5" s="33" t="s">
        <v>
92</v>
      </c>
      <c r="CW5" s="33" t="s">
        <v>
82</v>
      </c>
      <c r="CX5" s="33" t="s">
        <v>
83</v>
      </c>
      <c r="CY5" s="33" t="s">
        <v>
84</v>
      </c>
      <c r="CZ5" s="33" t="s">
        <v>
85</v>
      </c>
      <c r="DA5" s="33" t="s">
        <v>
86</v>
      </c>
      <c r="DB5" s="33" t="s">
        <v>
87</v>
      </c>
      <c r="DC5" s="33" t="s">
        <v>
88</v>
      </c>
      <c r="DD5" s="33" t="s">
        <v>
89</v>
      </c>
      <c r="DE5" s="33" t="s">
        <v>
90</v>
      </c>
      <c r="DF5" s="33" t="s">
        <v>
91</v>
      </c>
      <c r="DG5" s="33" t="s">
        <v>
92</v>
      </c>
      <c r="DH5" s="33" t="s">
        <v>
82</v>
      </c>
      <c r="DI5" s="33" t="s">
        <v>
83</v>
      </c>
      <c r="DJ5" s="33" t="s">
        <v>
84</v>
      </c>
      <c r="DK5" s="33" t="s">
        <v>
85</v>
      </c>
      <c r="DL5" s="33" t="s">
        <v>
86</v>
      </c>
      <c r="DM5" s="33" t="s">
        <v>
87</v>
      </c>
      <c r="DN5" s="33" t="s">
        <v>
88</v>
      </c>
      <c r="DO5" s="33" t="s">
        <v>
89</v>
      </c>
      <c r="DP5" s="33" t="s">
        <v>
90</v>
      </c>
      <c r="DQ5" s="33" t="s">
        <v>
91</v>
      </c>
      <c r="DR5" s="33" t="s">
        <v>
92</v>
      </c>
      <c r="DS5" s="33" t="s">
        <v>
82</v>
      </c>
      <c r="DT5" s="33" t="s">
        <v>
83</v>
      </c>
      <c r="DU5" s="33" t="s">
        <v>
84</v>
      </c>
      <c r="DV5" s="33" t="s">
        <v>
85</v>
      </c>
      <c r="DW5" s="33" t="s">
        <v>
86</v>
      </c>
      <c r="DX5" s="33" t="s">
        <v>
87</v>
      </c>
      <c r="DY5" s="33" t="s">
        <v>
88</v>
      </c>
      <c r="DZ5" s="33" t="s">
        <v>
89</v>
      </c>
      <c r="EA5" s="33" t="s">
        <v>
90</v>
      </c>
      <c r="EB5" s="33" t="s">
        <v>
91</v>
      </c>
      <c r="EC5" s="33" t="s">
        <v>
92</v>
      </c>
      <c r="ED5" s="33" t="s">
        <v>
82</v>
      </c>
      <c r="EE5" s="33" t="s">
        <v>
83</v>
      </c>
      <c r="EF5" s="33" t="s">
        <v>
84</v>
      </c>
      <c r="EG5" s="33" t="s">
        <v>
85</v>
      </c>
      <c r="EH5" s="33" t="s">
        <v>
86</v>
      </c>
      <c r="EI5" s="33" t="s">
        <v>
87</v>
      </c>
      <c r="EJ5" s="33" t="s">
        <v>
88</v>
      </c>
      <c r="EK5" s="33" t="s">
        <v>
89</v>
      </c>
      <c r="EL5" s="33" t="s">
        <v>
90</v>
      </c>
      <c r="EM5" s="33" t="s">
        <v>
91</v>
      </c>
      <c r="EN5" s="33" t="s">
        <v>
92</v>
      </c>
    </row>
    <row r="6" spans="1:144" s="37" customFormat="1" x14ac:dyDescent="0.15">
      <c r="A6" s="29" t="s">
        <v>
93</v>
      </c>
      <c r="B6" s="34">
        <f>
B7</f>
        <v>
2020</v>
      </c>
      <c r="C6" s="34">
        <f t="shared" ref="C6:W6" si="3">
C7</f>
        <v>
133639</v>
      </c>
      <c r="D6" s="34">
        <f t="shared" si="3"/>
        <v>
47</v>
      </c>
      <c r="E6" s="34">
        <f t="shared" si="3"/>
        <v>
1</v>
      </c>
      <c r="F6" s="34">
        <f t="shared" si="3"/>
        <v>
0</v>
      </c>
      <c r="G6" s="34">
        <f t="shared" si="3"/>
        <v>
0</v>
      </c>
      <c r="H6" s="34" t="str">
        <f t="shared" si="3"/>
        <v>
東京都　新島村</v>
      </c>
      <c r="I6" s="34" t="str">
        <f t="shared" si="3"/>
        <v>
法非適用</v>
      </c>
      <c r="J6" s="34" t="str">
        <f t="shared" si="3"/>
        <v>
水道事業</v>
      </c>
      <c r="K6" s="34" t="str">
        <f t="shared" si="3"/>
        <v>
簡易水道事業</v>
      </c>
      <c r="L6" s="34" t="str">
        <f t="shared" si="3"/>
        <v>
D3</v>
      </c>
      <c r="M6" s="34" t="str">
        <f t="shared" si="3"/>
        <v>
非設置</v>
      </c>
      <c r="N6" s="35" t="str">
        <f t="shared" si="3"/>
        <v>
-</v>
      </c>
      <c r="O6" s="35" t="str">
        <f t="shared" si="3"/>
        <v>
該当数値なし</v>
      </c>
      <c r="P6" s="35">
        <f t="shared" si="3"/>
        <v>
98.52</v>
      </c>
      <c r="Q6" s="35">
        <f t="shared" si="3"/>
        <v>
2310</v>
      </c>
      <c r="R6" s="35">
        <f t="shared" si="3"/>
        <v>
2633</v>
      </c>
      <c r="S6" s="35">
        <f t="shared" si="3"/>
        <v>
27.54</v>
      </c>
      <c r="T6" s="35">
        <f t="shared" si="3"/>
        <v>
95.61</v>
      </c>
      <c r="U6" s="35">
        <f t="shared" si="3"/>
        <v>
2532</v>
      </c>
      <c r="V6" s="35">
        <f t="shared" si="3"/>
        <v>
5.78</v>
      </c>
      <c r="W6" s="35">
        <f t="shared" si="3"/>
        <v>
438.06</v>
      </c>
      <c r="X6" s="36">
        <f>
IF(X7="",NA(),X7)</f>
        <v>
95.01</v>
      </c>
      <c r="Y6" s="36">
        <f t="shared" ref="Y6:AG6" si="4">
IF(Y7="",NA(),Y7)</f>
        <v>
99.74</v>
      </c>
      <c r="Z6" s="36">
        <f t="shared" si="4"/>
        <v>
99.25</v>
      </c>
      <c r="AA6" s="36">
        <f t="shared" si="4"/>
        <v>
90.62</v>
      </c>
      <c r="AB6" s="36">
        <f t="shared" si="4"/>
        <v>
82.71</v>
      </c>
      <c r="AC6" s="36">
        <f t="shared" si="4"/>
        <v>
77.56</v>
      </c>
      <c r="AD6" s="36">
        <f t="shared" si="4"/>
        <v>
78.510000000000005</v>
      </c>
      <c r="AE6" s="36">
        <f t="shared" si="4"/>
        <v>
77.91</v>
      </c>
      <c r="AF6" s="36">
        <f t="shared" si="4"/>
        <v>
79.099999999999994</v>
      </c>
      <c r="AG6" s="36">
        <f t="shared" si="4"/>
        <v>
79.33</v>
      </c>
      <c r="AH6" s="35" t="str">
        <f>
IF(AH7="","",IF(AH7="-","【-】","【"&amp;SUBSTITUTE(TEXT(AH7,"#,##0.00"),"-","△")&amp;"】"))</f>
        <v>
【78.36】</v>
      </c>
      <c r="AI6" s="35" t="e">
        <f>
IF(AI7="",NA(),AI7)</f>
        <v>
#N/A</v>
      </c>
      <c r="AJ6" s="35" t="e">
        <f t="shared" ref="AJ6:AR6" si="5">
IF(AJ7="",NA(),AJ7)</f>
        <v>
#N/A</v>
      </c>
      <c r="AK6" s="35" t="e">
        <f t="shared" si="5"/>
        <v>
#N/A</v>
      </c>
      <c r="AL6" s="35" t="e">
        <f t="shared" si="5"/>
        <v>
#N/A</v>
      </c>
      <c r="AM6" s="35" t="e">
        <f t="shared" si="5"/>
        <v>
#N/A</v>
      </c>
      <c r="AN6" s="35" t="e">
        <f t="shared" si="5"/>
        <v>
#N/A</v>
      </c>
      <c r="AO6" s="35" t="e">
        <f t="shared" si="5"/>
        <v>
#N/A</v>
      </c>
      <c r="AP6" s="35" t="e">
        <f t="shared" si="5"/>
        <v>
#N/A</v>
      </c>
      <c r="AQ6" s="35" t="e">
        <f t="shared" si="5"/>
        <v>
#N/A</v>
      </c>
      <c r="AR6" s="35" t="e">
        <f t="shared" si="5"/>
        <v>
#N/A</v>
      </c>
      <c r="AS6" s="35" t="str">
        <f>
IF(AS7="","",IF(AS7="-","【-】","【"&amp;SUBSTITUTE(TEXT(AS7,"#,##0.00"),"-","△")&amp;"】"))</f>
        <v/>
      </c>
      <c r="AT6" s="35" t="e">
        <f>
IF(AT7="",NA(),AT7)</f>
        <v>
#N/A</v>
      </c>
      <c r="AU6" s="35" t="e">
        <f t="shared" ref="AU6:BC6" si="6">
IF(AU7="",NA(),AU7)</f>
        <v>
#N/A</v>
      </c>
      <c r="AV6" s="35" t="e">
        <f t="shared" si="6"/>
        <v>
#N/A</v>
      </c>
      <c r="AW6" s="35" t="e">
        <f t="shared" si="6"/>
        <v>
#N/A</v>
      </c>
      <c r="AX6" s="35" t="e">
        <f t="shared" si="6"/>
        <v>
#N/A</v>
      </c>
      <c r="AY6" s="35" t="e">
        <f t="shared" si="6"/>
        <v>
#N/A</v>
      </c>
      <c r="AZ6" s="35" t="e">
        <f t="shared" si="6"/>
        <v>
#N/A</v>
      </c>
      <c r="BA6" s="35" t="e">
        <f t="shared" si="6"/>
        <v>
#N/A</v>
      </c>
      <c r="BB6" s="35" t="e">
        <f t="shared" si="6"/>
        <v>
#N/A</v>
      </c>
      <c r="BC6" s="35" t="e">
        <f t="shared" si="6"/>
        <v>
#N/A</v>
      </c>
      <c r="BD6" s="35" t="str">
        <f>
IF(BD7="","",IF(BD7="-","【-】","【"&amp;SUBSTITUTE(TEXT(BD7,"#,##0.00"),"-","△")&amp;"】"))</f>
        <v/>
      </c>
      <c r="BE6" s="36">
        <f>
IF(BE7="",NA(),BE7)</f>
        <v>
207.24</v>
      </c>
      <c r="BF6" s="36">
        <f t="shared" ref="BF6:BN6" si="7">
IF(BF7="",NA(),BF7)</f>
        <v>
251.22</v>
      </c>
      <c r="BG6" s="36">
        <f t="shared" si="7"/>
        <v>
347.38</v>
      </c>
      <c r="BH6" s="36">
        <f t="shared" si="7"/>
        <v>
341.82</v>
      </c>
      <c r="BI6" s="36">
        <f t="shared" si="7"/>
        <v>
356.55</v>
      </c>
      <c r="BJ6" s="36">
        <f t="shared" si="7"/>
        <v>
1144.79</v>
      </c>
      <c r="BK6" s="36">
        <f t="shared" si="7"/>
        <v>
1061.58</v>
      </c>
      <c r="BL6" s="36">
        <f t="shared" si="7"/>
        <v>
1007.7</v>
      </c>
      <c r="BM6" s="36">
        <f t="shared" si="7"/>
        <v>
1018.52</v>
      </c>
      <c r="BN6" s="36">
        <f t="shared" si="7"/>
        <v>
949.61</v>
      </c>
      <c r="BO6" s="35" t="str">
        <f>
IF(BO7="","",IF(BO7="-","【-】","【"&amp;SUBSTITUTE(TEXT(BO7,"#,##0.00"),"-","△")&amp;"】"))</f>
        <v>
【949.15】</v>
      </c>
      <c r="BP6" s="36">
        <f>
IF(BP7="",NA(),BP7)</f>
        <v>
92.6</v>
      </c>
      <c r="BQ6" s="36">
        <f t="shared" ref="BQ6:BY6" si="8">
IF(BQ7="",NA(),BQ7)</f>
        <v>
96.8</v>
      </c>
      <c r="BR6" s="36">
        <f t="shared" si="8"/>
        <v>
95.49</v>
      </c>
      <c r="BS6" s="36">
        <f t="shared" si="8"/>
        <v>
73.349999999999994</v>
      </c>
      <c r="BT6" s="36">
        <f t="shared" si="8"/>
        <v>
80.88</v>
      </c>
      <c r="BU6" s="36">
        <f t="shared" si="8"/>
        <v>
56.04</v>
      </c>
      <c r="BV6" s="36">
        <f t="shared" si="8"/>
        <v>
58.52</v>
      </c>
      <c r="BW6" s="36">
        <f t="shared" si="8"/>
        <v>
59.22</v>
      </c>
      <c r="BX6" s="36">
        <f t="shared" si="8"/>
        <v>
58.79</v>
      </c>
      <c r="BY6" s="36">
        <f t="shared" si="8"/>
        <v>
58.41</v>
      </c>
      <c r="BZ6" s="35" t="str">
        <f>
IF(BZ7="","",IF(BZ7="-","【-】","【"&amp;SUBSTITUTE(TEXT(BZ7,"#,##0.00"),"-","△")&amp;"】"))</f>
        <v>
【55.87】</v>
      </c>
      <c r="CA6" s="36">
        <f>
IF(CA7="",NA(),CA7)</f>
        <v>
164.11</v>
      </c>
      <c r="CB6" s="36">
        <f t="shared" ref="CB6:CJ6" si="9">
IF(CB7="",NA(),CB7)</f>
        <v>
155.88999999999999</v>
      </c>
      <c r="CC6" s="36">
        <f t="shared" si="9"/>
        <v>
159.94</v>
      </c>
      <c r="CD6" s="36">
        <f t="shared" si="9"/>
        <v>
210.84</v>
      </c>
      <c r="CE6" s="36">
        <f t="shared" si="9"/>
        <v>
193.29</v>
      </c>
      <c r="CF6" s="36">
        <f t="shared" si="9"/>
        <v>
304.35000000000002</v>
      </c>
      <c r="CG6" s="36">
        <f t="shared" si="9"/>
        <v>
296.3</v>
      </c>
      <c r="CH6" s="36">
        <f t="shared" si="9"/>
        <v>
292.89999999999998</v>
      </c>
      <c r="CI6" s="36">
        <f t="shared" si="9"/>
        <v>
298.25</v>
      </c>
      <c r="CJ6" s="36">
        <f t="shared" si="9"/>
        <v>
303.27999999999997</v>
      </c>
      <c r="CK6" s="35" t="str">
        <f>
IF(CK7="","",IF(CK7="-","【-】","【"&amp;SUBSTITUTE(TEXT(CK7,"#,##0.00"),"-","△")&amp;"】"))</f>
        <v>
【288.19】</v>
      </c>
      <c r="CL6" s="36">
        <f>
IF(CL7="",NA(),CL7)</f>
        <v>
37.840000000000003</v>
      </c>
      <c r="CM6" s="36">
        <f t="shared" ref="CM6:CU6" si="10">
IF(CM7="",NA(),CM7)</f>
        <v>
37.74</v>
      </c>
      <c r="CN6" s="36">
        <f t="shared" si="10"/>
        <v>
36.49</v>
      </c>
      <c r="CO6" s="36">
        <f t="shared" si="10"/>
        <v>
36.08</v>
      </c>
      <c r="CP6" s="36">
        <f t="shared" si="10"/>
        <v>
33.54</v>
      </c>
      <c r="CQ6" s="36">
        <f t="shared" si="10"/>
        <v>
55.9</v>
      </c>
      <c r="CR6" s="36">
        <f t="shared" si="10"/>
        <v>
57.3</v>
      </c>
      <c r="CS6" s="36">
        <f t="shared" si="10"/>
        <v>
56.76</v>
      </c>
      <c r="CT6" s="36">
        <f t="shared" si="10"/>
        <v>
56.04</v>
      </c>
      <c r="CU6" s="36">
        <f t="shared" si="10"/>
        <v>
58.52</v>
      </c>
      <c r="CV6" s="35" t="str">
        <f>
IF(CV7="","",IF(CV7="-","【-】","【"&amp;SUBSTITUTE(TEXT(CV7,"#,##0.00"),"-","△")&amp;"】"))</f>
        <v>
【56.31】</v>
      </c>
      <c r="CW6" s="36">
        <f>
IF(CW7="",NA(),CW7)</f>
        <v>
93.03</v>
      </c>
      <c r="CX6" s="36">
        <f t="shared" ref="CX6:DF6" si="11">
IF(CX7="",NA(),CX7)</f>
        <v>
93.05</v>
      </c>
      <c r="CY6" s="36">
        <f t="shared" si="11"/>
        <v>
93.02</v>
      </c>
      <c r="CZ6" s="36">
        <f t="shared" si="11"/>
        <v>
93.07</v>
      </c>
      <c r="DA6" s="36">
        <f t="shared" si="11"/>
        <v>
93.01</v>
      </c>
      <c r="DB6" s="36">
        <f t="shared" si="11"/>
        <v>
73.28</v>
      </c>
      <c r="DC6" s="36">
        <f t="shared" si="11"/>
        <v>
72.42</v>
      </c>
      <c r="DD6" s="36">
        <f t="shared" si="11"/>
        <v>
73.069999999999993</v>
      </c>
      <c r="DE6" s="36">
        <f t="shared" si="11"/>
        <v>
72.78</v>
      </c>
      <c r="DF6" s="36">
        <f t="shared" si="11"/>
        <v>
71.33</v>
      </c>
      <c r="DG6" s="35" t="str">
        <f>
IF(DG7="","",IF(DG7="-","【-】","【"&amp;SUBSTITUTE(TEXT(DG7,"#,##0.00"),"-","△")&amp;"】"))</f>
        <v>
【71.88】</v>
      </c>
      <c r="DH6" s="35" t="e">
        <f>
IF(DH7="",NA(),DH7)</f>
        <v>
#N/A</v>
      </c>
      <c r="DI6" s="35" t="e">
        <f t="shared" ref="DI6:DQ6" si="12">
IF(DI7="",NA(),DI7)</f>
        <v>
#N/A</v>
      </c>
      <c r="DJ6" s="35" t="e">
        <f t="shared" si="12"/>
        <v>
#N/A</v>
      </c>
      <c r="DK6" s="35" t="e">
        <f t="shared" si="12"/>
        <v>
#N/A</v>
      </c>
      <c r="DL6" s="35" t="e">
        <f t="shared" si="12"/>
        <v>
#N/A</v>
      </c>
      <c r="DM6" s="35" t="e">
        <f t="shared" si="12"/>
        <v>
#N/A</v>
      </c>
      <c r="DN6" s="35" t="e">
        <f t="shared" si="12"/>
        <v>
#N/A</v>
      </c>
      <c r="DO6" s="35" t="e">
        <f t="shared" si="12"/>
        <v>
#N/A</v>
      </c>
      <c r="DP6" s="35" t="e">
        <f t="shared" si="12"/>
        <v>
#N/A</v>
      </c>
      <c r="DQ6" s="35" t="e">
        <f t="shared" si="12"/>
        <v>
#N/A</v>
      </c>
      <c r="DR6" s="35" t="str">
        <f>
IF(DR7="","",IF(DR7="-","【-】","【"&amp;SUBSTITUTE(TEXT(DR7,"#,##0.00"),"-","△")&amp;"】"))</f>
        <v/>
      </c>
      <c r="DS6" s="35" t="e">
        <f>
IF(DS7="",NA(),DS7)</f>
        <v>
#N/A</v>
      </c>
      <c r="DT6" s="35" t="e">
        <f t="shared" ref="DT6:EB6" si="13">
IF(DT7="",NA(),DT7)</f>
        <v>
#N/A</v>
      </c>
      <c r="DU6" s="35" t="e">
        <f t="shared" si="13"/>
        <v>
#N/A</v>
      </c>
      <c r="DV6" s="35" t="e">
        <f t="shared" si="13"/>
        <v>
#N/A</v>
      </c>
      <c r="DW6" s="35" t="e">
        <f t="shared" si="13"/>
        <v>
#N/A</v>
      </c>
      <c r="DX6" s="35" t="e">
        <f t="shared" si="13"/>
        <v>
#N/A</v>
      </c>
      <c r="DY6" s="35" t="e">
        <f t="shared" si="13"/>
        <v>
#N/A</v>
      </c>
      <c r="DZ6" s="35" t="e">
        <f t="shared" si="13"/>
        <v>
#N/A</v>
      </c>
      <c r="EA6" s="35" t="e">
        <f t="shared" si="13"/>
        <v>
#N/A</v>
      </c>
      <c r="EB6" s="35" t="e">
        <f t="shared" si="13"/>
        <v>
#N/A</v>
      </c>
      <c r="EC6" s="35" t="str">
        <f>
IF(EC7="","",IF(EC7="-","【-】","【"&amp;SUBSTITUTE(TEXT(EC7,"#,##0.00"),"-","△")&amp;"】"))</f>
        <v/>
      </c>
      <c r="ED6" s="35">
        <f>
IF(ED7="",NA(),ED7)</f>
        <v>
0</v>
      </c>
      <c r="EE6" s="35">
        <f t="shared" ref="EE6:EM6" si="14">
IF(EE7="",NA(),EE7)</f>
        <v>
0</v>
      </c>
      <c r="EF6" s="35">
        <f t="shared" si="14"/>
        <v>
0</v>
      </c>
      <c r="EG6" s="35">
        <f t="shared" si="14"/>
        <v>
0</v>
      </c>
      <c r="EH6" s="35">
        <f t="shared" si="14"/>
        <v>
0</v>
      </c>
      <c r="EI6" s="36">
        <f t="shared" si="14"/>
        <v>
0.53</v>
      </c>
      <c r="EJ6" s="36">
        <f t="shared" si="14"/>
        <v>
0.72</v>
      </c>
      <c r="EK6" s="36">
        <f t="shared" si="14"/>
        <v>
0.53</v>
      </c>
      <c r="EL6" s="36">
        <f t="shared" si="14"/>
        <v>
0.71</v>
      </c>
      <c r="EM6" s="36">
        <f t="shared" si="14"/>
        <v>
0.72</v>
      </c>
      <c r="EN6" s="35" t="str">
        <f>
IF(EN7="","",IF(EN7="-","【-】","【"&amp;SUBSTITUTE(TEXT(EN7,"#,##0.00"),"-","△")&amp;"】"))</f>
        <v>
【0.80】</v>
      </c>
    </row>
    <row r="7" spans="1:144" s="37" customFormat="1" x14ac:dyDescent="0.15">
      <c r="A7" s="29"/>
      <c r="B7" s="38">
        <v>
2020</v>
      </c>
      <c r="C7" s="38">
        <v>
133639</v>
      </c>
      <c r="D7" s="38">
        <v>
47</v>
      </c>
      <c r="E7" s="38">
        <v>
1</v>
      </c>
      <c r="F7" s="38">
        <v>
0</v>
      </c>
      <c r="G7" s="38">
        <v>
0</v>
      </c>
      <c r="H7" s="38" t="s">
        <v>
94</v>
      </c>
      <c r="I7" s="38" t="s">
        <v>
95</v>
      </c>
      <c r="J7" s="38" t="s">
        <v>
96</v>
      </c>
      <c r="K7" s="38" t="s">
        <v>
97</v>
      </c>
      <c r="L7" s="38" t="s">
        <v>
98</v>
      </c>
      <c r="M7" s="38" t="s">
        <v>
99</v>
      </c>
      <c r="N7" s="39" t="s">
        <v>
100</v>
      </c>
      <c r="O7" s="39" t="s">
        <v>
101</v>
      </c>
      <c r="P7" s="39">
        <v>
98.52</v>
      </c>
      <c r="Q7" s="39">
        <v>
2310</v>
      </c>
      <c r="R7" s="39">
        <v>
2633</v>
      </c>
      <c r="S7" s="39">
        <v>
27.54</v>
      </c>
      <c r="T7" s="39">
        <v>
95.61</v>
      </c>
      <c r="U7" s="39">
        <v>
2532</v>
      </c>
      <c r="V7" s="39">
        <v>
5.78</v>
      </c>
      <c r="W7" s="39">
        <v>
438.06</v>
      </c>
      <c r="X7" s="39">
        <v>
95.01</v>
      </c>
      <c r="Y7" s="39">
        <v>
99.74</v>
      </c>
      <c r="Z7" s="39">
        <v>
99.25</v>
      </c>
      <c r="AA7" s="39">
        <v>
90.62</v>
      </c>
      <c r="AB7" s="39">
        <v>
82.71</v>
      </c>
      <c r="AC7" s="39">
        <v>
77.56</v>
      </c>
      <c r="AD7" s="39">
        <v>
78.510000000000005</v>
      </c>
      <c r="AE7" s="39">
        <v>
77.91</v>
      </c>
      <c r="AF7" s="39">
        <v>
79.099999999999994</v>
      </c>
      <c r="AG7" s="39">
        <v>
79.33</v>
      </c>
      <c r="AH7" s="39">
        <v>
78.36</v>
      </c>
      <c r="AI7" s="39"/>
      <c r="AJ7" s="39"/>
      <c r="AK7" s="39"/>
      <c r="AL7" s="39"/>
      <c r="AM7" s="39"/>
      <c r="AN7" s="39"/>
      <c r="AO7" s="39"/>
      <c r="AP7" s="39"/>
      <c r="AQ7" s="39"/>
      <c r="AR7" s="39"/>
      <c r="AS7" s="39"/>
      <c r="AT7" s="39"/>
      <c r="AU7" s="39"/>
      <c r="AV7" s="39"/>
      <c r="AW7" s="39"/>
      <c r="AX7" s="39"/>
      <c r="AY7" s="39"/>
      <c r="AZ7" s="39"/>
      <c r="BA7" s="39"/>
      <c r="BB7" s="39"/>
      <c r="BC7" s="39"/>
      <c r="BD7" s="39"/>
      <c r="BE7" s="39">
        <v>
207.24</v>
      </c>
      <c r="BF7" s="39">
        <v>
251.22</v>
      </c>
      <c r="BG7" s="39">
        <v>
347.38</v>
      </c>
      <c r="BH7" s="39">
        <v>
341.82</v>
      </c>
      <c r="BI7" s="39">
        <v>
356.55</v>
      </c>
      <c r="BJ7" s="39">
        <v>
1144.79</v>
      </c>
      <c r="BK7" s="39">
        <v>
1061.58</v>
      </c>
      <c r="BL7" s="39">
        <v>
1007.7</v>
      </c>
      <c r="BM7" s="39">
        <v>
1018.52</v>
      </c>
      <c r="BN7" s="39">
        <v>
949.61</v>
      </c>
      <c r="BO7" s="39">
        <v>
949.15</v>
      </c>
      <c r="BP7" s="39">
        <v>
92.6</v>
      </c>
      <c r="BQ7" s="39">
        <v>
96.8</v>
      </c>
      <c r="BR7" s="39">
        <v>
95.49</v>
      </c>
      <c r="BS7" s="39">
        <v>
73.349999999999994</v>
      </c>
      <c r="BT7" s="39">
        <v>
80.88</v>
      </c>
      <c r="BU7" s="39">
        <v>
56.04</v>
      </c>
      <c r="BV7" s="39">
        <v>
58.52</v>
      </c>
      <c r="BW7" s="39">
        <v>
59.22</v>
      </c>
      <c r="BX7" s="39">
        <v>
58.79</v>
      </c>
      <c r="BY7" s="39">
        <v>
58.41</v>
      </c>
      <c r="BZ7" s="39">
        <v>
55.87</v>
      </c>
      <c r="CA7" s="39">
        <v>
164.11</v>
      </c>
      <c r="CB7" s="39">
        <v>
155.88999999999999</v>
      </c>
      <c r="CC7" s="39">
        <v>
159.94</v>
      </c>
      <c r="CD7" s="39">
        <v>
210.84</v>
      </c>
      <c r="CE7" s="39">
        <v>
193.29</v>
      </c>
      <c r="CF7" s="39">
        <v>
304.35000000000002</v>
      </c>
      <c r="CG7" s="39">
        <v>
296.3</v>
      </c>
      <c r="CH7" s="39">
        <v>
292.89999999999998</v>
      </c>
      <c r="CI7" s="39">
        <v>
298.25</v>
      </c>
      <c r="CJ7" s="39">
        <v>
303.27999999999997</v>
      </c>
      <c r="CK7" s="39">
        <v>
288.19</v>
      </c>
      <c r="CL7" s="39">
        <v>
37.840000000000003</v>
      </c>
      <c r="CM7" s="39">
        <v>
37.74</v>
      </c>
      <c r="CN7" s="39">
        <v>
36.49</v>
      </c>
      <c r="CO7" s="39">
        <v>
36.08</v>
      </c>
      <c r="CP7" s="39">
        <v>
33.54</v>
      </c>
      <c r="CQ7" s="39">
        <v>
55.9</v>
      </c>
      <c r="CR7" s="39">
        <v>
57.3</v>
      </c>
      <c r="CS7" s="39">
        <v>
56.76</v>
      </c>
      <c r="CT7" s="39">
        <v>
56.04</v>
      </c>
      <c r="CU7" s="39">
        <v>
58.52</v>
      </c>
      <c r="CV7" s="39">
        <v>
56.31</v>
      </c>
      <c r="CW7" s="39">
        <v>
93.03</v>
      </c>
      <c r="CX7" s="39">
        <v>
93.05</v>
      </c>
      <c r="CY7" s="39">
        <v>
93.02</v>
      </c>
      <c r="CZ7" s="39">
        <v>
93.07</v>
      </c>
      <c r="DA7" s="39">
        <v>
93.01</v>
      </c>
      <c r="DB7" s="39">
        <v>
73.28</v>
      </c>
      <c r="DC7" s="39">
        <v>
72.42</v>
      </c>
      <c r="DD7" s="39">
        <v>
73.069999999999993</v>
      </c>
      <c r="DE7" s="39">
        <v>
72.78</v>
      </c>
      <c r="DF7" s="39">
        <v>
71.33</v>
      </c>
      <c r="DG7" s="39">
        <v>
71.88</v>
      </c>
      <c r="DH7" s="39"/>
      <c r="DI7" s="39"/>
      <c r="DJ7" s="39"/>
      <c r="DK7" s="39"/>
      <c r="DL7" s="39"/>
      <c r="DM7" s="39"/>
      <c r="DN7" s="39"/>
      <c r="DO7" s="39"/>
      <c r="DP7" s="39"/>
      <c r="DQ7" s="39"/>
      <c r="DR7" s="39"/>
      <c r="DS7" s="39"/>
      <c r="DT7" s="39"/>
      <c r="DU7" s="39"/>
      <c r="DV7" s="39"/>
      <c r="DW7" s="39"/>
      <c r="DX7" s="39"/>
      <c r="DY7" s="39"/>
      <c r="DZ7" s="39"/>
      <c r="EA7" s="39"/>
      <c r="EB7" s="39"/>
      <c r="EC7" s="39"/>
      <c r="ED7" s="39">
        <v>
0</v>
      </c>
      <c r="EE7" s="39">
        <v>
0</v>
      </c>
      <c r="EF7" s="39">
        <v>
0</v>
      </c>
      <c r="EG7" s="39">
        <v>
0</v>
      </c>
      <c r="EH7" s="39">
        <v>
0</v>
      </c>
      <c r="EI7" s="39">
        <v>
0.53</v>
      </c>
      <c r="EJ7" s="39">
        <v>
0.72</v>
      </c>
      <c r="EK7" s="39">
        <v>
0.53</v>
      </c>
      <c r="EL7" s="39">
        <v>
0.71</v>
      </c>
      <c r="EM7" s="39">
        <v>
0.72</v>
      </c>
      <c r="EN7" s="39">
        <v>
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
102</v>
      </c>
      <c r="C9" s="41" t="s">
        <v>
103</v>
      </c>
      <c r="D9" s="41" t="s">
        <v>
104</v>
      </c>
      <c r="E9" s="41" t="s">
        <v>
105</v>
      </c>
      <c r="F9" s="41" t="s">
        <v>
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
45</v>
      </c>
      <c r="B10" s="42">
        <f t="shared" ref="B10:D10" si="15">
DATEVALUE($B7+12-B11&amp;"/1/"&amp;B12)</f>
        <v>
46753</v>
      </c>
      <c r="C10" s="42">
        <f t="shared" si="15"/>
        <v>
47119</v>
      </c>
      <c r="D10" s="42">
        <f t="shared" si="15"/>
        <v>
47484</v>
      </c>
      <c r="E10" s="43">
        <f>
DATEVALUE($B7+12-E11&amp;"/1/"&amp;E12)</f>
        <v>
47849</v>
      </c>
      <c r="F10" s="43">
        <f>
DATEVALUE($B7+12-F11&amp;"/1/"&amp;F12)</f>
        <v>
48215</v>
      </c>
    </row>
    <row r="11" spans="1:144" x14ac:dyDescent="0.15">
      <c r="B11">
        <v>
4</v>
      </c>
      <c r="C11">
        <v>
3</v>
      </c>
      <c r="D11">
        <v>
2</v>
      </c>
      <c r="E11">
        <v>
1</v>
      </c>
      <c r="F11">
        <v>
0</v>
      </c>
      <c r="G11" t="s">
        <v>
107</v>
      </c>
    </row>
    <row r="12" spans="1:144" x14ac:dyDescent="0.15">
      <c r="B12">
        <v>
1</v>
      </c>
      <c r="C12">
        <v>
1</v>
      </c>
      <c r="D12">
        <v>
1</v>
      </c>
      <c r="E12">
        <v>
1</v>
      </c>
      <c r="F12">
        <v>
2</v>
      </c>
      <c r="G12" t="s">
        <v>
108</v>
      </c>
    </row>
    <row r="13" spans="1:144" x14ac:dyDescent="0.15">
      <c r="B13" t="s">
        <v>
109</v>
      </c>
      <c r="C13" t="s">
        <v>
109</v>
      </c>
      <c r="D13" t="s">
        <v>
109</v>
      </c>
      <c r="E13" t="s">
        <v>
110</v>
      </c>
      <c r="F13" t="s">
        <v>
111</v>
      </c>
      <c r="G13" t="s">
        <v>
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新島村役場</cp:lastModifiedBy>
  <cp:lastPrinted>2022-01-12T07:18:31Z</cp:lastPrinted>
  <dcterms:created xsi:type="dcterms:W3CDTF">2021-12-03T07:02:42Z</dcterms:created>
  <dcterms:modified xsi:type="dcterms:W3CDTF">2022-01-12T07:18:33Z</dcterms:modified>
  <cp:category/>
</cp:coreProperties>
</file>