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niijima41\Desktop\公営企業に係る経営比較分析表（令和４年度決算）の分析等について\"/>
    </mc:Choice>
  </mc:AlternateContent>
  <xr:revisionPtr revIDLastSave="0" documentId="13_ncr:1_{506E3ACE-D398-4732-9C68-BA902D788480}" xr6:coauthVersionLast="47" xr6:coauthVersionMax="47" xr10:uidLastSave="{00000000-0000-0000-0000-000000000000}"/>
  <workbookProtection workbookAlgorithmName="SHA-512" workbookHashValue="1r8wEFYUo+wIZSRWcrkgDZTJ+C7GIYufX0gWQW2QyVtiCmZSGfqB2CJaohgxt0mh7tiRvoMYXJ0DzGE3ao+tqg==" workbookSaltValue="OofzHgCKAWoq5usH3i6Alg=="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Q6" i="5"/>
  <c r="P6" i="5"/>
  <c r="P10" i="4" s="1"/>
  <c r="O6" i="5"/>
  <c r="I10" i="4" s="1"/>
  <c r="N6" i="5"/>
  <c r="M6" i="5"/>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E85" i="4"/>
  <c r="BB10" i="4"/>
  <c r="AT10" i="4"/>
  <c r="W10" i="4"/>
  <c r="B10" i="4"/>
  <c r="AL8" i="4"/>
  <c r="AD8" i="4"/>
  <c r="I8" i="4"/>
  <c r="B8" i="4"/>
</calcChain>
</file>

<file path=xl/sharedStrings.xml><?xml version="1.0" encoding="utf-8"?>
<sst xmlns="http://schemas.openxmlformats.org/spreadsheetml/2006/main" count="233" uniqueCount="116">
  <si>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</si>
  <si>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</si>
  <si>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</si>
  <si>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</si>
  <si>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</si>
  <si>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</si>
  <si>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</si>
  <si>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</si>
  <si>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</si>
  <si>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</si>
  <si>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</si>
  <si>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</si>
  <si>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</si>
  <si>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</si>
  <si>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</si>
  <si>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</si>
  <si>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</si>
  <si>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</si>
  <si>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</si>
  <si>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</si>
  <si>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</si>
  <si>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</si>
  <si>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</si>
  <si>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</si>
  <si>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</si>
  <si>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</si>
  <si>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</si>
  <si>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</si>
  <si>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</si>
  <si>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</si>
  <si>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</si>
  <si>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</si>
  <si>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</si>
  <si>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</si>
  <si>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</si>
  <si>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</si>
  <si>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</si>
  <si>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</si>
  <si>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</si>
  <si>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</si>
  <si>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</si>
  <si>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</si>
  <si>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</si>
  <si>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</si>
  <si>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</si>
  <si>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</si>
  <si>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</si>
  <si>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</si>
  <si>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</si>
  <si>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</si>
  <si>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</si>
  <si>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</si>
  <si>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</si>
  <si>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</si>
  <si>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</si>
  <si>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</si>
  <si>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</si>
  <si>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</si>
  <si>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</si>
  <si>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</si>
  <si>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</si>
  <si>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</si>
  <si>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</si>
  <si>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</si>
  <si>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</si>
  <si>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</si>
  <si>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</si>
  <si>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</si>
  <si>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</si>
  <si>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</si>
  <si>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</si>
  <si>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</si>
  <si>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</si>
  <si>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</si>
  <si>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</si>
  <si>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</si>
  <si>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</si>
  <si>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</si>
  <si>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</si>
  <si>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</si>
  <si>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</si>
  <si>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</si>
  <si>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</si>
  <si>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</si>
  <si>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</si>
  <si>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</si>
  <si>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</si>
  <si>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</si>
  <si>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</si>
  <si>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</si>
  <si>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</si>
  <si>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</si>
  <si>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</si>
  <si>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</si>
  <si>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</si>
  <si>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</si>
  <si>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</si>
  <si>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</si>
  <si>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</si>
  <si>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</si>
  <si>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</si>
  <si>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</si>
  <si>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</si>
  <si>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</si>
  <si>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</si>
  <si>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</si>
  <si>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</si>
  <si>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</si>
  <si>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</si>
  <si>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</si>
  <si>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</si>
  <si>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</si>
  <si>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</si>
  <si>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管路の漏水については、事案が少ないため漏水発生の都度修繕している。
　管路以外の主要施設は老朽化が進んでいるため、現在整備中の固定資産台帳等を基に、課題の抽出・整理を行っていく。
　料金収入が減少傾向にある中で、財政を圧迫しないよう更新順序を付け、順次進めていく。</t>
    <phoneticPr fontId="4"/>
  </si>
  <si>
    <t>　定住人口の減少は今後も続くことが予測される。
　また、観光人口も増加は見込めない。
　各地区の主要施設については老朽化が進み、更新事業が必要不可欠である。
　料金収入が減少している中での施設更新となり、新たな起債等で経営が厳しくなることが予測される。
　無理のない経営を行っていくため、事業費が平準化となるような更新計画を策定していく予定だが、長く将来的に黒字運営ができるよう料金改定を視野に入れながら更新計画の策定、定期的な更新計画の見直しを実施していく。</t>
    <phoneticPr fontId="4"/>
  </si>
  <si>
    <t>①収益的収支比率について
　老朽施設の修繕費用を抑えた他、料金システム更新等に係る委託料が減額となり、結果的には収益的収支比率が7.04％増加したが、定住人口減少に伴う料金収入の減は今後も続いていくことが見込まれるため、無理のない施設更新計画が必要である。
④企業債残高対給水収益比率について
　設備更新の他、公営企業会計適用化に伴い企業債残高が大幅に増額となった。今後も施設更新や機能改善が必要となる事業が発生することから、償還額が大幅に増加しないような施設更新計画を策定し、安定的な事業経営に努める。
⑤料金回収率について
　最小限の修繕費により総費用を抑えることで、給水原価の上昇を抑えたが、水道料金無料化を4ヶ月分行ったことに伴い、供給単価の減少が生じ、15.84％の減少となってしまった。給水原価の上昇が必然となるなか、定住人口減少等からくる使用水量の減少が止まらず、料金収入も減少傾向にある。施設更新も検討していく時期に達しているが、現行の料金体系では事業運営が厳しくなることが予想されるため、料金改定も視野に入れ検討していく必要がある。
⑥給水原価について
　定住人口の減少に伴い年間有収水量が減少していくなかで、施設・設備の修繕等の費用が増加しているため給水原価が高くなっている。令和4年度に関しては最小限の修繕費により高騰を抑えたが、今後は老朽施設の修繕等に費用が発生することが見込まれるため、毎年高騰していく見込みである。
⑦施設利用率について
　夏季観光シーズンのピーク時の配水能力を見込んで施設運営しているため、年間の施設利用率は低い値となっている。今後の定住人口、観光人口の減少を考慮するとダウンサイジングが必要と思われるが、離島であるため、大規模災害時に長期間孤立する恐れもあることから、ダウンサイジングについては慎重に検討する必要がある。
⑧有収率について
　毎年90％以上と高い値を維持している。今後も維持できるような事業計画を策定し、耐震管への更新、量水器の更新を随時実施していく。</t>
    <rPh sb="14" eb="18">
      <t>ロウキュウシセツ</t>
    </rPh>
    <rPh sb="19" eb="23">
      <t>シュウゼンヒヨウ</t>
    </rPh>
    <rPh sb="24" eb="25">
      <t>オサ</t>
    </rPh>
    <rPh sb="27" eb="28">
      <t>ホカ</t>
    </rPh>
    <rPh sb="29" eb="31">
      <t>リョウキン</t>
    </rPh>
    <rPh sb="35" eb="37">
      <t>コウシン</t>
    </rPh>
    <rPh sb="37" eb="38">
      <t>トウ</t>
    </rPh>
    <rPh sb="39" eb="40">
      <t>カカ</t>
    </rPh>
    <rPh sb="41" eb="44">
      <t>イタクリョウ</t>
    </rPh>
    <rPh sb="45" eb="47">
      <t>ゲンガク</t>
    </rPh>
    <rPh sb="51" eb="54">
      <t>ケッカテキ</t>
    </rPh>
    <rPh sb="56" eb="61">
      <t>シュウエキテキシュウシ</t>
    </rPh>
    <rPh sb="61" eb="63">
      <t>ヒリツ</t>
    </rPh>
    <rPh sb="69" eb="71">
      <t>ゾウカ</t>
    </rPh>
    <rPh sb="173" eb="175">
      <t>オオハバ</t>
    </rPh>
    <rPh sb="191" eb="195">
      <t>キノウカイゼン</t>
    </rPh>
    <rPh sb="196" eb="198">
      <t>ヒツヨウ</t>
    </rPh>
    <rPh sb="201" eb="203">
      <t>ジギョウ</t>
    </rPh>
    <rPh sb="204" eb="206">
      <t>ハッセイ</t>
    </rPh>
    <rPh sb="265" eb="268">
      <t>サイショウゲン</t>
    </rPh>
    <rPh sb="269" eb="271">
      <t>シュウゼン</t>
    </rPh>
    <rPh sb="271" eb="272">
      <t>ヒ</t>
    </rPh>
    <rPh sb="275" eb="278">
      <t>ソウヒヨウ</t>
    </rPh>
    <rPh sb="279" eb="280">
      <t>オサ</t>
    </rPh>
    <rPh sb="286" eb="290">
      <t>キュウスイゲンカ</t>
    </rPh>
    <rPh sb="291" eb="293">
      <t>ジョウショウ</t>
    </rPh>
    <rPh sb="294" eb="295">
      <t>オサ</t>
    </rPh>
    <rPh sb="299" eb="301">
      <t>スイドウ</t>
    </rPh>
    <rPh sb="301" eb="306">
      <t>リョウキンムリョウカ</t>
    </rPh>
    <rPh sb="311" eb="312">
      <t>オコナ</t>
    </rPh>
    <rPh sb="317" eb="318">
      <t>トモナ</t>
    </rPh>
    <rPh sb="320" eb="324">
      <t>キョウキュウタンカ</t>
    </rPh>
    <rPh sb="325" eb="327">
      <t>ゲンショウ</t>
    </rPh>
    <rPh sb="328" eb="329">
      <t>ショウ</t>
    </rPh>
    <rPh sb="338" eb="339">
      <t>ゲン</t>
    </rPh>
    <rPh sb="357" eb="359">
      <t>ヒツゼン</t>
    </rPh>
    <rPh sb="407" eb="409">
      <t>ケントウ</t>
    </rPh>
    <rPh sb="413" eb="415">
      <t>ジキ</t>
    </rPh>
    <rPh sb="416" eb="417">
      <t>タッ</t>
    </rPh>
    <rPh sb="548" eb="550">
      <t>レイワ</t>
    </rPh>
    <rPh sb="551" eb="553">
      <t>ネンド</t>
    </rPh>
    <rPh sb="554" eb="555">
      <t>カン</t>
    </rPh>
    <rPh sb="558" eb="561">
      <t>サイショウゲン</t>
    </rPh>
    <rPh sb="562" eb="565">
      <t>シュウゼンヒ</t>
    </rPh>
    <rPh sb="568" eb="570">
      <t>コウトウ</t>
    </rPh>
    <rPh sb="571" eb="572">
      <t>オサ</t>
    </rPh>
    <rPh sb="576" eb="578">
      <t>コンゴ</t>
    </rPh>
    <rPh sb="579" eb="583">
      <t>ロウキュウシセツ</t>
    </rPh>
    <rPh sb="584" eb="587">
      <t>シュウゼントウ</t>
    </rPh>
    <rPh sb="588" eb="590">
      <t>ヒヨウ</t>
    </rPh>
    <rPh sb="591" eb="593">
      <t>ハッセイ</t>
    </rPh>
    <rPh sb="598" eb="600">
      <t>ミコ</t>
    </rPh>
    <rPh sb="606" eb="608">
      <t>マイネン</t>
    </rPh>
    <rPh sb="608" eb="610">
      <t>コウトウ</t>
    </rPh>
    <rPh sb="614" eb="616">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</si>
</sst>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C9-44B7-BB00-2932EE68EA5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E3C9-44B7-BB00-2932EE68EA5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36.49</c:v>
                </c:pt>
                <c:pt idx="1">
                  <c:v>36.08</c:v>
                </c:pt>
                <c:pt idx="2">
                  <c:v>33.54</c:v>
                </c:pt>
                <c:pt idx="3">
                  <c:v>32.49</c:v>
                </c:pt>
                <c:pt idx="4">
                  <c:v>31.75</c:v>
                </c:pt>
              </c:numCache>
            </c:numRef>
          </c:val>
          <c:extLst>
            <c:ext xmlns:c16="http://schemas.microsoft.com/office/drawing/2014/chart" uri="{C3380CC4-5D6E-409C-BE32-E72D297353CC}">
              <c16:uniqueId val="{00000000-86A5-4503-8864-59F2DEA8B29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86A5-4503-8864-59F2DEA8B29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93.02</c:v>
                </c:pt>
                <c:pt idx="1">
                  <c:v>93.07</c:v>
                </c:pt>
                <c:pt idx="2">
                  <c:v>93.01</c:v>
                </c:pt>
                <c:pt idx="3">
                  <c:v>93.01</c:v>
                </c:pt>
                <c:pt idx="4">
                  <c:v>99.11</c:v>
                </c:pt>
              </c:numCache>
            </c:numRef>
          </c:val>
          <c:extLst>
            <c:ext xmlns:c16="http://schemas.microsoft.com/office/drawing/2014/chart" uri="{C3380CC4-5D6E-409C-BE32-E72D297353CC}">
              <c16:uniqueId val="{00000000-893B-4ED3-810A-2F0782FEEBF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893B-4ED3-810A-2F0782FEEBF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99.25</c:v>
                </c:pt>
                <c:pt idx="1">
                  <c:v>90.62</c:v>
                </c:pt>
                <c:pt idx="2">
                  <c:v>82.71</c:v>
                </c:pt>
                <c:pt idx="3">
                  <c:v>71.22</c:v>
                </c:pt>
                <c:pt idx="4">
                  <c:v>78.260000000000005</c:v>
                </c:pt>
              </c:numCache>
            </c:numRef>
          </c:val>
          <c:extLst>
            <c:ext xmlns:c16="http://schemas.microsoft.com/office/drawing/2014/chart" uri="{C3380CC4-5D6E-409C-BE32-E72D297353CC}">
              <c16:uniqueId val="{00000000-CB60-47F3-AF35-B4B4CE78D75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CB60-47F3-AF35-B4B4CE78D75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CC-45CD-8783-CF5C3D5B5F4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CC-45CD-8783-CF5C3D5B5F4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7A-4AB1-B93B-00452C28354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7A-4AB1-B93B-00452C28354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6D-4AA9-9C76-1C21A29FCB3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6D-4AA9-9C76-1C21A29FCB3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C0-4473-9E4B-B4F50FC2197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C0-4473-9E4B-B4F50FC2197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347.38</c:v>
                </c:pt>
                <c:pt idx="1">
                  <c:v>341.82</c:v>
                </c:pt>
                <c:pt idx="2">
                  <c:v>356.55</c:v>
                </c:pt>
                <c:pt idx="3">
                  <c:v>365.23</c:v>
                </c:pt>
                <c:pt idx="4">
                  <c:v>537.25</c:v>
                </c:pt>
              </c:numCache>
            </c:numRef>
          </c:val>
          <c:extLst>
            <c:ext xmlns:c16="http://schemas.microsoft.com/office/drawing/2014/chart" uri="{C3380CC4-5D6E-409C-BE32-E72D297353CC}">
              <c16:uniqueId val="{00000000-8A29-48A5-A456-A82A445A741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8A29-48A5-A456-A82A445A741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95.49</c:v>
                </c:pt>
                <c:pt idx="1">
                  <c:v>73.349999999999994</c:v>
                </c:pt>
                <c:pt idx="2">
                  <c:v>80.88</c:v>
                </c:pt>
                <c:pt idx="3">
                  <c:v>69.63</c:v>
                </c:pt>
                <c:pt idx="4">
                  <c:v>53.79</c:v>
                </c:pt>
              </c:numCache>
            </c:numRef>
          </c:val>
          <c:extLst>
            <c:ext xmlns:c16="http://schemas.microsoft.com/office/drawing/2014/chart" uri="{C3380CC4-5D6E-409C-BE32-E72D297353CC}">
              <c16:uniqueId val="{00000000-2425-47A0-BF77-E085D281DD3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2425-47A0-BF77-E085D281DD3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159.94</c:v>
                </c:pt>
                <c:pt idx="1">
                  <c:v>210.84</c:v>
                </c:pt>
                <c:pt idx="2">
                  <c:v>193.29</c:v>
                </c:pt>
                <c:pt idx="3">
                  <c:v>225.14</c:v>
                </c:pt>
                <c:pt idx="4">
                  <c:v>198.46</c:v>
                </c:pt>
              </c:numCache>
            </c:numRef>
          </c:val>
          <c:extLst>
            <c:ext xmlns:c16="http://schemas.microsoft.com/office/drawing/2014/chart" uri="{C3380CC4-5D6E-409C-BE32-E72D297353CC}">
              <c16:uniqueId val="{00000000-2B8D-451B-A3E8-0A39187C0A6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2B8D-451B-A3E8-0A39187C0A6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東京都　新島村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2495</v>
      </c>
      <c r="AM8" s="60"/>
      <c r="AN8" s="60"/>
      <c r="AO8" s="60"/>
      <c r="AP8" s="60"/>
      <c r="AQ8" s="60"/>
      <c r="AR8" s="60"/>
      <c r="AS8" s="60"/>
      <c r="AT8" s="36">
        <f>データ!$S$6</f>
        <v>27.54</v>
      </c>
      <c r="AU8" s="36"/>
      <c r="AV8" s="36"/>
      <c r="AW8" s="36"/>
      <c r="AX8" s="36"/>
      <c r="AY8" s="36"/>
      <c r="AZ8" s="36"/>
      <c r="BA8" s="36"/>
      <c r="BB8" s="36">
        <f>データ!$T$6</f>
        <v>90.6</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98.42</v>
      </c>
      <c r="Q10" s="36"/>
      <c r="R10" s="36"/>
      <c r="S10" s="36"/>
      <c r="T10" s="36"/>
      <c r="U10" s="36"/>
      <c r="V10" s="36"/>
      <c r="W10" s="60">
        <f>データ!$Q$6</f>
        <v>2310</v>
      </c>
      <c r="X10" s="60"/>
      <c r="Y10" s="60"/>
      <c r="Z10" s="60"/>
      <c r="AA10" s="60"/>
      <c r="AB10" s="60"/>
      <c r="AC10" s="60"/>
      <c r="AD10" s="2"/>
      <c r="AE10" s="2"/>
      <c r="AF10" s="2"/>
      <c r="AG10" s="2"/>
      <c r="AH10" s="2"/>
      <c r="AI10" s="2"/>
      <c r="AJ10" s="2"/>
      <c r="AK10" s="2"/>
      <c r="AL10" s="60">
        <f>データ!$U$6</f>
        <v>2367</v>
      </c>
      <c r="AM10" s="60"/>
      <c r="AN10" s="60"/>
      <c r="AO10" s="60"/>
      <c r="AP10" s="60"/>
      <c r="AQ10" s="60"/>
      <c r="AR10" s="60"/>
      <c r="AS10" s="60"/>
      <c r="AT10" s="36">
        <f>データ!$V$6</f>
        <v>5.88</v>
      </c>
      <c r="AU10" s="36"/>
      <c r="AV10" s="36"/>
      <c r="AW10" s="36"/>
      <c r="AX10" s="36"/>
      <c r="AY10" s="36"/>
      <c r="AZ10" s="36"/>
      <c r="BA10" s="36"/>
      <c r="BB10" s="36">
        <f>データ!$W$6</f>
        <v>402.55</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113</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114</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W+Ig1IweM97FL2h6w0jQLMfKORqc1djyc/t6lE4JGUWJzBpfYDz0bDVQuROgNW3plJ46k/OE9KouCxYPAf3kdQ==" saltValue="rfJVVttgF/vZNbWccu+i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2022</v>
      </c>
      <c r="C6" s="20">
        <f t="shared" ref="C6:W6" si="3">C7</f>
        <v>133639</v>
      </c>
      <c r="D6" s="20">
        <f t="shared" si="3"/>
        <v>47</v>
      </c>
      <c r="E6" s="20">
        <f t="shared" si="3"/>
        <v>1</v>
      </c>
      <c r="F6" s="20">
        <f t="shared" si="3"/>
        <v>0</v>
      </c>
      <c r="G6" s="20">
        <f t="shared" si="3"/>
        <v>0</v>
      </c>
      <c r="H6" s="20" t="str">
        <f t="shared" si="3"/>
        <v>東京都　新島村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98.42</v>
      </c>
      <c r="Q6" s="21">
        <f t="shared" si="3"/>
        <v>2310</v>
      </c>
      <c r="R6" s="21">
        <f t="shared" si="3"/>
        <v>2495</v>
      </c>
      <c r="S6" s="21">
        <f t="shared" si="3"/>
        <v>27.54</v>
      </c>
      <c r="T6" s="21">
        <f t="shared" si="3"/>
        <v>90.6</v>
      </c>
      <c r="U6" s="21">
        <f t="shared" si="3"/>
        <v>2367</v>
      </c>
      <c r="V6" s="21">
        <f t="shared" si="3"/>
        <v>5.88</v>
      </c>
      <c r="W6" s="21">
        <f t="shared" si="3"/>
        <v>402.55</v>
      </c>
      <c r="X6" s="22">
        <f>IF(X7="",NA(),X7)</f>
        <v>99.25</v>
      </c>
      <c r="Y6" s="22">
        <f t="shared" ref="Y6:AG6" si="4">IF(Y7="",NA(),Y7)</f>
        <v>90.62</v>
      </c>
      <c r="Z6" s="22">
        <f t="shared" si="4"/>
        <v>82.71</v>
      </c>
      <c r="AA6" s="22">
        <f t="shared" si="4"/>
        <v>71.22</v>
      </c>
      <c r="AB6" s="22">
        <f t="shared" si="4"/>
        <v>78.260000000000005</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347.38</v>
      </c>
      <c r="BF6" s="22">
        <f t="shared" ref="BF6:BN6" si="7">IF(BF7="",NA(),BF7)</f>
        <v>341.82</v>
      </c>
      <c r="BG6" s="22">
        <f t="shared" si="7"/>
        <v>356.55</v>
      </c>
      <c r="BH6" s="22">
        <f t="shared" si="7"/>
        <v>365.23</v>
      </c>
      <c r="BI6" s="22">
        <f t="shared" si="7"/>
        <v>537.25</v>
      </c>
      <c r="BJ6" s="22">
        <f t="shared" si="7"/>
        <v>1007.7</v>
      </c>
      <c r="BK6" s="22">
        <f t="shared" si="7"/>
        <v>1018.52</v>
      </c>
      <c r="BL6" s="22">
        <f t="shared" si="7"/>
        <v>949.61</v>
      </c>
      <c r="BM6" s="22">
        <f t="shared" si="7"/>
        <v>918.84</v>
      </c>
      <c r="BN6" s="22">
        <f t="shared" si="7"/>
        <v>955.49</v>
      </c>
      <c r="BO6" s="21" t="str">
        <f>IF(BO7="","",IF(BO7="-","【-】","【"&amp;SUBSTITUTE(TEXT(BO7,"#,##0.00"),"-","△")&amp;"】"))</f>
        <v>【982.48】</v>
      </c>
      <c r="BP6" s="22">
        <f>IF(BP7="",NA(),BP7)</f>
        <v>95.49</v>
      </c>
      <c r="BQ6" s="22">
        <f t="shared" ref="BQ6:BY6" si="8">IF(BQ7="",NA(),BQ7)</f>
        <v>73.349999999999994</v>
      </c>
      <c r="BR6" s="22">
        <f t="shared" si="8"/>
        <v>80.88</v>
      </c>
      <c r="BS6" s="22">
        <f t="shared" si="8"/>
        <v>69.63</v>
      </c>
      <c r="BT6" s="22">
        <f t="shared" si="8"/>
        <v>53.79</v>
      </c>
      <c r="BU6" s="22">
        <f t="shared" si="8"/>
        <v>59.22</v>
      </c>
      <c r="BV6" s="22">
        <f t="shared" si="8"/>
        <v>58.79</v>
      </c>
      <c r="BW6" s="22">
        <f t="shared" si="8"/>
        <v>58.41</v>
      </c>
      <c r="BX6" s="22">
        <f t="shared" si="8"/>
        <v>58.27</v>
      </c>
      <c r="BY6" s="22">
        <f t="shared" si="8"/>
        <v>55.15</v>
      </c>
      <c r="BZ6" s="21" t="str">
        <f>IF(BZ7="","",IF(BZ7="-","【-】","【"&amp;SUBSTITUTE(TEXT(BZ7,"#,##0.00"),"-","△")&amp;"】"))</f>
        <v>【50.61】</v>
      </c>
      <c r="CA6" s="22">
        <f>IF(CA7="",NA(),CA7)</f>
        <v>159.94</v>
      </c>
      <c r="CB6" s="22">
        <f t="shared" ref="CB6:CJ6" si="9">IF(CB7="",NA(),CB7)</f>
        <v>210.84</v>
      </c>
      <c r="CC6" s="22">
        <f t="shared" si="9"/>
        <v>193.29</v>
      </c>
      <c r="CD6" s="22">
        <f t="shared" si="9"/>
        <v>225.14</v>
      </c>
      <c r="CE6" s="22">
        <f t="shared" si="9"/>
        <v>198.46</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36.49</v>
      </c>
      <c r="CM6" s="22">
        <f t="shared" ref="CM6:CU6" si="10">IF(CM7="",NA(),CM7)</f>
        <v>36.08</v>
      </c>
      <c r="CN6" s="22">
        <f t="shared" si="10"/>
        <v>33.54</v>
      </c>
      <c r="CO6" s="22">
        <f t="shared" si="10"/>
        <v>32.49</v>
      </c>
      <c r="CP6" s="22">
        <f t="shared" si="10"/>
        <v>31.75</v>
      </c>
      <c r="CQ6" s="22">
        <f t="shared" si="10"/>
        <v>56.76</v>
      </c>
      <c r="CR6" s="22">
        <f t="shared" si="10"/>
        <v>56.04</v>
      </c>
      <c r="CS6" s="22">
        <f t="shared" si="10"/>
        <v>58.52</v>
      </c>
      <c r="CT6" s="22">
        <f t="shared" si="10"/>
        <v>58.88</v>
      </c>
      <c r="CU6" s="22">
        <f t="shared" si="10"/>
        <v>58.16</v>
      </c>
      <c r="CV6" s="21" t="str">
        <f>IF(CV7="","",IF(CV7="-","【-】","【"&amp;SUBSTITUTE(TEXT(CV7,"#,##0.00"),"-","△")&amp;"】"))</f>
        <v>【56.15】</v>
      </c>
      <c r="CW6" s="22">
        <f>IF(CW7="",NA(),CW7)</f>
        <v>93.02</v>
      </c>
      <c r="CX6" s="22">
        <f t="shared" ref="CX6:DF6" si="11">IF(CX7="",NA(),CX7)</f>
        <v>93.07</v>
      </c>
      <c r="CY6" s="22">
        <f t="shared" si="11"/>
        <v>93.01</v>
      </c>
      <c r="CZ6" s="22">
        <f t="shared" si="11"/>
        <v>93.01</v>
      </c>
      <c r="DA6" s="22">
        <f t="shared" si="11"/>
        <v>99.11</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133639</v>
      </c>
      <c r="D7" s="24">
        <v>47</v>
      </c>
      <c r="E7" s="24">
        <v>1</v>
      </c>
      <c r="F7" s="24">
        <v>0</v>
      </c>
      <c r="G7" s="24">
        <v>0</v>
      </c>
      <c r="H7" s="24" t="s">
        <v>95</v>
      </c>
      <c r="I7" s="24" t="s">
        <v>96</v>
      </c>
      <c r="J7" s="24" t="s">
        <v>97</v>
      </c>
      <c r="K7" s="24" t="s">
        <v>98</v>
      </c>
      <c r="L7" s="24" t="s">
        <v>99</v>
      </c>
      <c r="M7" s="24" t="s">
        <v>100</v>
      </c>
      <c r="N7" s="25" t="s">
        <v>101</v>
      </c>
      <c r="O7" s="25" t="s">
        <v>102</v>
      </c>
      <c r="P7" s="25">
        <v>98.42</v>
      </c>
      <c r="Q7" s="25">
        <v>2310</v>
      </c>
      <c r="R7" s="25">
        <v>2495</v>
      </c>
      <c r="S7" s="25">
        <v>27.54</v>
      </c>
      <c r="T7" s="25">
        <v>90.6</v>
      </c>
      <c r="U7" s="25">
        <v>2367</v>
      </c>
      <c r="V7" s="25">
        <v>5.88</v>
      </c>
      <c r="W7" s="25">
        <v>402.55</v>
      </c>
      <c r="X7" s="25">
        <v>99.25</v>
      </c>
      <c r="Y7" s="25">
        <v>90.62</v>
      </c>
      <c r="Z7" s="25">
        <v>82.71</v>
      </c>
      <c r="AA7" s="25">
        <v>71.22</v>
      </c>
      <c r="AB7" s="25">
        <v>78.260000000000005</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347.38</v>
      </c>
      <c r="BF7" s="25">
        <v>341.82</v>
      </c>
      <c r="BG7" s="25">
        <v>356.55</v>
      </c>
      <c r="BH7" s="25">
        <v>365.23</v>
      </c>
      <c r="BI7" s="25">
        <v>537.25</v>
      </c>
      <c r="BJ7" s="25">
        <v>1007.7</v>
      </c>
      <c r="BK7" s="25">
        <v>1018.52</v>
      </c>
      <c r="BL7" s="25">
        <v>949.61</v>
      </c>
      <c r="BM7" s="25">
        <v>918.84</v>
      </c>
      <c r="BN7" s="25">
        <v>955.49</v>
      </c>
      <c r="BO7" s="25">
        <v>982.48</v>
      </c>
      <c r="BP7" s="25">
        <v>95.49</v>
      </c>
      <c r="BQ7" s="25">
        <v>73.349999999999994</v>
      </c>
      <c r="BR7" s="25">
        <v>80.88</v>
      </c>
      <c r="BS7" s="25">
        <v>69.63</v>
      </c>
      <c r="BT7" s="25">
        <v>53.79</v>
      </c>
      <c r="BU7" s="25">
        <v>59.22</v>
      </c>
      <c r="BV7" s="25">
        <v>58.79</v>
      </c>
      <c r="BW7" s="25">
        <v>58.41</v>
      </c>
      <c r="BX7" s="25">
        <v>58.27</v>
      </c>
      <c r="BY7" s="25">
        <v>55.15</v>
      </c>
      <c r="BZ7" s="25">
        <v>50.61</v>
      </c>
      <c r="CA7" s="25">
        <v>159.94</v>
      </c>
      <c r="CB7" s="25">
        <v>210.84</v>
      </c>
      <c r="CC7" s="25">
        <v>193.29</v>
      </c>
      <c r="CD7" s="25">
        <v>225.14</v>
      </c>
      <c r="CE7" s="25">
        <v>198.46</v>
      </c>
      <c r="CF7" s="25">
        <v>292.89999999999998</v>
      </c>
      <c r="CG7" s="25">
        <v>298.25</v>
      </c>
      <c r="CH7" s="25">
        <v>303.27999999999997</v>
      </c>
      <c r="CI7" s="25">
        <v>303.81</v>
      </c>
      <c r="CJ7" s="25">
        <v>310.26</v>
      </c>
      <c r="CK7" s="25">
        <v>320.83</v>
      </c>
      <c r="CL7" s="25">
        <v>36.49</v>
      </c>
      <c r="CM7" s="25">
        <v>36.08</v>
      </c>
      <c r="CN7" s="25">
        <v>33.54</v>
      </c>
      <c r="CO7" s="25">
        <v>32.49</v>
      </c>
      <c r="CP7" s="25">
        <v>31.75</v>
      </c>
      <c r="CQ7" s="25">
        <v>56.76</v>
      </c>
      <c r="CR7" s="25">
        <v>56.04</v>
      </c>
      <c r="CS7" s="25">
        <v>58.52</v>
      </c>
      <c r="CT7" s="25">
        <v>58.88</v>
      </c>
      <c r="CU7" s="25">
        <v>58.16</v>
      </c>
      <c r="CV7" s="25">
        <v>56.15</v>
      </c>
      <c r="CW7" s="25">
        <v>93.02</v>
      </c>
      <c r="CX7" s="25">
        <v>93.07</v>
      </c>
      <c r="CY7" s="25">
        <v>93.01</v>
      </c>
      <c r="CZ7" s="25">
        <v>93.01</v>
      </c>
      <c r="DA7" s="25">
        <v>99.11</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108</v>
      </c>
    </row>
    <row r="12" spans="1:144" x14ac:dyDescent="0.15">
      <c r="B12">
        <v>1</v>
      </c>
      <c r="C12">
        <v>1</v>
      </c>
      <c r="D12">
        <v>2</v>
      </c>
      <c r="E12">
        <v>3</v>
      </c>
      <c r="F12">
        <v>4</v>
      </c>
      <c r="G12" t="s">
        <v>109</v>
      </c>
    </row>
    <row r="13" spans="1:144" x14ac:dyDescent="0.15">
      <c r="B13" t="s">
        <v>110</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水道・下水道係 ⑤</cp:lastModifiedBy>
  <cp:lastPrinted>2024-01-19T07:51:07Z</cp:lastPrinted>
  <dcterms:created xsi:type="dcterms:W3CDTF">2023-12-05T01:05:26Z</dcterms:created>
  <dcterms:modified xsi:type="dcterms:W3CDTF">2024-01-19T07:53:18Z</dcterms:modified>
  <cp:category/>
</cp:coreProperties>
</file>