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30年度\39_財政状況資料集の作成\08_作成依頼（2回目）\04_完成版\"/>
    </mc:Choice>
  </mc:AlternateContent>
  <bookViews>
    <workbookView xWindow="0" yWindow="0" windowWidth="23040" windowHeight="92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<sst xmlns="http://schemas.openxmlformats.org/spreadsheetml/2006/main" count="1168" uniqueCount="607">
  <si>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</si>
  <si>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</si>
  <si>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</si>
  <si>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</si>
  <si>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</si>
  <si>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</si>
  <si>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</si>
  <si>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</si>
  <si>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</si>
  <si>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</si>
  <si>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</si>
  <si>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</si>
  <si>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</si>
  <si>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</si>
  <si>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</si>
  <si>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</si>
  <si>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</si>
  <si>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</si>
  <si>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</si>
  <si>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</si>
  <si>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</si>
  <si>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</si>
  <si>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</si>
  <si>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</si>
  <si>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</si>
  <si>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</si>
  <si>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</si>
  <si>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</si>
  <si>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</si>
  <si>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</si>
  <si>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</si>
  <si>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</si>
  <si>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</si>
  <si>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</si>
  <si>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</si>
  <si>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</si>
  <si>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</si>
  <si>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</si>
  <si>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</si>
  <si>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</si>
  <si>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</si>
  <si>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</si>
  <si>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</si>
  <si>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</si>
  <si>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</si>
  <si>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</si>
  <si>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</si>
  <si>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</si>
  <si>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</si>
  <si>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</si>
  <si>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</si>
  <si>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</si>
  <si>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</si>
  <si>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</si>
  <si>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</si>
  <si>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</si>
  <si>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</si>
  <si>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</si>
  <si>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</si>
  <si>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</si>
  <si>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</si>
  <si>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</si>
  <si>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</si>
  <si>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</si>
  <si>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</si>
  <si>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</si>
  <si>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</si>
  <si>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</si>
  <si>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</si>
  <si>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</si>
  <si>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</si>
  <si>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</si>
  <si>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</si>
  <si>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</si>
  <si>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</si>
  <si>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</si>
  <si>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</si>
  <si>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</si>
  <si>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</si>
  <si>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</si>
  <si>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</si>
  <si>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</si>
  <si>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</si>
  <si>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</si>
  <si>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</si>
  <si>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</si>
  <si>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</si>
  <si>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</si>
  <si>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</si>
  <si>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</si>
  <si>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</si>
  <si>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</si>
  <si>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</si>
  <si>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</si>
  <si>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</si>
  <si>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</si>
  <si>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</si>
  <si>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</si>
  <si>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</si>
  <si>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</si>
  <si>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</si>
  <si>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</si>
  <si>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</si>
  <si>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</si>
  <si>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</si>
  <si>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</si>
  <si>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</si>
  <si>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</si>
  <si>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</si>
  <si>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</si>
  <si>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</si>
  <si>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</si>
  <si>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</si>
  <si>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</si>
  <si>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</si>
  <si>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</si>
  <si>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</si>
  <si>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</si>
  <si>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</si>
  <si>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</si>
  <si>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</si>
  <si>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</si>
  <si>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</si>
  <si>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</si>
  <si>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</si>
  <si>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</si>
  <si>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</si>
  <si>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</si>
  <si>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</si>
  <si>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</si>
  <si>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</si>
  <si>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</si>
  <si>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</si>
  <si>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</si>
  <si>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</si>
  <si>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</si>
  <si>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</si>
  <si>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</si>
  <si>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</si>
  <si>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</si>
  <si>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</si>
  <si>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</si>
  <si>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</si>
  <si>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</si>
  <si>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</si>
  <si>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</si>
  <si>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</si>
  <si>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</si>
  <si>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</si>
  <si>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</si>
  <si>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</si>
  <si>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</si>
  <si>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</si>
  <si>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</si>
  <si>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</si>
  <si>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</si>
  <si>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</si>
  <si>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</si>
  <si>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</si>
  <si>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</si>
  <si>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</si>
  <si>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</si>
  <si>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</si>
  <si>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</si>
  <si>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</si>
  <si>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</si>
  <si>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</si>
  <si>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</si>
  <si>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</si>
  <si>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</si>
  <si>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</si>
  <si>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</si>
  <si>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</si>
  <si>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</si>
  <si>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</si>
  <si>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</si>
  <si>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</si>
  <si>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</si>
  <si>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</si>
  <si>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</si>
  <si>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</si>
  <si>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</si>
  <si>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</si>
  <si>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</si>
  <si>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</si>
  <si>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</si>
  <si>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</si>
  <si>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</si>
  <si>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</si>
  <si>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</si>
  <si>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</si>
  <si>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</si>
  <si>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</si>
  <si>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</si>
  <si>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</si>
  <si>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</si>
  <si>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</si>
  <si>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</si>
  <si>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</si>
  <si>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</si>
  <si>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</si>
  <si>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</si>
  <si>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</si>
  <si>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</si>
  <si>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</si>
  <si>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</si>
  <si>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</si>
  <si>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</si>
  <si>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</si>
  <si>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</si>
  <si>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</si>
  <si>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東京都新島村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</si>
  <si>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</si>
  <si>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</si>
  <si>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</si>
  <si>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</si>
  <si>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</si>
  <si>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</si>
  <si>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</si>
  <si>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</si>
  <si>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</si>
  <si>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</si>
  <si>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</si>
  <si>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</si>
  <si>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</si>
  <si>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</si>
  <si>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</si>
  <si>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</si>
  <si>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</si>
  <si>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</si>
  <si>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</si>
  <si>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</si>
  <si>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</si>
  <si>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</si>
  <si>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</si>
  <si>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</si>
  <si>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</si>
  <si>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</si>
  <si>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</si>
  <si>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</si>
  <si>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</si>
  <si>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</si>
  <si>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</si>
  <si>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</si>
  <si>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</si>
  <si>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</si>
  <si>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</si>
  <si>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</si>
  <si>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</si>
  <si>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</si>
  <si>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</si>
  <si>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</si>
  <si>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</si>
  <si>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</si>
  <si>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</si>
  <si>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</si>
  <si>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</si>
  <si>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</si>
  <si>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</si>
  <si>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</si>
  <si>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</si>
  <si>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</si>
  <si>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</si>
  <si>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</si>
  <si>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</si>
  <si>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</si>
  <si>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</si>
  <si>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</si>
  <si>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</si>
  <si>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</si>
  <si>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</si>
  <si>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</si>
  <si>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</si>
  <si>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</si>
  <si>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</si>
  <si>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</si>
  <si>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</si>
  <si>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</si>
  <si>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</si>
  <si>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</si>
  <si>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</si>
  <si>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</si>
  <si>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</si>
  <si>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</si>
  <si>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</si>
  <si>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</si>
  <si>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</si>
  <si>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</si>
  <si>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</si>
  <si>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</si>
  <si>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</si>
  <si>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</si>
  <si>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</si>
  <si>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</si>
  <si>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</si>
  <si>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</si>
  <si>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</si>
  <si>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</si>
  <si>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</si>
  <si>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</si>
  <si>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</si>
  <si>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</si>
  <si>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</si>
  <si>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</si>
  <si>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</si>
  <si>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</si>
  <si>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</si>
  <si>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</si>
  <si>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</si>
  <si>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</si>
  <si>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</si>
  <si>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</si>
  <si>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</si>
  <si>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</si>
  <si>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</si>
  <si>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</si>
  <si>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</si>
  <si>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</si>
  <si>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</si>
  <si>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</si>
  <si>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</si>
  <si>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</si>
  <si>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</si>
  <si>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</si>
  <si>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</si>
  <si>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</si>
  <si>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</si>
  <si>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</si>
  <si>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</si>
  <si>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</si>
  <si>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</si>
  <si>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</si>
  <si>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</si>
  <si>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</si>
  <si>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</si>
  <si>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</si>
  <si>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</si>
  <si>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</si>
  <si>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</si>
  <si>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</si>
  <si>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</si>
  <si>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</si>
  <si>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</si>
  <si>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</si>
  <si>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</si>
  <si>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</si>
  <si>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</si>
  <si>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</si>
  <si>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</si>
  <si>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</si>
  <si>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</si>
  <si>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</si>
  <si>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</si>
  <si>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</si>
  <si>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</si>
  <si>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</si>
  <si>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</si>
  <si>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</si>
  <si>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</si>
  <si>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</si>
  <si>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東京都新島村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</si>
  <si>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</si>
  <si>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</si>
  <si>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</si>
  <si>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</si>
  <si>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</si>
  <si>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</si>
  <si>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</si>
  <si>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</si>
  <si>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</si>
  <si>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</si>
  <si>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</si>
  <si>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</si>
  <si>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</si>
  <si>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</si>
  <si>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</si>
  <si>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</si>
  <si>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</si>
  <si>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</si>
  <si>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</si>
  <si>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</si>
  <si>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</si>
  <si>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</si>
  <si>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</si>
  <si>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</si>
  <si>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</si>
  <si>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</si>
  <si>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</si>
  <si>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</si>
  <si>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</si>
  <si>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</si>
  <si>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</si>
  <si>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</si>
  <si>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</si>
  <si>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</si>
  <si>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</si>
  <si>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</si>
  <si>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</si>
  <si>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</si>
  <si>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</si>
  <si>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t>
    <phoneticPr fontId="5"/>
  </si>
  <si>
    <t>後期高齢者医療事業会計</t>
    <phoneticPr fontId="5"/>
  </si>
  <si>
    <t>簡易水道事業会計</t>
    <phoneticPr fontId="5"/>
  </si>
  <si>
    <t>法非適用企業</t>
    <phoneticPr fontId="5"/>
  </si>
  <si>
    <t>と畜場事業会計</t>
    <phoneticPr fontId="5"/>
  </si>
  <si>
    <t>-</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</si>
  <si>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</si>
  <si>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</si>
  <si>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</si>
  <si>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</si>
  <si>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</si>
  <si>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</si>
  <si>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</si>
  <si>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</si>
  <si>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</si>
  <si>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</si>
  <si>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</si>
  <si>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</si>
  <si>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</si>
  <si>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</si>
  <si>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</si>
  <si>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</si>
  <si>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</si>
  <si>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</si>
  <si>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</si>
  <si>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</si>
  <si>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</si>
  <si>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</si>
  <si>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</si>
  <si>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</si>
  <si>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</si>
  <si>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</si>
  <si>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</si>
  <si>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</si>
  <si>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</si>
  <si>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</si>
  <si>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</si>
  <si>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</si>
  <si>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</si>
  <si>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</si>
  <si>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</si>
  <si>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</si>
  <si>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</si>
  <si>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</si>
  <si>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</si>
  <si>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</si>
  <si>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</si>
  <si>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</si>
  <si>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</si>
  <si>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</si>
  <si>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</si>
  <si>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</si>
  <si>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</si>
  <si>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</si>
  <si>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</si>
  <si>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</si>
  <si>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</si>
  <si>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</si>
  <si>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</si>
  <si>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</si>
  <si>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</si>
  <si>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</si>
  <si>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</si>
  <si>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</si>
  <si>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</si>
  <si>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</si>
  <si>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</si>
  <si>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</si>
  <si>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</si>
  <si>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</si>
  <si>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</si>
  <si>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</si>
  <si>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</si>
  <si>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</si>
  <si>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</si>
  <si>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</si>
  <si>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</si>
  <si>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</si>
  <si>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</si>
  <si>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</si>
  <si>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</si>
  <si>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</si>
  <si>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</si>
  <si>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</si>
  <si>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</si>
  <si>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</si>
  <si>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</si>
  <si>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</si>
  <si>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</si>
  <si>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</si>
  <si>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</si>
  <si>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</si>
  <si>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</si>
  <si>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</si>
  <si>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</si>
  <si>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</si>
  <si>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</si>
  <si>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</si>
  <si>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</si>
  <si>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</si>
  <si>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</si>
  <si>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</si>
  <si>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</si>
  <si>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</si>
  <si>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</si>
  <si>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</si>
  <si>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</si>
  <si>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</si>
  <si>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</si>
  <si>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</si>
  <si>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</si>
  <si>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</si>
  <si>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</si>
  <si>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</si>
  <si>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</si>
  <si>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</si>
  <si>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</si>
  <si>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</si>
  <si>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</si>
  <si>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</si>
  <si>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</si>
  <si>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</si>
  <si>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</si>
  <si>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</si>
  <si>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</si>
  <si>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</si>
  <si>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</si>
  <si>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</si>
  <si>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</si>
  <si>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</si>
  <si>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</si>
  <si>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</si>
  <si>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</si>
  <si>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</si>
  <si>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</si>
  <si>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</si>
  <si>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</si>
  <si>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</si>
  <si>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</si>
  <si>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</si>
  <si>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</si>
  <si>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</si>
  <si>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</si>
  <si>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</si>
  <si>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</si>
  <si>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</si>
  <si>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</si>
  <si>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</si>
  <si>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</si>
  <si>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</si>
  <si>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</si>
  <si>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</si>
  <si>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</si>
  <si>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</si>
  <si>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4.54</t>
  </si>
  <si>
    <t>▲ 9.75</t>
  </si>
  <si>
    <t>一般会計</t>
  </si>
  <si>
    <t>簡易水道事業会計</t>
  </si>
  <si>
    <t>国民健康保険事業会計（事業勘定）</t>
  </si>
  <si>
    <t>介護保険事業会計</t>
  </si>
  <si>
    <t>災害援護資金貸付事業会計</t>
  </si>
  <si>
    <t>後期高齢者医療事業会計</t>
  </si>
  <si>
    <t>連絡船事業会計</t>
  </si>
  <si>
    <t>温泉ロッジ事業会計</t>
  </si>
  <si>
    <t>その他会計（赤字）</t>
  </si>
  <si>
    <t>その他会計（黒字）</t>
  </si>
  <si>
    <t>H25末</t>
    <phoneticPr fontId="5"/>
  </si>
  <si>
    <t>H26末</t>
    <phoneticPr fontId="5"/>
  </si>
  <si>
    <t>H27末</t>
    <phoneticPr fontId="5"/>
  </si>
  <si>
    <t>H28末</t>
    <phoneticPr fontId="5"/>
  </si>
  <si>
    <t>H29末</t>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</si>
  <si>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</si>
  <si>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</si>
  <si>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</si>
  <si>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</si>
  <si>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</si>
  <si>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</si>
  <si>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</si>
  <si>
    <t>-</t>
    <phoneticPr fontId="2"/>
  </si>
  <si>
    <t>-</t>
    <phoneticPr fontId="2"/>
  </si>
  <si>
    <t>東京都市町村総合事務組合（交通災害共済事業特別会計）</t>
    <rPh sb="0" eb="3">
      <t>トウキョウト</t>
    </rPh>
    <rPh sb="3" eb="8">
      <t>シチョウソンソウゴウ</t>
    </rPh>
    <rPh sb="8" eb="12">
      <t>ジムクミアイ</t>
    </rPh>
    <rPh sb="13" eb="15">
      <t>コウツウ</t>
    </rPh>
    <rPh sb="15" eb="17">
      <t>サイガイ</t>
    </rPh>
    <rPh sb="17" eb="19">
      <t>キョウサイ</t>
    </rPh>
    <rPh sb="19" eb="21">
      <t>ジギョウ</t>
    </rPh>
    <rPh sb="21" eb="23">
      <t>トクベツ</t>
    </rPh>
    <rPh sb="23" eb="25">
      <t>カイケイ</t>
    </rPh>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</si>
  <si>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</si>
  <si>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</si>
  <si>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土地開発基金</t>
    <rPh sb="0" eb="2">
      <t>トチ</t>
    </rPh>
    <rPh sb="2" eb="4">
      <t>カイハツ</t>
    </rPh>
    <rPh sb="4" eb="6">
      <t>キキン</t>
    </rPh>
    <phoneticPr fontId="2"/>
  </si>
  <si>
    <t>高齢者福祉対策基金</t>
    <rPh sb="0" eb="3">
      <t>コウレイシャ</t>
    </rPh>
    <rPh sb="3" eb="5">
      <t>フクシ</t>
    </rPh>
    <rPh sb="5" eb="7">
      <t>タイサク</t>
    </rPh>
    <rPh sb="7" eb="9">
      <t>キキン</t>
    </rPh>
    <phoneticPr fontId="2"/>
  </si>
  <si>
    <t>ふるさと創生基金</t>
    <rPh sb="4" eb="6">
      <t>ソウセイ</t>
    </rPh>
    <rPh sb="6" eb="8">
      <t>キキン</t>
    </rPh>
    <phoneticPr fontId="2"/>
  </si>
  <si>
    <t>-</t>
    <phoneticPr fontId="2"/>
  </si>
  <si>
    <t>-</t>
    <phoneticPr fontId="2"/>
  </si>
  <si>
    <t>左のうち
一般会計等
繰入見込額</t>
    <phoneticPr fontId="5"/>
  </si>
  <si>
    <t>東京都市町村総合事務組合（一般会計）</t>
    <rPh sb="0" eb="3">
      <t>トウキョウト</t>
    </rPh>
    <rPh sb="3" eb="6">
      <t>シチョウソン</t>
    </rPh>
    <rPh sb="6" eb="8">
      <t>ソウゴウ</t>
    </rPh>
    <rPh sb="8" eb="12">
      <t>ジムクミアイ</t>
    </rPh>
    <rPh sb="13" eb="15">
      <t>イッパン</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</si>
  <si>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</si>
  <si>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</si>
  <si>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</si>
  <si>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同様となっており、有形固定資産減価償却率については類似団体内平均値を下回っている。有形固定資産減価償却率の減少については、新たな焼却施設建設によるものであり、それに伴う起債借入により今後将来負担比率の増加が見込まれる。また、減価償却が進み有形固定資産減価償却率が上がれば、施設の更新や改修が必要となり、それによる新たな起債借入で将来負担比率が増加する可能性があることから、施設維持管理と財政判断がより重要となる。</t>
    <rPh sb="0" eb="2">
      <t>ショウライ</t>
    </rPh>
    <rPh sb="2" eb="4">
      <t>フタン</t>
    </rPh>
    <rPh sb="4" eb="6">
      <t>ヒリツ</t>
    </rPh>
    <rPh sb="7" eb="9">
      <t>ルイジ</t>
    </rPh>
    <rPh sb="9" eb="11">
      <t>ダンタイ</t>
    </rPh>
    <rPh sb="11" eb="12">
      <t>ナイ</t>
    </rPh>
    <rPh sb="12" eb="14">
      <t>ヘイキン</t>
    </rPh>
    <rPh sb="14" eb="15">
      <t>チ</t>
    </rPh>
    <rPh sb="15" eb="17">
      <t>ドウヨウ</t>
    </rPh>
    <rPh sb="24" eb="30">
      <t>ユウケイコテイシサン</t>
    </rPh>
    <rPh sb="30" eb="32">
      <t>ゲンカ</t>
    </rPh>
    <rPh sb="32" eb="34">
      <t>ショウキャク</t>
    </rPh>
    <rPh sb="34" eb="35">
      <t>リツ</t>
    </rPh>
    <rPh sb="40" eb="44">
      <t>ルイジダンタイ</t>
    </rPh>
    <rPh sb="44" eb="48">
      <t>ナイヘイキンチ</t>
    </rPh>
    <rPh sb="49" eb="51">
      <t>シタマワ</t>
    </rPh>
    <rPh sb="56" eb="67">
      <t>ユウケイコテイシサンゲンカショウキャクリツ</t>
    </rPh>
    <rPh sb="68" eb="70">
      <t>ゲンショウ</t>
    </rPh>
    <rPh sb="79" eb="81">
      <t>ショウキャク</t>
    </rPh>
    <rPh sb="83" eb="85">
      <t>ケンセツ</t>
    </rPh>
    <rPh sb="97" eb="98">
      <t>トモナ</t>
    </rPh>
    <rPh sb="99" eb="101">
      <t>キサイ</t>
    </rPh>
    <rPh sb="101" eb="103">
      <t>カリイレ</t>
    </rPh>
    <rPh sb="106" eb="108">
      <t>コンゴ</t>
    </rPh>
    <rPh sb="108" eb="110">
      <t>ショウライ</t>
    </rPh>
    <rPh sb="110" eb="112">
      <t>フタン</t>
    </rPh>
    <rPh sb="112" eb="114">
      <t>ヒリツ</t>
    </rPh>
    <rPh sb="115" eb="117">
      <t>ゾウカ</t>
    </rPh>
    <rPh sb="118" eb="120">
      <t>ミコ</t>
    </rPh>
    <rPh sb="134" eb="145">
      <t>ユウケイコテイシサンゲンカショウキャクリツ</t>
    </rPh>
    <rPh sb="146" eb="147">
      <t>ア</t>
    </rPh>
    <rPh sb="151" eb="153">
      <t>シセツ</t>
    </rPh>
    <rPh sb="154" eb="156">
      <t>コウシン</t>
    </rPh>
    <rPh sb="157" eb="159">
      <t>カイシュウ</t>
    </rPh>
    <rPh sb="160" eb="162">
      <t>ヒツヨウ</t>
    </rPh>
    <rPh sb="171" eb="172">
      <t>アラ</t>
    </rPh>
    <rPh sb="174" eb="178">
      <t>キサイカリイレ</t>
    </rPh>
    <rPh sb="179" eb="185">
      <t>ショウライフタンヒリツ</t>
    </rPh>
    <rPh sb="186" eb="188">
      <t>ゾウカ</t>
    </rPh>
    <rPh sb="190" eb="193">
      <t>カノウセイ</t>
    </rPh>
    <rPh sb="201" eb="203">
      <t>シセツ</t>
    </rPh>
    <rPh sb="203" eb="205">
      <t>イジ</t>
    </rPh>
    <rPh sb="205" eb="207">
      <t>カンリ</t>
    </rPh>
    <rPh sb="210" eb="212">
      <t>ハンダン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</si>
  <si>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</si>
  <si>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</si>
  <si>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</si>
  <si>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</si>
  <si>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</si>
  <si>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</si>
  <si>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</si>
  <si>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</si>
  <si>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率が昨年度より低くなっていることについては、今年度から新たに償還が始まった額に比べ、前年度に償還が完了した額が多かったためであると考えられる。類似団体内平均値同様となっている将来負担比率については、今後も特定環境保全公共下水道事業や災害復旧等による大規模事業や施設更新、改修等による起債借入によって増加が見込まれ、財政運営はより厳しいものになると考えられる。基金の併用運用等によって起債額を抑え健全な財政運営に努める。</t>
    <rPh sb="0" eb="2">
      <t>ジッシツ</t>
    </rPh>
    <rPh sb="2" eb="5">
      <t>コウサイヒ</t>
    </rPh>
    <rPh sb="5" eb="6">
      <t>リツ</t>
    </rPh>
    <rPh sb="7" eb="10">
      <t>サクネンド</t>
    </rPh>
    <rPh sb="12" eb="13">
      <t>ヒク</t>
    </rPh>
    <rPh sb="32" eb="33">
      <t>アラ</t>
    </rPh>
    <rPh sb="35" eb="37">
      <t>ショウカン</t>
    </rPh>
    <rPh sb="51" eb="53">
      <t>ショウカン</t>
    </rPh>
    <rPh sb="54" eb="56">
      <t>カンリョウ</t>
    </rPh>
    <rPh sb="58" eb="59">
      <t>ガク</t>
    </rPh>
    <rPh sb="60" eb="61">
      <t>オオ</t>
    </rPh>
    <rPh sb="70" eb="71">
      <t>カンガ</t>
    </rPh>
    <rPh sb="76" eb="84">
      <t>ルイジダンタイナイヘイキンチ</t>
    </rPh>
    <rPh sb="84" eb="86">
      <t>ドウヨウ</t>
    </rPh>
    <rPh sb="92" eb="98">
      <t>ショウライフタンヒリツ</t>
    </rPh>
    <rPh sb="104" eb="106">
      <t>コンゴ</t>
    </rPh>
    <rPh sb="107" eb="109">
      <t>トクテイ</t>
    </rPh>
    <rPh sb="109" eb="111">
      <t>カンキョウ</t>
    </rPh>
    <rPh sb="111" eb="113">
      <t>ホゼン</t>
    </rPh>
    <rPh sb="113" eb="115">
      <t>コウキョウ</t>
    </rPh>
    <rPh sb="115" eb="118">
      <t>ゲスイドウ</t>
    </rPh>
    <rPh sb="118" eb="120">
      <t>ジギョウ</t>
    </rPh>
    <rPh sb="121" eb="123">
      <t>サイガイ</t>
    </rPh>
    <rPh sb="123" eb="125">
      <t>フッキュウ</t>
    </rPh>
    <rPh sb="125" eb="126">
      <t>ナド</t>
    </rPh>
    <rPh sb="129" eb="132">
      <t>ダイキボ</t>
    </rPh>
    <rPh sb="132" eb="134">
      <t>ジギョウ</t>
    </rPh>
    <rPh sb="135" eb="137">
      <t>シセツ</t>
    </rPh>
    <rPh sb="137" eb="139">
      <t>コウシン</t>
    </rPh>
    <rPh sb="140" eb="142">
      <t>カイシュウ</t>
    </rPh>
    <rPh sb="142" eb="143">
      <t>ナド</t>
    </rPh>
    <rPh sb="146" eb="148">
      <t>キサイ</t>
    </rPh>
    <rPh sb="148" eb="150">
      <t>カリイレ</t>
    </rPh>
    <rPh sb="154" eb="156">
      <t>ゾウカ</t>
    </rPh>
    <rPh sb="157" eb="159">
      <t>ミコ</t>
    </rPh>
    <rPh sb="162" eb="164">
      <t>ザイセイ</t>
    </rPh>
    <rPh sb="164" eb="166">
      <t>ウンエイ</t>
    </rPh>
    <rPh sb="169" eb="170">
      <t>キビ</t>
    </rPh>
    <rPh sb="178" eb="179">
      <t>カンガ</t>
    </rPh>
    <rPh sb="184" eb="186">
      <t>キキン</t>
    </rPh>
    <rPh sb="187" eb="189">
      <t>ヘイヨウ</t>
    </rPh>
    <rPh sb="189" eb="191">
      <t>ウンヨウ</t>
    </rPh>
    <rPh sb="191" eb="192">
      <t>トウ</t>
    </rPh>
    <rPh sb="196" eb="198">
      <t>キサイ</t>
    </rPh>
    <rPh sb="198" eb="199">
      <t>ガク</t>
    </rPh>
    <rPh sb="200" eb="201">
      <t>オサ</t>
    </rPh>
    <rPh sb="202" eb="204">
      <t>ケンゼン</t>
    </rPh>
    <rPh sb="205" eb="207">
      <t>ザイセイ</t>
    </rPh>
    <rPh sb="207" eb="209">
      <t>ウンエイ</t>
    </rPh>
    <rPh sb="210" eb="211">
      <t>ツト</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</si>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</sst>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3" xfId="12" applyFont="1" applyBorder="1" applyAlignment="1" applyProtection="1">
      <alignment horizontal="left" vertical="center" wrapText="1" shrinkToFit="1"/>
      <protection locked="0"/>
    </xf>
    <xf numFmtId="0" fontId="33" fillId="0" borderId="114" xfId="12" applyFont="1" applyBorder="1" applyAlignment="1" applyProtection="1">
      <alignment horizontal="left" vertical="center" wrapText="1"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0ED7-43F2-93CD-C8E7FD98D8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322604</c:v>
                </c:pt>
                <c:pt idx="1">
                  <c:v>568815</c:v>
                </c:pt>
                <c:pt idx="2">
                  <c:v>244527</c:v>
                </c:pt>
                <c:pt idx="3">
                  <c:v>620732</c:v>
                </c:pt>
                <c:pt idx="4">
                  <c:v>560880</c:v>
                </c:pt>
              </c:numCache>
            </c:numRef>
          </c:val>
          <c:smooth val="0"/>
          <c:extLst>
            <c:ext xmlns:c16="http://schemas.microsoft.com/office/drawing/2014/chart" uri="{C3380CC4-5D6E-409C-BE32-E72D297353CC}">
              <c16:uniqueId val="{00000001-0ED7-43F2-93CD-C8E7FD98D8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9.24</c:v>
                </c:pt>
                <c:pt idx="1">
                  <c:v>12.09</c:v>
                </c:pt>
                <c:pt idx="2">
                  <c:v>11</c:v>
                </c:pt>
                <c:pt idx="3">
                  <c:v>12.58</c:v>
                </c:pt>
                <c:pt idx="4">
                  <c:v>8.16</c:v>
                </c:pt>
              </c:numCache>
            </c:numRef>
          </c:val>
          <c:extLst>
            <c:ext xmlns:c16="http://schemas.microsoft.com/office/drawing/2014/chart" uri="{C3380CC4-5D6E-409C-BE32-E72D297353CC}">
              <c16:uniqueId val="{00000000-3EC9-4F33-B832-CDD0366E7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35.18</c:v>
                </c:pt>
                <c:pt idx="1">
                  <c:v>29.52</c:v>
                </c:pt>
                <c:pt idx="2">
                  <c:v>35.22</c:v>
                </c:pt>
                <c:pt idx="3">
                  <c:v>29.9</c:v>
                </c:pt>
                <c:pt idx="4">
                  <c:v>24.94</c:v>
                </c:pt>
              </c:numCache>
            </c:numRef>
          </c:val>
          <c:extLst>
            <c:ext xmlns:c16="http://schemas.microsoft.com/office/drawing/2014/chart" uri="{C3380CC4-5D6E-409C-BE32-E72D297353CC}">
              <c16:uniqueId val="{00000001-3EC9-4F33-B832-CDD0366E76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0.72</c:v>
                </c:pt>
                <c:pt idx="1">
                  <c:v>0.46</c:v>
                </c:pt>
                <c:pt idx="2">
                  <c:v>5.56</c:v>
                </c:pt>
                <c:pt idx="3">
                  <c:v>-4.54</c:v>
                </c:pt>
                <c:pt idx="4">
                  <c:v>-9.75</c:v>
                </c:pt>
              </c:numCache>
            </c:numRef>
          </c:val>
          <c:smooth val="0"/>
          <c:extLst>
            <c:ext xmlns:c16="http://schemas.microsoft.com/office/drawing/2014/chart" uri="{C3380CC4-5D6E-409C-BE32-E72D297353CC}">
              <c16:uniqueId val="{00000002-3EC9-4F33-B832-CDD0366E76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0-87A8-4FE5-9C31-D71D9DA897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A8-4FE5-9C31-D71D9DA89752}"/>
            </c:ext>
          </c:extLst>
        </c:ser>
        <c:ser>
          <c:idx val="2"/>
          <c:order val="2"/>
          <c:tx>
            <c:strRef>
              <c:f>データシート!$A$29</c:f>
              <c:strCache>
                <c:ptCount val="1"/>
                <c:pt idx="0">
                  <c:v>温泉ロッジ事業会計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7.0000000000000007E-2</c:v>
                </c:pt>
                <c:pt idx="4">
                  <c:v>#N/A</c:v>
                </c:pt>
                <c:pt idx="5">
                  <c:v>0</c:v>
                </c:pt>
                <c:pt idx="6">
                  <c:v>#N/A</c:v>
                </c:pt>
                <c:pt idx="7">
                  <c:v>0.04</c:v>
                </c:pt>
                <c:pt idx="8">
                  <c:v>#N/A</c:v>
                </c:pt>
                <c:pt idx="9">
                  <c:v>0</c:v>
                </c:pt>
              </c:numCache>
            </c:numRef>
          </c:val>
          <c:extLst>
            <c:ext xmlns:c16="http://schemas.microsoft.com/office/drawing/2014/chart" uri="{C3380CC4-5D6E-409C-BE32-E72D297353CC}">
              <c16:uniqueId val="{00000002-87A8-4FE5-9C31-D71D9DA89752}"/>
            </c:ext>
          </c:extLst>
        </c:ser>
        <c:ser>
          <c:idx val="3"/>
          <c:order val="3"/>
          <c:tx>
            <c:strRef>
              <c:f>データシート!$A$30</c:f>
              <c:strCache>
                <c:ptCount val="1"/>
                <c:pt idx="0">
                  <c:v>連絡船事業会計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7A8-4FE5-9C31-D71D9DA89752}"/>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7.0000000000000007E-2</c:v>
                </c:pt>
                <c:pt idx="6">
                  <c:v>#N/A</c:v>
                </c:pt>
                <c:pt idx="7">
                  <c:v>0.1</c:v>
                </c:pt>
                <c:pt idx="8">
                  <c:v>#N/A</c:v>
                </c:pt>
                <c:pt idx="9">
                  <c:v>0.08</c:v>
                </c:pt>
              </c:numCache>
            </c:numRef>
          </c:val>
          <c:extLst>
            <c:ext xmlns:c16="http://schemas.microsoft.com/office/drawing/2014/chart" uri="{C3380CC4-5D6E-409C-BE32-E72D297353CC}">
              <c16:uniqueId val="{00000004-87A8-4FE5-9C31-D71D9DA89752}"/>
            </c:ext>
          </c:extLst>
        </c:ser>
        <c:ser>
          <c:idx val="5"/>
          <c:order val="5"/>
          <c:tx>
            <c:strRef>
              <c:f>データシート!$A$32</c:f>
              <c:strCache>
                <c:ptCount val="1"/>
                <c:pt idx="0">
                  <c:v>災害援護資金貸付事業会計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0.06</c:v>
                </c:pt>
                <c:pt idx="4">
                  <c:v>#N/A</c:v>
                </c:pt>
                <c:pt idx="5">
                  <c:v>0.08</c:v>
                </c:pt>
                <c:pt idx="6">
                  <c:v>#N/A</c:v>
                </c:pt>
                <c:pt idx="7">
                  <c:v>0.09</c:v>
                </c:pt>
                <c:pt idx="8">
                  <c:v>#N/A</c:v>
                </c:pt>
                <c:pt idx="9">
                  <c:v>0.11</c:v>
                </c:pt>
              </c:numCache>
            </c:numRef>
          </c:val>
          <c:extLst>
            <c:ext xmlns:c16="http://schemas.microsoft.com/office/drawing/2014/chart" uri="{C3380CC4-5D6E-409C-BE32-E72D297353CC}">
              <c16:uniqueId val="{00000005-87A8-4FE5-9C31-D71D9DA89752}"/>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0.61</c:v>
                </c:pt>
                <c:pt idx="4">
                  <c:v>#N/A</c:v>
                </c:pt>
                <c:pt idx="5">
                  <c:v>0.4</c:v>
                </c:pt>
                <c:pt idx="6">
                  <c:v>#N/A</c:v>
                </c:pt>
                <c:pt idx="7">
                  <c:v>0.39</c:v>
                </c:pt>
                <c:pt idx="8">
                  <c:v>#N/A</c:v>
                </c:pt>
                <c:pt idx="9">
                  <c:v>0.2</c:v>
                </c:pt>
              </c:numCache>
            </c:numRef>
          </c:val>
          <c:extLst>
            <c:ext xmlns:c16="http://schemas.microsoft.com/office/drawing/2014/chart" uri="{C3380CC4-5D6E-409C-BE32-E72D297353CC}">
              <c16:uniqueId val="{00000006-87A8-4FE5-9C31-D71D9DA89752}"/>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0.66</c:v>
                </c:pt>
              </c:numCache>
            </c:numRef>
          </c:val>
          <c:extLst>
            <c:ext xmlns:c16="http://schemas.microsoft.com/office/drawing/2014/chart" uri="{C3380CC4-5D6E-409C-BE32-E72D297353CC}">
              <c16:uniqueId val="{00000007-87A8-4FE5-9C31-D71D9DA89752}"/>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0.47</c:v>
                </c:pt>
                <c:pt idx="2">
                  <c:v>#N/A</c:v>
                </c:pt>
                <c:pt idx="3">
                  <c:v>0.47</c:v>
                </c:pt>
                <c:pt idx="4">
                  <c:v>#N/A</c:v>
                </c:pt>
                <c:pt idx="5">
                  <c:v>0.52</c:v>
                </c:pt>
                <c:pt idx="6">
                  <c:v>#N/A</c:v>
                </c:pt>
                <c:pt idx="7">
                  <c:v>0.56999999999999995</c:v>
                </c:pt>
                <c:pt idx="8">
                  <c:v>#N/A</c:v>
                </c:pt>
                <c:pt idx="9">
                  <c:v>0.69</c:v>
                </c:pt>
              </c:numCache>
            </c:numRef>
          </c:val>
          <c:extLst>
            <c:ext xmlns:c16="http://schemas.microsoft.com/office/drawing/2014/chart" uri="{C3380CC4-5D6E-409C-BE32-E72D297353CC}">
              <c16:uniqueId val="{00000008-87A8-4FE5-9C31-D71D9DA8975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9.15</c:v>
                </c:pt>
                <c:pt idx="2">
                  <c:v>#N/A</c:v>
                </c:pt>
                <c:pt idx="3">
                  <c:v>11.95</c:v>
                </c:pt>
                <c:pt idx="4">
                  <c:v>#N/A</c:v>
                </c:pt>
                <c:pt idx="5">
                  <c:v>10.91</c:v>
                </c:pt>
                <c:pt idx="6">
                  <c:v>#N/A</c:v>
                </c:pt>
                <c:pt idx="7">
                  <c:v>12.44</c:v>
                </c:pt>
                <c:pt idx="8">
                  <c:v>#N/A</c:v>
                </c:pt>
                <c:pt idx="9">
                  <c:v>8.0399999999999991</c:v>
                </c:pt>
              </c:numCache>
            </c:numRef>
          </c:val>
          <c:extLst>
            <c:ext xmlns:c16="http://schemas.microsoft.com/office/drawing/2014/chart" uri="{C3380CC4-5D6E-409C-BE32-E72D297353CC}">
              <c16:uniqueId val="{00000009-87A8-4FE5-9C31-D71D9DA897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321</c:v>
                </c:pt>
                <c:pt idx="5">
                  <c:v>316</c:v>
                </c:pt>
                <c:pt idx="8">
                  <c:v>340</c:v>
                </c:pt>
                <c:pt idx="11">
                  <c:v>303</c:v>
                </c:pt>
                <c:pt idx="14">
                  <c:v>284</c:v>
                </c:pt>
              </c:numCache>
            </c:numRef>
          </c:val>
          <c:extLst>
            <c:ext xmlns:c16="http://schemas.microsoft.com/office/drawing/2014/chart" uri="{C3380CC4-5D6E-409C-BE32-E72D297353CC}">
              <c16:uniqueId val="{00000000-5133-4AFF-983D-AA31F23011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33-4AFF-983D-AA31F23011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33-4AFF-983D-AA31F23011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c:v>
                </c:pt>
                <c:pt idx="3">
                  <c:v>19</c:v>
                </c:pt>
                <c:pt idx="6">
                  <c:v>23</c:v>
                </c:pt>
                <c:pt idx="9">
                  <c:v>23</c:v>
                </c:pt>
                <c:pt idx="12">
                  <c:v>23</c:v>
                </c:pt>
              </c:numCache>
            </c:numRef>
          </c:val>
          <c:extLst>
            <c:ext xmlns:c16="http://schemas.microsoft.com/office/drawing/2014/chart" uri="{C3380CC4-5D6E-409C-BE32-E72D297353CC}">
              <c16:uniqueId val="{00000003-5133-4AFF-983D-AA31F23011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119</c:v>
                </c:pt>
                <c:pt idx="3">
                  <c:v>117</c:v>
                </c:pt>
                <c:pt idx="6">
                  <c:v>109</c:v>
                </c:pt>
                <c:pt idx="9">
                  <c:v>79</c:v>
                </c:pt>
                <c:pt idx="12">
                  <c:v>70</c:v>
                </c:pt>
              </c:numCache>
            </c:numRef>
          </c:val>
          <c:extLst>
            <c:ext xmlns:c16="http://schemas.microsoft.com/office/drawing/2014/chart" uri="{C3380CC4-5D6E-409C-BE32-E72D297353CC}">
              <c16:uniqueId val="{00000004-5133-4AFF-983D-AA31F23011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33-4AFF-983D-AA31F23011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33-4AFF-983D-AA31F23011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280</c:v>
                </c:pt>
                <c:pt idx="3">
                  <c:v>277</c:v>
                </c:pt>
                <c:pt idx="6">
                  <c:v>319</c:v>
                </c:pt>
                <c:pt idx="9">
                  <c:v>299</c:v>
                </c:pt>
                <c:pt idx="12">
                  <c:v>271</c:v>
                </c:pt>
              </c:numCache>
            </c:numRef>
          </c:val>
          <c:extLst>
            <c:ext xmlns:c16="http://schemas.microsoft.com/office/drawing/2014/chart" uri="{C3380CC4-5D6E-409C-BE32-E72D297353CC}">
              <c16:uniqueId val="{00000007-5133-4AFF-983D-AA31F23011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90</c:v>
                </c:pt>
                <c:pt idx="2">
                  <c:v>#N/A</c:v>
                </c:pt>
                <c:pt idx="3">
                  <c:v>#N/A</c:v>
                </c:pt>
                <c:pt idx="4">
                  <c:v>97</c:v>
                </c:pt>
                <c:pt idx="5">
                  <c:v>#N/A</c:v>
                </c:pt>
                <c:pt idx="6">
                  <c:v>#N/A</c:v>
                </c:pt>
                <c:pt idx="7">
                  <c:v>111</c:v>
                </c:pt>
                <c:pt idx="8">
                  <c:v>#N/A</c:v>
                </c:pt>
                <c:pt idx="9">
                  <c:v>#N/A</c:v>
                </c:pt>
                <c:pt idx="10">
                  <c:v>98</c:v>
                </c:pt>
                <c:pt idx="11">
                  <c:v>#N/A</c:v>
                </c:pt>
                <c:pt idx="12">
                  <c:v>#N/A</c:v>
                </c:pt>
                <c:pt idx="13">
                  <c:v>80</c:v>
                </c:pt>
                <c:pt idx="14">
                  <c:v>#N/A</c:v>
                </c:pt>
              </c:numCache>
            </c:numRef>
          </c:val>
          <c:smooth val="0"/>
          <c:extLst>
            <c:ext xmlns:c16="http://schemas.microsoft.com/office/drawing/2014/chart" uri="{C3380CC4-5D6E-409C-BE32-E72D297353CC}">
              <c16:uniqueId val="{00000008-5133-4AFF-983D-AA31F23011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2614</c:v>
                </c:pt>
                <c:pt idx="5">
                  <c:v>2709</c:v>
                </c:pt>
                <c:pt idx="8">
                  <c:v>2490</c:v>
                </c:pt>
                <c:pt idx="11">
                  <c:v>2562</c:v>
                </c:pt>
                <c:pt idx="14">
                  <c:v>2637</c:v>
                </c:pt>
              </c:numCache>
            </c:numRef>
          </c:val>
          <c:extLst>
            <c:ext xmlns:c16="http://schemas.microsoft.com/office/drawing/2014/chart" uri="{C3380CC4-5D6E-409C-BE32-E72D297353CC}">
              <c16:uniqueId val="{00000000-9ACF-46E9-BE86-5B2E5C4BD0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100</c:v>
                </c:pt>
                <c:pt idx="5">
                  <c:v>90</c:v>
                </c:pt>
                <c:pt idx="8">
                  <c:v>79</c:v>
                </c:pt>
                <c:pt idx="11">
                  <c:v>68</c:v>
                </c:pt>
                <c:pt idx="14">
                  <c:v>58</c:v>
                </c:pt>
              </c:numCache>
            </c:numRef>
          </c:val>
          <c:extLst>
            <c:ext xmlns:c16="http://schemas.microsoft.com/office/drawing/2014/chart" uri="{C3380CC4-5D6E-409C-BE32-E72D297353CC}">
              <c16:uniqueId val="{00000001-9ACF-46E9-BE86-5B2E5C4BD0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2375</c:v>
                </c:pt>
                <c:pt idx="5">
                  <c:v>2293</c:v>
                </c:pt>
                <c:pt idx="8">
                  <c:v>2470</c:v>
                </c:pt>
                <c:pt idx="11">
                  <c:v>2414</c:v>
                </c:pt>
                <c:pt idx="14">
                  <c:v>2344</c:v>
                </c:pt>
              </c:numCache>
            </c:numRef>
          </c:val>
          <c:extLst>
            <c:ext xmlns:c16="http://schemas.microsoft.com/office/drawing/2014/chart" uri="{C3380CC4-5D6E-409C-BE32-E72D297353CC}">
              <c16:uniqueId val="{00000002-9ACF-46E9-BE86-5B2E5C4BD0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CF-46E9-BE86-5B2E5C4BD0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CF-46E9-BE86-5B2E5C4BD0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CF-46E9-BE86-5B2E5C4BD0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501</c:v>
                </c:pt>
                <c:pt idx="3">
                  <c:v>488</c:v>
                </c:pt>
                <c:pt idx="6">
                  <c:v>469</c:v>
                </c:pt>
                <c:pt idx="9">
                  <c:v>457</c:v>
                </c:pt>
                <c:pt idx="12">
                  <c:v>296</c:v>
                </c:pt>
              </c:numCache>
            </c:numRef>
          </c:val>
          <c:extLst>
            <c:ext xmlns:c16="http://schemas.microsoft.com/office/drawing/2014/chart" uri="{C3380CC4-5D6E-409C-BE32-E72D297353CC}">
              <c16:uniqueId val="{00000006-9ACF-46E9-BE86-5B2E5C4BD0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200</c:v>
                </c:pt>
                <c:pt idx="3">
                  <c:v>182</c:v>
                </c:pt>
                <c:pt idx="6">
                  <c:v>163</c:v>
                </c:pt>
                <c:pt idx="9">
                  <c:v>141</c:v>
                </c:pt>
                <c:pt idx="12">
                  <c:v>121</c:v>
                </c:pt>
              </c:numCache>
            </c:numRef>
          </c:val>
          <c:extLst>
            <c:ext xmlns:c16="http://schemas.microsoft.com/office/drawing/2014/chart" uri="{C3380CC4-5D6E-409C-BE32-E72D297353CC}">
              <c16:uniqueId val="{00000007-9ACF-46E9-BE86-5B2E5C4BD0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948</c:v>
                </c:pt>
                <c:pt idx="3">
                  <c:v>884</c:v>
                </c:pt>
                <c:pt idx="6">
                  <c:v>846</c:v>
                </c:pt>
                <c:pt idx="9">
                  <c:v>855</c:v>
                </c:pt>
                <c:pt idx="12">
                  <c:v>857</c:v>
                </c:pt>
              </c:numCache>
            </c:numRef>
          </c:val>
          <c:extLst>
            <c:ext xmlns:c16="http://schemas.microsoft.com/office/drawing/2014/chart" uri="{C3380CC4-5D6E-409C-BE32-E72D297353CC}">
              <c16:uniqueId val="{00000008-9ACF-46E9-BE86-5B2E5C4BD0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ACF-46E9-BE86-5B2E5C4BD0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2567</c:v>
                </c:pt>
                <c:pt idx="3">
                  <c:v>2780</c:v>
                </c:pt>
                <c:pt idx="6">
                  <c:v>2553</c:v>
                </c:pt>
                <c:pt idx="9">
                  <c:v>2673</c:v>
                </c:pt>
                <c:pt idx="12">
                  <c:v>2786</c:v>
                </c:pt>
              </c:numCache>
            </c:numRef>
          </c:val>
          <c:extLst>
            <c:ext xmlns:c16="http://schemas.microsoft.com/office/drawing/2014/chart" uri="{C3380CC4-5D6E-409C-BE32-E72D297353CC}">
              <c16:uniqueId val="{0000000A-9ACF-46E9-BE86-5B2E5C4BD0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ACF-46E9-BE86-5B2E5C4BD0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609</c:v>
                </c:pt>
                <c:pt idx="1">
                  <c:v>508</c:v>
                </c:pt>
                <c:pt idx="2">
                  <c:v>420</c:v>
                </c:pt>
              </c:numCache>
            </c:numRef>
          </c:val>
          <c:extLst>
            <c:ext xmlns:c16="http://schemas.microsoft.com/office/drawing/2014/chart" uri="{C3380CC4-5D6E-409C-BE32-E72D297353CC}">
              <c16:uniqueId val="{00000000-68BC-4E01-B1BF-BA660D99EB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191</c:v>
                </c:pt>
                <c:pt idx="1">
                  <c:v>191</c:v>
                </c:pt>
                <c:pt idx="2">
                  <c:v>191</c:v>
                </c:pt>
              </c:numCache>
            </c:numRef>
          </c:val>
          <c:extLst>
            <c:ext xmlns:c16="http://schemas.microsoft.com/office/drawing/2014/chart" uri="{C3380CC4-5D6E-409C-BE32-E72D297353CC}">
              <c16:uniqueId val="{00000001-68BC-4E01-B1BF-BA660D99EB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1670</c:v>
                </c:pt>
                <c:pt idx="1">
                  <c:v>1715</c:v>
                </c:pt>
                <c:pt idx="2">
                  <c:v>1733</c:v>
                </c:pt>
              </c:numCache>
            </c:numRef>
          </c:val>
          <c:extLst>
            <c:ext xmlns:c16="http://schemas.microsoft.com/office/drawing/2014/chart" uri="{C3380CC4-5D6E-409C-BE32-E72D297353CC}">
              <c16:uniqueId val="{00000002-68BC-4E01-B1BF-BA660D99EB6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{81816381-77DC-42F9-B667-18477AA2FDF5}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11B-484A-89B7-8A528DEC35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{D319D547-102F-4428-B148-EA14DA4FB4D3}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1B-484A-89B7-8A528DEC35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{079DF58F-3820-4910-BA7E-297DECF38C5C}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1B-484A-89B7-8A528DEC35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{D5E8A0A5-0FEF-4A02-9DBA-20B91D41FBC8}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1B-484A-89B7-8A528DEC35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{FFFCBEC1-862C-40FE-8013-B83828063408}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1B-484A-89B7-8A528DEC35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{4C470BAB-6B75-464F-8E3B-DA88FAC20CDF}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11B-484A-89B7-8A528DEC35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{4050E607-21CC-4783-AE69-2E3B68603626}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11B-484A-89B7-8A528DEC35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{A638F98A-C055-4BB4-99B0-E95629D3F9FE}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11B-484A-89B7-8A528DEC35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{5BB96B6C-1DDC-459B-BF7A-9262236A23A7}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11B-484A-89B7-8A528DEC35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52.8</c:v>
                </c:pt>
                <c:pt idx="32">
                  <c:v>49.9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11B-484A-89B7-8A528DEC35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{0AED41EB-639E-4C36-8C7A-8283249B45AA}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11B-484A-89B7-8A528DEC35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{A1C73532-6EB2-4B69-9D16-3C10F053E34D}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1B-484A-89B7-8A528DEC35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{153F8722-8C2D-45BE-B1AC-785321F11DF9}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1B-484A-89B7-8A528DEC35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{C90F54E9-19FB-4710-9FAD-FCC28F7DE86F}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1B-484A-89B7-8A528DEC35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{7BFB26D8-03DE-444E-9DF1-E53C7B192202}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1B-484A-89B7-8A528DEC353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{F38BB75E-650B-4541-A770-0C6D2BFDD542}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11B-484A-89B7-8A528DEC353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{81A07D03-CE0E-40CC-A6E5-EE0703712D0B}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11B-484A-89B7-8A528DEC353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{C5174AFC-A61E-47F4-AE24-75D671183973}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11B-484A-89B7-8A528DEC353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{24B343C3-7A11-4D95-A578-4881105DF7F0}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11B-484A-89B7-8A528DEC35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58.2</c:v>
                </c:pt>
                <c:pt idx="32">
                  <c:v>58.7</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911B-484A-89B7-8A528DEC353D}"/>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{33FC0456-EEBE-4AD0-ACE1-FE6D663E6681}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5A-4700-A0D2-2FED63A3022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{EE1A1185-DD58-4626-B6B9-92AE388158B6}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5A-4700-A0D2-2FED63A3022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{39732121-5EF7-4907-8E20-891B04C008A8}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5A-4700-A0D2-2FED63A3022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{1C0DC4C5-1E91-4E05-BDA5-393DD30E7E9D}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5A-4700-A0D2-2FED63A3022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{5C0F7F51-F35B-492C-BEA6-6587114792C4}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5A-4700-A0D2-2FED63A3022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{0A538426-70BC-4D9E-9780-6EA4B8FCC1E5}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5A-4700-A0D2-2FED63A3022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{B62F5524-C769-4E97-91E4-7A5BF7614046}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5A-4700-A0D2-2FED63A3022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{BA8F1D00-0DEF-4A71-A468-587C796F9D1D}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5A-4700-A0D2-2FED63A3022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{3B41822B-A70A-4734-A63C-BEDDFA9D8836}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5A-4700-A0D2-2FED63A302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c:v>
                </c:pt>
                <c:pt idx="16">
                  <c:v>7.3</c:v>
                </c:pt>
                <c:pt idx="24">
                  <c:v>7.3</c:v>
                </c:pt>
                <c:pt idx="32">
                  <c:v>6.8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5A-4700-A0D2-2FED63A302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{0647CBDA-988B-44DB-A4E7-196214A42E5F}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5A-4700-A0D2-2FED63A302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{4FEA36BE-D7AF-434F-AD75-74959A9ACD71}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5A-4700-A0D2-2FED63A3022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{2DCCF84D-FFA7-4643-82D3-55AAE4E419E0}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5A-4700-A0D2-2FED63A3022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{C0F69928-F158-4529-A6D8-ABC582F013B0}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5A-4700-A0D2-2FED63A3022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{19A86702-E6BE-449F-A9D5-ACC2A9780B27}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5A-4700-A0D2-2FED63A3022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{886E716B-5296-45E2-AAE6-4D86F9D39EE8}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5A-4700-A0D2-2FED63A3022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{DFBF1D39-11D0-4E01-908B-43068556794B}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5A-4700-A0D2-2FED63A3022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{0FFA316E-F50B-4C81-B93D-115B950529D3}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5A-4700-A0D2-2FED63A3022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{C4468BAC-2AD4-4542-9918-4CE8091748AA}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5A-4700-A0D2-2FED63A302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5A-4700-A0D2-2FED63A30224}"/>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指数としては、平成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）を境に減少し平成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年度以降同数値（</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）と横這いとなっている。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ポイントの減となっており、漁業・観光業等主要産業の後継者不足による衰退傾向に連動し減少を続けている。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今後においても高齢化に伴う人口減による就業人数の減少が予想されるため減少傾向が継続すると見込まれる。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村税の滞納解消及び、徴収率の向上により一般財源の確保に努めるとともに、歳出抑制に努めていく必要がある。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124206</xdr:rowOff>
    </xdr:from>
    <xdr:to>
      <xdr:col>23</xdr:col>
      <xdr:colOff>133350</xdr:colOff>
      <xdr:row>43</xdr:row>
      <xdr:rowOff>124206</xdr:rowOff>
    </xdr:to>
    <xdr:cxnSp macro="">
      <xdr:nvCxnSpPr>
        <xdr:cNvPr id="66" name="直線コネクタ 65"/>
        <xdr:cNvCxnSpPr/>
      </xdr:nvCxnSpPr>
      <xdr:spPr>
        <a:xfrm>
          <a:off x="4114800" y="74965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55135</xdr:rowOff>
    </xdr:from>
    <xdr:ext cx="762000" cy="259045"/>
    <xdr:sp macro="" textlink="">
      <xdr:nvSpPr>
        <xdr:cNvPr id="67" name="財政力平均値テキスト"/>
        <xdr:cNvSpPr txBox="1"/>
      </xdr:nvSpPr>
      <xdr:spPr>
        <a:xfrm>
          <a:off x="5041900" y="742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124206</xdr:rowOff>
    </xdr:from>
    <xdr:to>
      <xdr:col>19</xdr:col>
      <xdr:colOff>133350</xdr:colOff>
      <xdr:row>43</xdr:row>
      <xdr:rowOff>124206</xdr:rowOff>
    </xdr:to>
    <xdr:cxnSp macro="">
      <xdr:nvCxnSpPr>
        <xdr:cNvPr id="69" name="直線コネクタ 68"/>
        <xdr:cNvCxnSpPr/>
      </xdr:nvCxnSpPr>
      <xdr:spPr>
        <a:xfrm>
          <a:off x="3225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169435</xdr:rowOff>
    </xdr:from>
    <xdr:ext cx="736600" cy="259045"/>
    <xdr:sp macro="" textlink="">
      <xdr:nvSpPr>
        <xdr:cNvPr id="71" name="テキスト ボックス 70"/>
        <xdr:cNvSpPr txBox="1"/>
      </xdr:nvSpPr>
      <xdr:spPr>
        <a:xfrm>
          <a:off x="3733800" y="754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124206</xdr:rowOff>
    </xdr:from>
    <xdr:to>
      <xdr:col>15</xdr:col>
      <xdr:colOff>82550</xdr:colOff>
      <xdr:row>43</xdr:row>
      <xdr:rowOff>124206</xdr:rowOff>
    </xdr:to>
    <xdr:cxnSp macro="">
      <xdr:nvCxnSpPr>
        <xdr:cNvPr id="72" name="直線コネクタ 71"/>
        <xdr:cNvCxnSpPr/>
      </xdr:nvCxnSpPr>
      <xdr:spPr>
        <a:xfrm>
          <a:off x="2336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159783</xdr:rowOff>
    </xdr:from>
    <xdr:ext cx="762000" cy="259045"/>
    <xdr:sp macro="" textlink="">
      <xdr:nvSpPr>
        <xdr:cNvPr id="74" name="テキスト ボックス 73"/>
        <xdr:cNvSpPr txBox="1"/>
      </xdr:nvSpPr>
      <xdr:spPr>
        <a:xfrm>
          <a:off x="2844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124206</xdr:rowOff>
    </xdr:from>
    <xdr:to>
      <xdr:col>11</xdr:col>
      <xdr:colOff>31750</xdr:colOff>
      <xdr:row>43</xdr:row>
      <xdr:rowOff>124206</xdr:rowOff>
    </xdr:to>
    <xdr:cxnSp macro="">
      <xdr:nvCxnSpPr>
        <xdr:cNvPr id="75" name="直線コネクタ 74"/>
        <xdr:cNvCxnSpPr/>
      </xdr:nvCxnSpPr>
      <xdr:spPr>
        <a:xfrm>
          <a:off x="1447800" y="7496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73406</xdr:rowOff>
    </xdr:from>
    <xdr:to>
      <xdr:col>23</xdr:col>
      <xdr:colOff>184150</xdr:colOff>
      <xdr:row>44</xdr:row>
      <xdr:rowOff>3556</xdr:rowOff>
    </xdr:to>
    <xdr:sp macro="" textlink="">
      <xdr:nvSpPr>
        <xdr:cNvPr id="85" name="楕円 84"/>
        <xdr:cNvSpPr/>
      </xdr:nvSpPr>
      <xdr:spPr>
        <a:xfrm>
          <a:off x="4902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89933</xdr:rowOff>
    </xdr:from>
    <xdr:ext cx="762000" cy="259045"/>
    <xdr:sp macro="" textlink="">
      <xdr:nvSpPr>
        <xdr:cNvPr id="86" name="財政力該当値テキスト"/>
        <xdr:cNvSpPr txBox="1"/>
      </xdr:nvSpPr>
      <xdr:spPr>
        <a:xfrm>
          <a:off x="50419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73406</xdr:rowOff>
    </xdr:from>
    <xdr:to>
      <xdr:col>19</xdr:col>
      <xdr:colOff>184150</xdr:colOff>
      <xdr:row>44</xdr:row>
      <xdr:rowOff>3556</xdr:rowOff>
    </xdr:to>
    <xdr:sp macro="" textlink="">
      <xdr:nvSpPr>
        <xdr:cNvPr id="87" name="楕円 86"/>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13733</xdr:rowOff>
    </xdr:from>
    <xdr:ext cx="736600" cy="259045"/>
    <xdr:sp macro="" textlink="">
      <xdr:nvSpPr>
        <xdr:cNvPr id="88" name="テキスト ボックス 87"/>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73406</xdr:rowOff>
    </xdr:from>
    <xdr:to>
      <xdr:col>15</xdr:col>
      <xdr:colOff>133350</xdr:colOff>
      <xdr:row>44</xdr:row>
      <xdr:rowOff>3556</xdr:rowOff>
    </xdr:to>
    <xdr:sp macro="" textlink="">
      <xdr:nvSpPr>
        <xdr:cNvPr id="89" name="楕円 88"/>
        <xdr:cNvSpPr/>
      </xdr:nvSpPr>
      <xdr:spPr>
        <a:xfrm>
          <a:off x="3175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90" name="テキスト ボックス 89"/>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73406</xdr:rowOff>
    </xdr:from>
    <xdr:to>
      <xdr:col>11</xdr:col>
      <xdr:colOff>82550</xdr:colOff>
      <xdr:row>44</xdr:row>
      <xdr:rowOff>3556</xdr:rowOff>
    </xdr:to>
    <xdr:sp macro="" textlink="">
      <xdr:nvSpPr>
        <xdr:cNvPr id="91" name="楕円 90"/>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159783</xdr:rowOff>
    </xdr:from>
    <xdr:ext cx="762000" cy="259045"/>
    <xdr:sp macro="" textlink="">
      <xdr:nvSpPr>
        <xdr:cNvPr id="92" name="テキスト ボックス 91"/>
        <xdr:cNvSpPr txBox="1"/>
      </xdr:nvSpPr>
      <xdr:spPr>
        <a:xfrm>
          <a:off x="1955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93" name="楕円 92"/>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94" name="テキスト ボックス 93"/>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ポイントの減と改善は見られたが依然高い水準にある。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分母である経常収入一般財源は、地方税、地方交付税交付金の減等により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ポイントの減となったが、分子である経常経費充当一般財源額が物件費、維持補修費、公債費等の減により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ポイント減となったことによりポイントを押し下げている。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短期的な村税の増収等は困難であるため、一般事務経費や施設管理経費等削減に努めるとともに、事業の見直し等を行い、経常経費の抑制に努める必要がある。</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63</xdr:row>
      <xdr:rowOff>158538</xdr:rowOff>
    </xdr:to>
    <xdr:cxnSp macro="">
      <xdr:nvCxnSpPr>
        <xdr:cNvPr id="129" name="直線コネクタ 128"/>
        <xdr:cNvCxnSpPr/>
      </xdr:nvCxnSpPr>
      <xdr:spPr>
        <a:xfrm flipV="1">
          <a:off x="4114800" y="1093173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158538</xdr:rowOff>
    </xdr:to>
    <xdr:cxnSp macro="">
      <xdr:nvCxnSpPr>
        <xdr:cNvPr id="132" name="直線コネクタ 131"/>
        <xdr:cNvCxnSpPr/>
      </xdr:nvCxnSpPr>
      <xdr:spPr>
        <a:xfrm>
          <a:off x="3225800" y="10790979"/>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155046</xdr:rowOff>
    </xdr:from>
    <xdr:to>
      <xdr:col>15</xdr:col>
      <xdr:colOff>82550</xdr:colOff>
      <xdr:row>62</xdr:row>
      <xdr:rowOff>161079</xdr:rowOff>
    </xdr:to>
    <xdr:cxnSp macro="">
      <xdr:nvCxnSpPr>
        <xdr:cNvPr id="135" name="直線コネクタ 134"/>
        <xdr:cNvCxnSpPr/>
      </xdr:nvCxnSpPr>
      <xdr:spPr>
        <a:xfrm>
          <a:off x="2336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155046</xdr:rowOff>
    </xdr:from>
    <xdr:to>
      <xdr:col>11</xdr:col>
      <xdr:colOff>31750</xdr:colOff>
      <xdr:row>63</xdr:row>
      <xdr:rowOff>72072</xdr:rowOff>
    </xdr:to>
    <xdr:cxnSp macro="">
      <xdr:nvCxnSpPr>
        <xdr:cNvPr id="138" name="直線コネクタ 137"/>
        <xdr:cNvCxnSpPr/>
      </xdr:nvCxnSpPr>
      <xdr:spPr>
        <a:xfrm flipV="1">
          <a:off x="1447800" y="10784946"/>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109660</xdr:rowOff>
    </xdr:from>
    <xdr:ext cx="762000" cy="259045"/>
    <xdr:sp macro="" textlink="">
      <xdr:nvSpPr>
        <xdr:cNvPr id="142" name="テキスト ボックス 141"/>
        <xdr:cNvSpPr txBox="1"/>
      </xdr:nvSpPr>
      <xdr:spPr>
        <a:xfrm>
          <a:off x="1066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96114</xdr:rowOff>
    </xdr:from>
    <xdr:ext cx="762000" cy="259045"/>
    <xdr:sp macro="" textlink="">
      <xdr:nvSpPr>
        <xdr:cNvPr id="149" name="財政構造の弾力性該当値テキスト"/>
        <xdr:cNvSpPr txBox="1"/>
      </xdr:nvSpPr>
      <xdr:spPr>
        <a:xfrm>
          <a:off x="50419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107738</xdr:rowOff>
    </xdr:from>
    <xdr:to>
      <xdr:col>19</xdr:col>
      <xdr:colOff>184150</xdr:colOff>
      <xdr:row>64</xdr:row>
      <xdr:rowOff>37888</xdr:rowOff>
    </xdr:to>
    <xdr:sp macro="" textlink="">
      <xdr:nvSpPr>
        <xdr:cNvPr id="150" name="楕円 149"/>
        <xdr:cNvSpPr/>
      </xdr:nvSpPr>
      <xdr:spPr>
        <a:xfrm>
          <a:off x="4064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51" name="テキスト ボックス 150"/>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2" name="楕円 151"/>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3" name="テキスト ボックス 152"/>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104246</xdr:rowOff>
    </xdr:from>
    <xdr:to>
      <xdr:col>11</xdr:col>
      <xdr:colOff>82550</xdr:colOff>
      <xdr:row>63</xdr:row>
      <xdr:rowOff>34396</xdr:rowOff>
    </xdr:to>
    <xdr:sp macro="" textlink="">
      <xdr:nvSpPr>
        <xdr:cNvPr id="154" name="楕円 153"/>
        <xdr:cNvSpPr/>
      </xdr:nvSpPr>
      <xdr:spPr>
        <a:xfrm>
          <a:off x="2286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19173</xdr:rowOff>
    </xdr:from>
    <xdr:ext cx="762000" cy="259045"/>
    <xdr:sp macro="" textlink="">
      <xdr:nvSpPr>
        <xdr:cNvPr id="155" name="テキスト ボックス 154"/>
        <xdr:cNvSpPr txBox="1"/>
      </xdr:nvSpPr>
      <xdr:spPr>
        <a:xfrm>
          <a:off x="1955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21272</xdr:rowOff>
    </xdr:from>
    <xdr:to>
      <xdr:col>7</xdr:col>
      <xdr:colOff>31750</xdr:colOff>
      <xdr:row>63</xdr:row>
      <xdr:rowOff>122872</xdr:rowOff>
    </xdr:to>
    <xdr:sp macro="" textlink="">
      <xdr:nvSpPr>
        <xdr:cNvPr id="156" name="楕円 155"/>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133049</xdr:rowOff>
    </xdr:from>
    <xdr:ext cx="762000" cy="259045"/>
    <xdr:sp macro="" textlink="">
      <xdr:nvSpPr>
        <xdr:cNvPr id="157" name="テキスト ボックス 156"/>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主な増要因は、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人件費は退職手当等により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ポイントの増、物件費は健康診断事業等により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ポイントの増となっている。</a:t>
          </a:r>
          <a:r>
            <a:rPr kumimoji="1" lang="ja-JP" altLang="en-US" sz="1200">
              <a:latin typeface="ＭＳ Ｐゴシック" panose="020B0600070205080204" pitchFamily="50" charset="-128"/>
              <a:ea typeface="ＭＳ Ｐゴシック" panose="020B0600070205080204" pitchFamily="50" charset="-128"/>
            </a:rPr>
            <a:t>全国平均を大きく上回り、類似団体においても平均値を上回っているが、新島・式根島の有人離島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島を行政区に持ち、海洋を隔てているという地理特性によるもので、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を結ぶ船舶運営費や保育所・学校をはじめ各種施設の重複整備、人件費を含めた運営管理コストが、本数値を押し上げている。各種施設は生活インフラとして必要なものであり廃止することはできないため抜本的な解決は困難であるが、運営形態等について検討を行い、削減に努める必要が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64300</xdr:rowOff>
    </xdr:from>
    <xdr:to>
      <xdr:col>23</xdr:col>
      <xdr:colOff>133350</xdr:colOff>
      <xdr:row>81</xdr:row>
      <xdr:rowOff>71138</xdr:rowOff>
    </xdr:to>
    <xdr:cxnSp macro="">
      <xdr:nvCxnSpPr>
        <xdr:cNvPr id="193" name="直線コネクタ 192"/>
        <xdr:cNvCxnSpPr/>
      </xdr:nvCxnSpPr>
      <xdr:spPr>
        <a:xfrm>
          <a:off x="4114800" y="13951750"/>
          <a:ext cx="8382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64300</xdr:rowOff>
    </xdr:from>
    <xdr:to>
      <xdr:col>19</xdr:col>
      <xdr:colOff>133350</xdr:colOff>
      <xdr:row>81</xdr:row>
      <xdr:rowOff>70745</xdr:rowOff>
    </xdr:to>
    <xdr:cxnSp macro="">
      <xdr:nvCxnSpPr>
        <xdr:cNvPr id="196" name="直線コネクタ 195"/>
        <xdr:cNvCxnSpPr/>
      </xdr:nvCxnSpPr>
      <xdr:spPr>
        <a:xfrm flipV="1">
          <a:off x="3225800" y="13951750"/>
          <a:ext cx="889000" cy="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49133</xdr:rowOff>
    </xdr:from>
    <xdr:to>
      <xdr:col>15</xdr:col>
      <xdr:colOff>82550</xdr:colOff>
      <xdr:row>81</xdr:row>
      <xdr:rowOff>70745</xdr:rowOff>
    </xdr:to>
    <xdr:cxnSp macro="">
      <xdr:nvCxnSpPr>
        <xdr:cNvPr id="199" name="直線コネクタ 198"/>
        <xdr:cNvCxnSpPr/>
      </xdr:nvCxnSpPr>
      <xdr:spPr>
        <a:xfrm>
          <a:off x="2336800" y="13936583"/>
          <a:ext cx="889000" cy="2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41201</xdr:rowOff>
    </xdr:from>
    <xdr:to>
      <xdr:col>11</xdr:col>
      <xdr:colOff>31750</xdr:colOff>
      <xdr:row>81</xdr:row>
      <xdr:rowOff>49133</xdr:rowOff>
    </xdr:to>
    <xdr:cxnSp macro="">
      <xdr:nvCxnSpPr>
        <xdr:cNvPr id="202" name="直線コネクタ 201"/>
        <xdr:cNvCxnSpPr/>
      </xdr:nvCxnSpPr>
      <xdr:spPr>
        <a:xfrm>
          <a:off x="1447800" y="13928651"/>
          <a:ext cx="889000" cy="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20338</xdr:rowOff>
    </xdr:from>
    <xdr:to>
      <xdr:col>23</xdr:col>
      <xdr:colOff>184150</xdr:colOff>
      <xdr:row>81</xdr:row>
      <xdr:rowOff>121938</xdr:rowOff>
    </xdr:to>
    <xdr:sp macro="" textlink="">
      <xdr:nvSpPr>
        <xdr:cNvPr id="212" name="楕円 211"/>
        <xdr:cNvSpPr/>
      </xdr:nvSpPr>
      <xdr:spPr>
        <a:xfrm>
          <a:off x="4902200" y="139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163865</xdr:rowOff>
    </xdr:from>
    <xdr:ext cx="762000" cy="259045"/>
    <xdr:sp macro="" textlink="">
      <xdr:nvSpPr>
        <xdr:cNvPr id="213" name="人件費・物件費等の状況該当値テキスト"/>
        <xdr:cNvSpPr txBox="1"/>
      </xdr:nvSpPr>
      <xdr:spPr>
        <a:xfrm>
          <a:off x="5041900" y="1387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13500</xdr:rowOff>
    </xdr:from>
    <xdr:to>
      <xdr:col>19</xdr:col>
      <xdr:colOff>184150</xdr:colOff>
      <xdr:row>81</xdr:row>
      <xdr:rowOff>115100</xdr:rowOff>
    </xdr:to>
    <xdr:sp macro="" textlink="">
      <xdr:nvSpPr>
        <xdr:cNvPr id="214" name="楕円 213"/>
        <xdr:cNvSpPr/>
      </xdr:nvSpPr>
      <xdr:spPr>
        <a:xfrm>
          <a:off x="4064000" y="139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99877</xdr:rowOff>
    </xdr:from>
    <xdr:ext cx="736600" cy="259045"/>
    <xdr:sp macro="" textlink="">
      <xdr:nvSpPr>
        <xdr:cNvPr id="215" name="テキスト ボックス 214"/>
        <xdr:cNvSpPr txBox="1"/>
      </xdr:nvSpPr>
      <xdr:spPr>
        <a:xfrm>
          <a:off x="3733800" y="1398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19945</xdr:rowOff>
    </xdr:from>
    <xdr:to>
      <xdr:col>15</xdr:col>
      <xdr:colOff>133350</xdr:colOff>
      <xdr:row>81</xdr:row>
      <xdr:rowOff>121545</xdr:rowOff>
    </xdr:to>
    <xdr:sp macro="" textlink="">
      <xdr:nvSpPr>
        <xdr:cNvPr id="216" name="楕円 215"/>
        <xdr:cNvSpPr/>
      </xdr:nvSpPr>
      <xdr:spPr>
        <a:xfrm>
          <a:off x="3175000" y="13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106322</xdr:rowOff>
    </xdr:from>
    <xdr:ext cx="762000" cy="259045"/>
    <xdr:sp macro="" textlink="">
      <xdr:nvSpPr>
        <xdr:cNvPr id="217" name="テキスト ボックス 216"/>
        <xdr:cNvSpPr txBox="1"/>
      </xdr:nvSpPr>
      <xdr:spPr>
        <a:xfrm>
          <a:off x="2844800" y="13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169783</xdr:rowOff>
    </xdr:from>
    <xdr:to>
      <xdr:col>11</xdr:col>
      <xdr:colOff>82550</xdr:colOff>
      <xdr:row>81</xdr:row>
      <xdr:rowOff>99933</xdr:rowOff>
    </xdr:to>
    <xdr:sp macro="" textlink="">
      <xdr:nvSpPr>
        <xdr:cNvPr id="218" name="楕円 217"/>
        <xdr:cNvSpPr/>
      </xdr:nvSpPr>
      <xdr:spPr>
        <a:xfrm>
          <a:off x="2286000" y="1388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84710</xdr:rowOff>
    </xdr:from>
    <xdr:ext cx="762000" cy="259045"/>
    <xdr:sp macro="" textlink="">
      <xdr:nvSpPr>
        <xdr:cNvPr id="219" name="テキスト ボックス 218"/>
        <xdr:cNvSpPr txBox="1"/>
      </xdr:nvSpPr>
      <xdr:spPr>
        <a:xfrm>
          <a:off x="1955800" y="1397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161851</xdr:rowOff>
    </xdr:from>
    <xdr:to>
      <xdr:col>7</xdr:col>
      <xdr:colOff>31750</xdr:colOff>
      <xdr:row>81</xdr:row>
      <xdr:rowOff>92001</xdr:rowOff>
    </xdr:to>
    <xdr:sp macro="" textlink="">
      <xdr:nvSpPr>
        <xdr:cNvPr id="220" name="楕円 219"/>
        <xdr:cNvSpPr/>
      </xdr:nvSpPr>
      <xdr:spPr>
        <a:xfrm>
          <a:off x="1397000" y="138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76778</xdr:rowOff>
    </xdr:from>
    <xdr:ext cx="762000" cy="259045"/>
    <xdr:sp macro="" textlink="">
      <xdr:nvSpPr>
        <xdr:cNvPr id="221" name="テキスト ボックス 220"/>
        <xdr:cNvSpPr txBox="1"/>
      </xdr:nvSpPr>
      <xdr:spPr>
        <a:xfrm>
          <a:off x="1066800" y="1396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団塊世代の職員が大量退職した平成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年度以降は低い数値となっており、全国平均、類似団体平均共に大きく下回っている。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人事院勧告の遵守を基本に給与改定を行っており、今後も実状との乖離が無いように適切な指数を堅持する。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136843</xdr:rowOff>
    </xdr:from>
    <xdr:to>
      <xdr:col>81</xdr:col>
      <xdr:colOff>44450</xdr:colOff>
      <xdr:row>85</xdr:row>
      <xdr:rowOff>25718</xdr:rowOff>
    </xdr:to>
    <xdr:cxnSp macro="">
      <xdr:nvCxnSpPr>
        <xdr:cNvPr id="251" name="直線コネクタ 250"/>
        <xdr:cNvCxnSpPr/>
      </xdr:nvCxnSpPr>
      <xdr:spPr>
        <a:xfrm flipV="1">
          <a:off x="16179800" y="1453864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25718</xdr:rowOff>
    </xdr:from>
    <xdr:to>
      <xdr:col>77</xdr:col>
      <xdr:colOff>44450</xdr:colOff>
      <xdr:row>85</xdr:row>
      <xdr:rowOff>80011</xdr:rowOff>
    </xdr:to>
    <xdr:cxnSp macro="">
      <xdr:nvCxnSpPr>
        <xdr:cNvPr id="254" name="直線コネクタ 253"/>
        <xdr:cNvCxnSpPr/>
      </xdr:nvCxnSpPr>
      <xdr:spPr>
        <a:xfrm flipV="1">
          <a:off x="15290800" y="14598968"/>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98107</xdr:rowOff>
    </xdr:to>
    <xdr:cxnSp macro="">
      <xdr:nvCxnSpPr>
        <xdr:cNvPr id="257" name="直線コネクタ 256"/>
        <xdr:cNvCxnSpPr/>
      </xdr:nvCxnSpPr>
      <xdr:spPr>
        <a:xfrm flipV="1">
          <a:off x="14401800" y="14653261"/>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98107</xdr:rowOff>
    </xdr:to>
    <xdr:cxnSp macro="">
      <xdr:nvCxnSpPr>
        <xdr:cNvPr id="260" name="直線コネクタ 259"/>
        <xdr:cNvCxnSpPr/>
      </xdr:nvCxnSpPr>
      <xdr:spPr>
        <a:xfrm>
          <a:off x="13512800" y="1460500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86043</xdr:rowOff>
    </xdr:from>
    <xdr:to>
      <xdr:col>81</xdr:col>
      <xdr:colOff>95250</xdr:colOff>
      <xdr:row>85</xdr:row>
      <xdr:rowOff>16193</xdr:rowOff>
    </xdr:to>
    <xdr:sp macro="" textlink="">
      <xdr:nvSpPr>
        <xdr:cNvPr id="270" name="楕円 269"/>
        <xdr:cNvSpPr/>
      </xdr:nvSpPr>
      <xdr:spPr>
        <a:xfrm>
          <a:off x="169672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102570</xdr:rowOff>
    </xdr:from>
    <xdr:ext cx="762000" cy="259045"/>
    <xdr:sp macro="" textlink="">
      <xdr:nvSpPr>
        <xdr:cNvPr id="271" name="給与水準   （国との比較）該当値テキスト"/>
        <xdr:cNvSpPr txBox="1"/>
      </xdr:nvSpPr>
      <xdr:spPr>
        <a:xfrm>
          <a:off x="17106900" y="1433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146368</xdr:rowOff>
    </xdr:from>
    <xdr:to>
      <xdr:col>77</xdr:col>
      <xdr:colOff>95250</xdr:colOff>
      <xdr:row>85</xdr:row>
      <xdr:rowOff>76518</xdr:rowOff>
    </xdr:to>
    <xdr:sp macro="" textlink="">
      <xdr:nvSpPr>
        <xdr:cNvPr id="272" name="楕円 271"/>
        <xdr:cNvSpPr/>
      </xdr:nvSpPr>
      <xdr:spPr>
        <a:xfrm>
          <a:off x="16129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86695</xdr:rowOff>
    </xdr:from>
    <xdr:ext cx="736600" cy="259045"/>
    <xdr:sp macro="" textlink="">
      <xdr:nvSpPr>
        <xdr:cNvPr id="273" name="テキスト ボックス 272"/>
        <xdr:cNvSpPr txBox="1"/>
      </xdr:nvSpPr>
      <xdr:spPr>
        <a:xfrm>
          <a:off x="15798800" y="1431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4" name="楕円 273"/>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75" name="テキスト ボックス 274"/>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76" name="楕円 275"/>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77" name="テキスト ボックス 276"/>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8" name="楕円 277"/>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9" name="テキスト ボックス 27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「人件費、物件費等の状況」と同様に有人離島</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島を有することから、重複施設への人員配置や島間を結ぶ連絡船運営等の特殊な環境により行政規模から比較した職員数は必然的に多くなっている。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採用抑制等により一般行政職は減少したが、事務移譲等によるニーズによる専門職の増により大幅な削減は困難な状況にある。今後も同規模で推移すると考えられるが、事務移譲や新たな義務事業の増加によっては上振れの可能性もある。現状ベースでは事業見直しや施設整理等の検討を行い、定員計画に基づいた総職員数の削減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30111</xdr:rowOff>
    </xdr:from>
    <xdr:to>
      <xdr:col>81</xdr:col>
      <xdr:colOff>44450</xdr:colOff>
      <xdr:row>60</xdr:row>
      <xdr:rowOff>30341</xdr:rowOff>
    </xdr:to>
    <xdr:cxnSp macro="">
      <xdr:nvCxnSpPr>
        <xdr:cNvPr id="315" name="直線コネクタ 314"/>
        <xdr:cNvCxnSpPr/>
      </xdr:nvCxnSpPr>
      <xdr:spPr>
        <a:xfrm>
          <a:off x="16179800" y="10317111"/>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30111</xdr:rowOff>
    </xdr:from>
    <xdr:to>
      <xdr:col>77</xdr:col>
      <xdr:colOff>44450</xdr:colOff>
      <xdr:row>60</xdr:row>
      <xdr:rowOff>30226</xdr:rowOff>
    </xdr:to>
    <xdr:cxnSp macro="">
      <xdr:nvCxnSpPr>
        <xdr:cNvPr id="318" name="直線コネクタ 317"/>
        <xdr:cNvCxnSpPr/>
      </xdr:nvCxnSpPr>
      <xdr:spPr>
        <a:xfrm flipV="1">
          <a:off x="15290800" y="1031711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17242</xdr:rowOff>
    </xdr:from>
    <xdr:to>
      <xdr:col>72</xdr:col>
      <xdr:colOff>203200</xdr:colOff>
      <xdr:row>60</xdr:row>
      <xdr:rowOff>30226</xdr:rowOff>
    </xdr:to>
    <xdr:cxnSp macro="">
      <xdr:nvCxnSpPr>
        <xdr:cNvPr id="321" name="直線コネクタ 320"/>
        <xdr:cNvCxnSpPr/>
      </xdr:nvCxnSpPr>
      <xdr:spPr>
        <a:xfrm>
          <a:off x="14401800" y="10304242"/>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8279</xdr:rowOff>
    </xdr:from>
    <xdr:to>
      <xdr:col>68</xdr:col>
      <xdr:colOff>152400</xdr:colOff>
      <xdr:row>60</xdr:row>
      <xdr:rowOff>17242</xdr:rowOff>
    </xdr:to>
    <xdr:cxnSp macro="">
      <xdr:nvCxnSpPr>
        <xdr:cNvPr id="324" name="直線コネクタ 323"/>
        <xdr:cNvCxnSpPr/>
      </xdr:nvCxnSpPr>
      <xdr:spPr>
        <a:xfrm>
          <a:off x="13512800" y="10295279"/>
          <a:ext cx="8890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150991</xdr:rowOff>
    </xdr:from>
    <xdr:to>
      <xdr:col>81</xdr:col>
      <xdr:colOff>95250</xdr:colOff>
      <xdr:row>60</xdr:row>
      <xdr:rowOff>81141</xdr:rowOff>
    </xdr:to>
    <xdr:sp macro="" textlink="">
      <xdr:nvSpPr>
        <xdr:cNvPr id="334" name="楕円 333"/>
        <xdr:cNvSpPr/>
      </xdr:nvSpPr>
      <xdr:spPr>
        <a:xfrm>
          <a:off x="16967200" y="102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123068</xdr:rowOff>
    </xdr:from>
    <xdr:ext cx="762000" cy="259045"/>
    <xdr:sp macro="" textlink="">
      <xdr:nvSpPr>
        <xdr:cNvPr id="335" name="定員管理の状況該当値テキスト"/>
        <xdr:cNvSpPr txBox="1"/>
      </xdr:nvSpPr>
      <xdr:spPr>
        <a:xfrm>
          <a:off x="17106900" y="1023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150761</xdr:rowOff>
    </xdr:from>
    <xdr:to>
      <xdr:col>77</xdr:col>
      <xdr:colOff>95250</xdr:colOff>
      <xdr:row>60</xdr:row>
      <xdr:rowOff>80911</xdr:rowOff>
    </xdr:to>
    <xdr:sp macro="" textlink="">
      <xdr:nvSpPr>
        <xdr:cNvPr id="336" name="楕円 335"/>
        <xdr:cNvSpPr/>
      </xdr:nvSpPr>
      <xdr:spPr>
        <a:xfrm>
          <a:off x="16129000" y="102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65688</xdr:rowOff>
    </xdr:from>
    <xdr:ext cx="736600" cy="259045"/>
    <xdr:sp macro="" textlink="">
      <xdr:nvSpPr>
        <xdr:cNvPr id="337" name="テキスト ボックス 336"/>
        <xdr:cNvSpPr txBox="1"/>
      </xdr:nvSpPr>
      <xdr:spPr>
        <a:xfrm>
          <a:off x="15798800" y="10352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38" name="楕円 337"/>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65803</xdr:rowOff>
    </xdr:from>
    <xdr:ext cx="762000" cy="259045"/>
    <xdr:sp macro="" textlink="">
      <xdr:nvSpPr>
        <xdr:cNvPr id="339" name="テキスト ボックス 338"/>
        <xdr:cNvSpPr txBox="1"/>
      </xdr:nvSpPr>
      <xdr:spPr>
        <a:xfrm>
          <a:off x="14909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137892</xdr:rowOff>
    </xdr:from>
    <xdr:to>
      <xdr:col>68</xdr:col>
      <xdr:colOff>203200</xdr:colOff>
      <xdr:row>60</xdr:row>
      <xdr:rowOff>68042</xdr:rowOff>
    </xdr:to>
    <xdr:sp macro="" textlink="">
      <xdr:nvSpPr>
        <xdr:cNvPr id="340" name="楕円 339"/>
        <xdr:cNvSpPr/>
      </xdr:nvSpPr>
      <xdr:spPr>
        <a:xfrm>
          <a:off x="14351000" y="10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52819</xdr:rowOff>
    </xdr:from>
    <xdr:ext cx="762000" cy="259045"/>
    <xdr:sp macro="" textlink="">
      <xdr:nvSpPr>
        <xdr:cNvPr id="341" name="テキスト ボックス 340"/>
        <xdr:cNvSpPr txBox="1"/>
      </xdr:nvSpPr>
      <xdr:spPr>
        <a:xfrm>
          <a:off x="14020800" y="1033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128929</xdr:rowOff>
    </xdr:from>
    <xdr:to>
      <xdr:col>64</xdr:col>
      <xdr:colOff>152400</xdr:colOff>
      <xdr:row>60</xdr:row>
      <xdr:rowOff>59079</xdr:rowOff>
    </xdr:to>
    <xdr:sp macro="" textlink="">
      <xdr:nvSpPr>
        <xdr:cNvPr id="342" name="楕円 341"/>
        <xdr:cNvSpPr/>
      </xdr:nvSpPr>
      <xdr:spPr>
        <a:xfrm>
          <a:off x="13462000" y="102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43856</xdr:rowOff>
    </xdr:from>
    <xdr:ext cx="762000" cy="259045"/>
    <xdr:sp macro="" textlink="">
      <xdr:nvSpPr>
        <xdr:cNvPr id="343" name="テキスト ボックス 342"/>
        <xdr:cNvSpPr txBox="1"/>
      </xdr:nvSpPr>
      <xdr:spPr>
        <a:xfrm>
          <a:off x="13131800" y="1033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ポイント減と改善が見られたが、ほぼ横ばいで推移している。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主要因としては、分子の準元利償還金のうち下水道及び簡易水道に対する準元利償還金の減、分母で普通交付税の増による標準財政規模の増によるものである。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新焼却場借入の元金償還増、式根島下水道整備に係る借入れに伴い準元利償還金の増等により数値の悪化が見込まれるため、有利起債の活用及び慎重な起債計画を行い、急激に上昇することの無いよう起債運用を行う。</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66548</xdr:rowOff>
    </xdr:to>
    <xdr:cxnSp macro="">
      <xdr:nvCxnSpPr>
        <xdr:cNvPr id="374" name="直線コネクタ 373"/>
        <xdr:cNvCxnSpPr/>
      </xdr:nvCxnSpPr>
      <xdr:spPr>
        <a:xfrm flipV="1">
          <a:off x="16179800" y="70718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66548</xdr:rowOff>
    </xdr:to>
    <xdr:cxnSp macro="">
      <xdr:nvCxnSpPr>
        <xdr:cNvPr id="377" name="直線コネクタ 376"/>
        <xdr:cNvCxnSpPr/>
      </xdr:nvCxnSpPr>
      <xdr:spPr>
        <a:xfrm>
          <a:off x="15290800" y="7095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66548</xdr:rowOff>
    </xdr:to>
    <xdr:cxnSp macro="">
      <xdr:nvCxnSpPr>
        <xdr:cNvPr id="380" name="直線コネクタ 379"/>
        <xdr:cNvCxnSpPr/>
      </xdr:nvCxnSpPr>
      <xdr:spPr>
        <a:xfrm>
          <a:off x="14401800" y="708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61722</xdr:rowOff>
    </xdr:to>
    <xdr:cxnSp macro="">
      <xdr:nvCxnSpPr>
        <xdr:cNvPr id="383" name="直線コネクタ 382"/>
        <xdr:cNvCxnSpPr/>
      </xdr:nvCxnSpPr>
      <xdr:spPr>
        <a:xfrm flipV="1">
          <a:off x="13512800" y="70815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3" name="楕円 392"/>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4"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395" name="楕円 394"/>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102125</xdr:rowOff>
    </xdr:from>
    <xdr:ext cx="736600" cy="259045"/>
    <xdr:sp macro="" textlink="">
      <xdr:nvSpPr>
        <xdr:cNvPr id="396" name="テキスト ボックス 395"/>
        <xdr:cNvSpPr txBox="1"/>
      </xdr:nvSpPr>
      <xdr:spPr>
        <a:xfrm>
          <a:off x="15798800" y="71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7" name="楕円 396"/>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102125</xdr:rowOff>
    </xdr:from>
    <xdr:ext cx="762000" cy="259045"/>
    <xdr:sp macro="" textlink="">
      <xdr:nvSpPr>
        <xdr:cNvPr id="398" name="テキスト ボックス 397"/>
        <xdr:cNvSpPr txBox="1"/>
      </xdr:nvSpPr>
      <xdr:spPr>
        <a:xfrm>
          <a:off x="14909800" y="71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399" name="楕円 398"/>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0" name="テキスト ボックス 39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1" name="楕円 400"/>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402" name="テキスト ボックス 401"/>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現在は数値として将来負担比率は現れておらず健全な状況となっているが、中学校移転、光回線島内網整備、新焼却場建設等多額の借り入れが継続しており、地方債の現在高としては</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ポイントの増となっている。また、財政調整基金の取崩しを行っており、基金残高は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今後、施設更新に伴う新規借入及び、基金の取崩しが見込まれるため、指数の悪化が想定される。将来に負担を残さないよう事業精査を行い、健全な財政運営に努める必要がある。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全国平均、類似団体平均と比較し高い数値を示しているが、行政区に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島の有人離島を持つ特殊事情があり、各島に行政サービスが必要であるためである。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このほか、島間の離島航路確保による影響が大きいが、生活インフラのため廃止は出来ず、今後も抜本的な解消は困難であるが、今後も総職員数の抑制、手当等の見直しを含め、削減に努める必要がある。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35560</xdr:rowOff>
    </xdr:from>
    <xdr:to>
      <xdr:col>24</xdr:col>
      <xdr:colOff>25400</xdr:colOff>
      <xdr:row>35</xdr:row>
      <xdr:rowOff>58420</xdr:rowOff>
    </xdr:to>
    <xdr:cxnSp macro="">
      <xdr:nvCxnSpPr>
        <xdr:cNvPr id="66" name="直線コネクタ 65"/>
        <xdr:cNvCxnSpPr/>
      </xdr:nvCxnSpPr>
      <xdr:spPr>
        <a:xfrm>
          <a:off x="3987800" y="60363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35560</xdr:rowOff>
    </xdr:to>
    <xdr:cxnSp macro="">
      <xdr:nvCxnSpPr>
        <xdr:cNvPr id="69" name="直線コネクタ 68"/>
        <xdr:cNvCxnSpPr/>
      </xdr:nvCxnSpPr>
      <xdr:spPr>
        <a:xfrm>
          <a:off x="3098800" y="59944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16510</xdr:rowOff>
    </xdr:to>
    <xdr:cxnSp macro="">
      <xdr:nvCxnSpPr>
        <xdr:cNvPr id="72" name="直線コネクタ 71"/>
        <xdr:cNvCxnSpPr/>
      </xdr:nvCxnSpPr>
      <xdr:spPr>
        <a:xfrm flipV="1">
          <a:off x="2209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134620</xdr:rowOff>
    </xdr:to>
    <xdr:cxnSp macro="">
      <xdr:nvCxnSpPr>
        <xdr:cNvPr id="75" name="直線コネクタ 74"/>
        <xdr:cNvCxnSpPr/>
      </xdr:nvCxnSpPr>
      <xdr:spPr>
        <a:xfrm flipV="1">
          <a:off x="1320800" y="601726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7620</xdr:rowOff>
    </xdr:from>
    <xdr:to>
      <xdr:col>24</xdr:col>
      <xdr:colOff>76200</xdr:colOff>
      <xdr:row>35</xdr:row>
      <xdr:rowOff>109220</xdr:rowOff>
    </xdr:to>
    <xdr:sp macro="" textlink="">
      <xdr:nvSpPr>
        <xdr:cNvPr id="85" name="楕円 84"/>
        <xdr:cNvSpPr/>
      </xdr:nvSpPr>
      <xdr:spPr>
        <a:xfrm>
          <a:off x="4775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151147</xdr:rowOff>
    </xdr:from>
    <xdr:ext cx="762000" cy="259045"/>
    <xdr:sp macro="" textlink="">
      <xdr:nvSpPr>
        <xdr:cNvPr id="86" name="人件費該当値テキスト"/>
        <xdr:cNvSpPr txBox="1"/>
      </xdr:nvSpPr>
      <xdr:spPr>
        <a:xfrm>
          <a:off x="4914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156210</xdr:rowOff>
    </xdr:from>
    <xdr:to>
      <xdr:col>20</xdr:col>
      <xdr:colOff>38100</xdr:colOff>
      <xdr:row>35</xdr:row>
      <xdr:rowOff>86360</xdr:rowOff>
    </xdr:to>
    <xdr:sp macro="" textlink="">
      <xdr:nvSpPr>
        <xdr:cNvPr id="87" name="楕円 86"/>
        <xdr:cNvSpPr/>
      </xdr:nvSpPr>
      <xdr:spPr>
        <a:xfrm>
          <a:off x="3937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71137</xdr:rowOff>
    </xdr:from>
    <xdr:ext cx="736600" cy="259045"/>
    <xdr:sp macro="" textlink="">
      <xdr:nvSpPr>
        <xdr:cNvPr id="88" name="テキスト ボックス 87"/>
        <xdr:cNvSpPr txBox="1"/>
      </xdr:nvSpPr>
      <xdr:spPr>
        <a:xfrm>
          <a:off x="3606800" y="60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29227</xdr:rowOff>
    </xdr:from>
    <xdr:ext cx="762000" cy="259045"/>
    <xdr:sp macro="" textlink="">
      <xdr:nvSpPr>
        <xdr:cNvPr id="90" name="テキスト ボックス 89"/>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52087</xdr:rowOff>
    </xdr:from>
    <xdr:ext cx="762000" cy="259045"/>
    <xdr:sp macro="" textlink="">
      <xdr:nvSpPr>
        <xdr:cNvPr id="92" name="テキスト ボックス 91"/>
        <xdr:cNvSpPr txBox="1"/>
      </xdr:nvSpPr>
      <xdr:spPr>
        <a:xfrm>
          <a:off x="1828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83820</xdr:rowOff>
    </xdr:from>
    <xdr:to>
      <xdr:col>6</xdr:col>
      <xdr:colOff>171450</xdr:colOff>
      <xdr:row>36</xdr:row>
      <xdr:rowOff>13970</xdr:rowOff>
    </xdr:to>
    <xdr:sp macro="" textlink="">
      <xdr:nvSpPr>
        <xdr:cNvPr id="93" name="楕円 92"/>
        <xdr:cNvSpPr/>
      </xdr:nvSpPr>
      <xdr:spPr>
        <a:xfrm>
          <a:off x="1270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170197</xdr:rowOff>
    </xdr:from>
    <xdr:ext cx="762000" cy="259045"/>
    <xdr:sp macro="" textlink="">
      <xdr:nvSpPr>
        <xdr:cNvPr id="94" name="テキスト ボックス 93"/>
        <xdr:cNvSpPr txBox="1"/>
      </xdr:nvSpPr>
      <xdr:spPr>
        <a:xfrm>
          <a:off x="939800" y="617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ポイント減と改善が見られたが、依然高い水準にある。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保育所・学校・衛生施設・支所等、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島を有し海洋を隔てており、行政施設の重複による運営経費等により全国及び類似団体と比較し高い水準にある。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また性質上抜本的な改善は困難であるが、公共施設総合管理計画を基に、コスト管理を行い、経費の削減に努める必要がある。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40132</xdr:rowOff>
    </xdr:from>
    <xdr:to>
      <xdr:col>82</xdr:col>
      <xdr:colOff>107950</xdr:colOff>
      <xdr:row>18</xdr:row>
      <xdr:rowOff>67564</xdr:rowOff>
    </xdr:to>
    <xdr:cxnSp macro="">
      <xdr:nvCxnSpPr>
        <xdr:cNvPr id="124" name="直線コネクタ 123"/>
        <xdr:cNvCxnSpPr/>
      </xdr:nvCxnSpPr>
      <xdr:spPr>
        <a:xfrm flipV="1">
          <a:off x="15671800" y="31262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67564</xdr:rowOff>
    </xdr:to>
    <xdr:cxnSp macro="">
      <xdr:nvCxnSpPr>
        <xdr:cNvPr id="127" name="直線コネクタ 126"/>
        <xdr:cNvCxnSpPr/>
      </xdr:nvCxnSpPr>
      <xdr:spPr>
        <a:xfrm>
          <a:off x="14782800" y="29799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65278</xdr:rowOff>
    </xdr:from>
    <xdr:to>
      <xdr:col>73</xdr:col>
      <xdr:colOff>180975</xdr:colOff>
      <xdr:row>17</xdr:row>
      <xdr:rowOff>83566</xdr:rowOff>
    </xdr:to>
    <xdr:cxnSp macro="">
      <xdr:nvCxnSpPr>
        <xdr:cNvPr id="130" name="直線コネクタ 129"/>
        <xdr:cNvCxnSpPr/>
      </xdr:nvCxnSpPr>
      <xdr:spPr>
        <a:xfrm flipV="1">
          <a:off x="13893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83566</xdr:rowOff>
    </xdr:to>
    <xdr:cxnSp macro="">
      <xdr:nvCxnSpPr>
        <xdr:cNvPr id="133" name="直線コネクタ 132"/>
        <xdr:cNvCxnSpPr/>
      </xdr:nvCxnSpPr>
      <xdr:spPr>
        <a:xfrm>
          <a:off x="13004800" y="29799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160782</xdr:rowOff>
    </xdr:from>
    <xdr:to>
      <xdr:col>82</xdr:col>
      <xdr:colOff>158750</xdr:colOff>
      <xdr:row>18</xdr:row>
      <xdr:rowOff>90932</xdr:rowOff>
    </xdr:to>
    <xdr:sp macro="" textlink="">
      <xdr:nvSpPr>
        <xdr:cNvPr id="143" name="楕円 142"/>
        <xdr:cNvSpPr/>
      </xdr:nvSpPr>
      <xdr:spPr>
        <a:xfrm>
          <a:off x="164592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132859</xdr:rowOff>
    </xdr:from>
    <xdr:ext cx="762000" cy="259045"/>
    <xdr:sp macro="" textlink="">
      <xdr:nvSpPr>
        <xdr:cNvPr id="144" name="物件費該当値テキスト"/>
        <xdr:cNvSpPr txBox="1"/>
      </xdr:nvSpPr>
      <xdr:spPr>
        <a:xfrm>
          <a:off x="165989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16764</xdr:rowOff>
    </xdr:from>
    <xdr:to>
      <xdr:col>78</xdr:col>
      <xdr:colOff>120650</xdr:colOff>
      <xdr:row>18</xdr:row>
      <xdr:rowOff>118364</xdr:rowOff>
    </xdr:to>
    <xdr:sp macro="" textlink="">
      <xdr:nvSpPr>
        <xdr:cNvPr id="145" name="楕円 144"/>
        <xdr:cNvSpPr/>
      </xdr:nvSpPr>
      <xdr:spPr>
        <a:xfrm>
          <a:off x="15621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103141</xdr:rowOff>
    </xdr:from>
    <xdr:ext cx="736600" cy="259045"/>
    <xdr:sp macro="" textlink="">
      <xdr:nvSpPr>
        <xdr:cNvPr id="146" name="テキスト ボックス 145"/>
        <xdr:cNvSpPr txBox="1"/>
      </xdr:nvSpPr>
      <xdr:spPr>
        <a:xfrm>
          <a:off x="15290800" y="318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14478</xdr:rowOff>
    </xdr:from>
    <xdr:to>
      <xdr:col>74</xdr:col>
      <xdr:colOff>31750</xdr:colOff>
      <xdr:row>17</xdr:row>
      <xdr:rowOff>116078</xdr:rowOff>
    </xdr:to>
    <xdr:sp macro="" textlink="">
      <xdr:nvSpPr>
        <xdr:cNvPr id="147" name="楕円 146"/>
        <xdr:cNvSpPr/>
      </xdr:nvSpPr>
      <xdr:spPr>
        <a:xfrm>
          <a:off x="14732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48" name="テキスト ボックス 147"/>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1" name="楕円 150"/>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2" name="テキスト ボックス 151"/>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全国平均、類似団体平均と比較し大きく下回っている。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国の施策によるものがほとんどである。少子化対策に係る医療費・給食費及び学用品助成等の村独自事業も実施しているが、経費の総額は全体予算から見れば大きな影響を与えるものではない。しかし、今後の政策如何では財政的な影響も考えられるため、計画段階で十分な精査を行い、少子化・人口減少対策等地方創生対策として、真に必要な施策に対しては重点的に取り組む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86" name="直線コネクタ 185"/>
        <xdr:cNvCxnSpPr/>
      </xdr:nvCxnSpPr>
      <xdr:spPr>
        <a:xfrm>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151493</xdr:rowOff>
    </xdr:to>
    <xdr:cxnSp macro="">
      <xdr:nvCxnSpPr>
        <xdr:cNvPr id="189" name="直線コネクタ 188"/>
        <xdr:cNvCxnSpPr/>
      </xdr:nvCxnSpPr>
      <xdr:spPr>
        <a:xfrm flipV="1">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151493</xdr:rowOff>
    </xdr:to>
    <xdr:cxnSp macro="">
      <xdr:nvCxnSpPr>
        <xdr:cNvPr id="192" name="直線コネクタ 191"/>
        <xdr:cNvCxnSpPr/>
      </xdr:nvCxnSpPr>
      <xdr:spPr>
        <a:xfrm>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5" name="直線コネクタ 194"/>
        <xdr:cNvCxnSpPr/>
      </xdr:nvCxnSpPr>
      <xdr:spPr>
        <a:xfrm flipV="1">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5" name="楕円 204"/>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06"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7" name="楕円 206"/>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08" name="テキスト ボックス 207"/>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3" name="楕円 212"/>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4" name="テキスト ボックス 213"/>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これは他会計への操出金によるものであり、主なものは下水道会計の整備・赤字補てん及び国民健康保険事業会計への赤字補てん操出である。下水道会計は整備途上であるが、赤字補てんが増加しているため接続率向上または料金改定が必要と考えられる。国民健康保険事業については被保険者の減少に伴い収入減が続いているため、税率の変更が必要と考えら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81280</xdr:rowOff>
    </xdr:to>
    <xdr:cxnSp macro="">
      <xdr:nvCxnSpPr>
        <xdr:cNvPr id="242" name="直線コネクタ 241"/>
        <xdr:cNvCxnSpPr/>
      </xdr:nvCxnSpPr>
      <xdr:spPr>
        <a:xfrm flipV="1">
          <a:off x="15671800" y="101282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87012</xdr:rowOff>
    </xdr:from>
    <xdr:ext cx="762000" cy="259045"/>
    <xdr:sp macro="" textlink="">
      <xdr:nvSpPr>
        <xdr:cNvPr id="243" name="その他平均値テキスト"/>
        <xdr:cNvSpPr txBox="1"/>
      </xdr:nvSpPr>
      <xdr:spPr>
        <a:xfrm>
          <a:off x="16598900" y="9688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81280</xdr:rowOff>
    </xdr:to>
    <xdr:cxnSp macro="">
      <xdr:nvCxnSpPr>
        <xdr:cNvPr id="245" name="直線コネクタ 244"/>
        <xdr:cNvCxnSpPr/>
      </xdr:nvCxnSpPr>
      <xdr:spPr>
        <a:xfrm>
          <a:off x="14782800" y="100139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16527</xdr:rowOff>
    </xdr:from>
    <xdr:ext cx="736600" cy="259045"/>
    <xdr:sp macro="" textlink="">
      <xdr:nvSpPr>
        <xdr:cNvPr id="247" name="テキスト ボックス 246"/>
        <xdr:cNvSpPr txBox="1"/>
      </xdr:nvSpPr>
      <xdr:spPr>
        <a:xfrm>
          <a:off x="15290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69850</xdr:rowOff>
    </xdr:from>
    <xdr:to>
      <xdr:col>73</xdr:col>
      <xdr:colOff>180975</xdr:colOff>
      <xdr:row>58</xdr:row>
      <xdr:rowOff>98425</xdr:rowOff>
    </xdr:to>
    <xdr:cxnSp macro="">
      <xdr:nvCxnSpPr>
        <xdr:cNvPr id="248" name="直線コネクタ 247"/>
        <xdr:cNvCxnSpPr/>
      </xdr:nvCxnSpPr>
      <xdr:spPr>
        <a:xfrm flipV="1">
          <a:off x="13893800" y="10013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59</xdr:row>
      <xdr:rowOff>6985</xdr:rowOff>
    </xdr:to>
    <xdr:cxnSp macro="">
      <xdr:nvCxnSpPr>
        <xdr:cNvPr id="251" name="直線コネクタ 250"/>
        <xdr:cNvCxnSpPr/>
      </xdr:nvCxnSpPr>
      <xdr:spPr>
        <a:xfrm flipV="1">
          <a:off x="13004800" y="1004252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53" name="テキスト ボックス 252"/>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61" name="楕円 260"/>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105427</xdr:rowOff>
    </xdr:from>
    <xdr:ext cx="762000" cy="259045"/>
    <xdr:sp macro="" textlink="">
      <xdr:nvSpPr>
        <xdr:cNvPr id="262" name="その他該当値テキスト"/>
        <xdr:cNvSpPr txBox="1"/>
      </xdr:nvSpPr>
      <xdr:spPr>
        <a:xfrm>
          <a:off x="16598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30480</xdr:rowOff>
    </xdr:from>
    <xdr:to>
      <xdr:col>78</xdr:col>
      <xdr:colOff>120650</xdr:colOff>
      <xdr:row>59</xdr:row>
      <xdr:rowOff>132080</xdr:rowOff>
    </xdr:to>
    <xdr:sp macro="" textlink="">
      <xdr:nvSpPr>
        <xdr:cNvPr id="263" name="楕円 262"/>
        <xdr:cNvSpPr/>
      </xdr:nvSpPr>
      <xdr:spPr>
        <a:xfrm>
          <a:off x="15621000" y="10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116857</xdr:rowOff>
    </xdr:from>
    <xdr:ext cx="736600" cy="259045"/>
    <xdr:sp macro="" textlink="">
      <xdr:nvSpPr>
        <xdr:cNvPr id="264" name="テキスト ボックス 263"/>
        <xdr:cNvSpPr txBox="1"/>
      </xdr:nvSpPr>
      <xdr:spPr>
        <a:xfrm>
          <a:off x="15290800" y="1023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5" name="楕円 264"/>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6" name="テキスト ボックス 265"/>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47625</xdr:rowOff>
    </xdr:from>
    <xdr:to>
      <xdr:col>69</xdr:col>
      <xdr:colOff>142875</xdr:colOff>
      <xdr:row>58</xdr:row>
      <xdr:rowOff>149225</xdr:rowOff>
    </xdr:to>
    <xdr:sp macro="" textlink="">
      <xdr:nvSpPr>
        <xdr:cNvPr id="267" name="楕円 266"/>
        <xdr:cNvSpPr/>
      </xdr:nvSpPr>
      <xdr:spPr>
        <a:xfrm>
          <a:off x="13843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134002</xdr:rowOff>
    </xdr:from>
    <xdr:ext cx="762000" cy="259045"/>
    <xdr:sp macro="" textlink="">
      <xdr:nvSpPr>
        <xdr:cNvPr id="268" name="テキスト ボックス 267"/>
        <xdr:cNvSpPr txBox="1"/>
      </xdr:nvSpPr>
      <xdr:spPr>
        <a:xfrm>
          <a:off x="13512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127635</xdr:rowOff>
    </xdr:from>
    <xdr:to>
      <xdr:col>65</xdr:col>
      <xdr:colOff>53975</xdr:colOff>
      <xdr:row>59</xdr:row>
      <xdr:rowOff>57785</xdr:rowOff>
    </xdr:to>
    <xdr:sp macro="" textlink="">
      <xdr:nvSpPr>
        <xdr:cNvPr id="269" name="楕円 268"/>
        <xdr:cNvSpPr/>
      </xdr:nvSpPr>
      <xdr:spPr>
        <a:xfrm>
          <a:off x="12954000" y="100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42562</xdr:rowOff>
    </xdr:from>
    <xdr:ext cx="762000" cy="259045"/>
    <xdr:sp macro="" textlink="">
      <xdr:nvSpPr>
        <xdr:cNvPr id="270" name="テキスト ボックス 269"/>
        <xdr:cNvSpPr txBox="1"/>
      </xdr:nvSpPr>
      <xdr:spPr>
        <a:xfrm>
          <a:off x="12623800" y="10158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多くが各団体等に対する負担金及び補助金である。児童関連イベントに対する補助実施の影響により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ポイントの増となっているが、全国平均・類似団体平均共に大きく下回っている。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村内各種団体が赤字運営となっており補助要望が多くあるが、経営改善の要請とあわせ、運営費補助を減額し、将来へ繋がる事業費補助への転換を図っている。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効果等を検証し、効果の薄いものについては廃止し、必要な施策への重点的な実施を検討する必要がある。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39370</xdr:rowOff>
    </xdr:from>
    <xdr:to>
      <xdr:col>82</xdr:col>
      <xdr:colOff>107950</xdr:colOff>
      <xdr:row>34</xdr:row>
      <xdr:rowOff>77470</xdr:rowOff>
    </xdr:to>
    <xdr:cxnSp macro="">
      <xdr:nvCxnSpPr>
        <xdr:cNvPr id="302" name="直線コネクタ 301"/>
        <xdr:cNvCxnSpPr/>
      </xdr:nvCxnSpPr>
      <xdr:spPr>
        <a:xfrm>
          <a:off x="15671800" y="5868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39370</xdr:rowOff>
    </xdr:to>
    <xdr:cxnSp macro="">
      <xdr:nvCxnSpPr>
        <xdr:cNvPr id="305" name="直線コネクタ 304"/>
        <xdr:cNvCxnSpPr/>
      </xdr:nvCxnSpPr>
      <xdr:spPr>
        <a:xfrm>
          <a:off x="14782800" y="5819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12700</xdr:rowOff>
    </xdr:to>
    <xdr:cxnSp macro="">
      <xdr:nvCxnSpPr>
        <xdr:cNvPr id="308" name="直線コネクタ 307"/>
        <xdr:cNvCxnSpPr/>
      </xdr:nvCxnSpPr>
      <xdr:spPr>
        <a:xfrm flipV="1">
          <a:off x="13893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157480</xdr:rowOff>
    </xdr:from>
    <xdr:to>
      <xdr:col>69</xdr:col>
      <xdr:colOff>92075</xdr:colOff>
      <xdr:row>34</xdr:row>
      <xdr:rowOff>12700</xdr:rowOff>
    </xdr:to>
    <xdr:cxnSp macro="">
      <xdr:nvCxnSpPr>
        <xdr:cNvPr id="311" name="直線コネクタ 310"/>
        <xdr:cNvCxnSpPr/>
      </xdr:nvCxnSpPr>
      <xdr:spPr>
        <a:xfrm>
          <a:off x="13004800" y="5815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26670</xdr:rowOff>
    </xdr:from>
    <xdr:to>
      <xdr:col>82</xdr:col>
      <xdr:colOff>158750</xdr:colOff>
      <xdr:row>34</xdr:row>
      <xdr:rowOff>128270</xdr:rowOff>
    </xdr:to>
    <xdr:sp macro="" textlink="">
      <xdr:nvSpPr>
        <xdr:cNvPr id="321" name="楕円 320"/>
        <xdr:cNvSpPr/>
      </xdr:nvSpPr>
      <xdr:spPr>
        <a:xfrm>
          <a:off x="164592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106697</xdr:rowOff>
    </xdr:from>
    <xdr:ext cx="762000" cy="259045"/>
    <xdr:sp macro="" textlink="">
      <xdr:nvSpPr>
        <xdr:cNvPr id="322" name="補助費等該当値テキスト"/>
        <xdr:cNvSpPr txBox="1"/>
      </xdr:nvSpPr>
      <xdr:spPr>
        <a:xfrm>
          <a:off x="16598900" y="576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160020</xdr:rowOff>
    </xdr:from>
    <xdr:to>
      <xdr:col>78</xdr:col>
      <xdr:colOff>120650</xdr:colOff>
      <xdr:row>34</xdr:row>
      <xdr:rowOff>90170</xdr:rowOff>
    </xdr:to>
    <xdr:sp macro="" textlink="">
      <xdr:nvSpPr>
        <xdr:cNvPr id="323" name="楕円 322"/>
        <xdr:cNvSpPr/>
      </xdr:nvSpPr>
      <xdr:spPr>
        <a:xfrm>
          <a:off x="15621000" y="58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100347</xdr:rowOff>
    </xdr:from>
    <xdr:ext cx="736600" cy="259045"/>
    <xdr:sp macro="" textlink="">
      <xdr:nvSpPr>
        <xdr:cNvPr id="324" name="テキスト ボックス 323"/>
        <xdr:cNvSpPr txBox="1"/>
      </xdr:nvSpPr>
      <xdr:spPr>
        <a:xfrm>
          <a:off x="15290800" y="5586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5" name="楕円 324"/>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6" name="テキスト ボックス 325"/>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27" name="楕円 326"/>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28" name="テキスト ボックス 327"/>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106680</xdr:rowOff>
    </xdr:from>
    <xdr:to>
      <xdr:col>65</xdr:col>
      <xdr:colOff>53975</xdr:colOff>
      <xdr:row>34</xdr:row>
      <xdr:rowOff>36830</xdr:rowOff>
    </xdr:to>
    <xdr:sp macro="" textlink="">
      <xdr:nvSpPr>
        <xdr:cNvPr id="329" name="楕円 328"/>
        <xdr:cNvSpPr/>
      </xdr:nvSpPr>
      <xdr:spPr>
        <a:xfrm>
          <a:off x="12954000" y="576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47007</xdr:rowOff>
    </xdr:from>
    <xdr:ext cx="762000" cy="259045"/>
    <xdr:sp macro="" textlink="">
      <xdr:nvSpPr>
        <xdr:cNvPr id="330" name="テキスト ボックス 329"/>
        <xdr:cNvSpPr txBox="1"/>
      </xdr:nvSpPr>
      <xdr:spPr>
        <a:xfrm>
          <a:off x="12623800" y="553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全国平均、類似団体平均と比較し下回った状態が続いており、対前年</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ポイント減となっている。これは平成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年度借入れ一般廃棄物処理事業債の償還完了による影響が大きく出ている。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実施した中学校移転、光回線島内網整備、新焼却場建設に係る元金償還開始に伴い今後は上昇が見込まれるため、弾力的な財政構造を維持し、将来に負担を残さないよう、残高と借入のバランスを注視し計画的な起債運用を行う。</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100330</xdr:rowOff>
    </xdr:to>
    <xdr:cxnSp macro="">
      <xdr:nvCxnSpPr>
        <xdr:cNvPr id="362" name="直線コネクタ 361"/>
        <xdr:cNvCxnSpPr/>
      </xdr:nvCxnSpPr>
      <xdr:spPr>
        <a:xfrm flipV="1">
          <a:off x="3987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134620</xdr:rowOff>
    </xdr:to>
    <xdr:cxnSp macro="">
      <xdr:nvCxnSpPr>
        <xdr:cNvPr id="365" name="直線コネクタ 364"/>
        <xdr:cNvCxnSpPr/>
      </xdr:nvCxnSpPr>
      <xdr:spPr>
        <a:xfrm flipV="1">
          <a:off x="3098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134620</xdr:rowOff>
    </xdr:to>
    <xdr:cxnSp macro="">
      <xdr:nvCxnSpPr>
        <xdr:cNvPr id="368" name="直線コネクタ 367"/>
        <xdr:cNvCxnSpPr/>
      </xdr:nvCxnSpPr>
      <xdr:spPr>
        <a:xfrm>
          <a:off x="2209800" y="130848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81280</xdr:rowOff>
    </xdr:to>
    <xdr:cxnSp macro="">
      <xdr:nvCxnSpPr>
        <xdr:cNvPr id="371" name="直線コネクタ 370"/>
        <xdr:cNvCxnSpPr/>
      </xdr:nvCxnSpPr>
      <xdr:spPr>
        <a:xfrm flipV="1">
          <a:off x="1320800" y="130848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1" name="楕円 380"/>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2"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49530</xdr:rowOff>
    </xdr:from>
    <xdr:to>
      <xdr:col>20</xdr:col>
      <xdr:colOff>38100</xdr:colOff>
      <xdr:row>76</xdr:row>
      <xdr:rowOff>151130</xdr:rowOff>
    </xdr:to>
    <xdr:sp macro="" textlink="">
      <xdr:nvSpPr>
        <xdr:cNvPr id="383" name="楕円 382"/>
        <xdr:cNvSpPr/>
      </xdr:nvSpPr>
      <xdr:spPr>
        <a:xfrm>
          <a:off x="3937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161307</xdr:rowOff>
    </xdr:from>
    <xdr:ext cx="736600" cy="259045"/>
    <xdr:sp macro="" textlink="">
      <xdr:nvSpPr>
        <xdr:cNvPr id="384" name="テキスト ボックス 383"/>
        <xdr:cNvSpPr txBox="1"/>
      </xdr:nvSpPr>
      <xdr:spPr>
        <a:xfrm>
          <a:off x="3606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5" name="楕円 384"/>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86" name="テキスト ボックス 385"/>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7" name="楕円 386"/>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8" name="テキスト ボックス 387"/>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9" name="楕円 388"/>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0" name="テキスト ボックス 389"/>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これは人件費・物件費・操出金によるものであり、島間連絡船運営や施設の重複整備・運営など</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村である地理的な特殊事情に起因するものである。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生活インフラに係るものであり廃止等の措置が取れないため抜本的な改善は困難であるが、運営コストの削減、使用料等の適正な徴収により財政運営の健全化に努める必要がある。</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78</xdr:row>
      <xdr:rowOff>123734</xdr:rowOff>
    </xdr:to>
    <xdr:cxnSp macro="">
      <xdr:nvCxnSpPr>
        <xdr:cNvPr id="425" name="直線コネクタ 424"/>
        <xdr:cNvCxnSpPr/>
      </xdr:nvCxnSpPr>
      <xdr:spPr>
        <a:xfrm>
          <a:off x="15671800" y="13496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162923</xdr:rowOff>
    </xdr:from>
    <xdr:to>
      <xdr:col>78</xdr:col>
      <xdr:colOff>69850</xdr:colOff>
      <xdr:row>78</xdr:row>
      <xdr:rowOff>123734</xdr:rowOff>
    </xdr:to>
    <xdr:cxnSp macro="">
      <xdr:nvCxnSpPr>
        <xdr:cNvPr id="428" name="直線コネクタ 427"/>
        <xdr:cNvCxnSpPr/>
      </xdr:nvCxnSpPr>
      <xdr:spPr>
        <a:xfrm>
          <a:off x="14782800" y="13193123"/>
          <a:ext cx="889000" cy="30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162923</xdr:rowOff>
    </xdr:from>
    <xdr:to>
      <xdr:col>73</xdr:col>
      <xdr:colOff>180975</xdr:colOff>
      <xdr:row>77</xdr:row>
      <xdr:rowOff>50256</xdr:rowOff>
    </xdr:to>
    <xdr:cxnSp macro="">
      <xdr:nvCxnSpPr>
        <xdr:cNvPr id="431" name="直線コネクタ 430"/>
        <xdr:cNvCxnSpPr/>
      </xdr:nvCxnSpPr>
      <xdr:spPr>
        <a:xfrm flipV="1">
          <a:off x="13893800" y="1319312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50256</xdr:rowOff>
    </xdr:from>
    <xdr:to>
      <xdr:col>69</xdr:col>
      <xdr:colOff>92075</xdr:colOff>
      <xdr:row>77</xdr:row>
      <xdr:rowOff>171087</xdr:rowOff>
    </xdr:to>
    <xdr:cxnSp macro="">
      <xdr:nvCxnSpPr>
        <xdr:cNvPr id="434" name="直線コネクタ 433"/>
        <xdr:cNvCxnSpPr/>
      </xdr:nvCxnSpPr>
      <xdr:spPr>
        <a:xfrm flipV="1">
          <a:off x="13004800" y="1325190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4" name="楕円 443"/>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5" name="公債費以外該当値テキスト"/>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72934</xdr:rowOff>
    </xdr:from>
    <xdr:to>
      <xdr:col>78</xdr:col>
      <xdr:colOff>120650</xdr:colOff>
      <xdr:row>79</xdr:row>
      <xdr:rowOff>3084</xdr:rowOff>
    </xdr:to>
    <xdr:sp macro="" textlink="">
      <xdr:nvSpPr>
        <xdr:cNvPr id="446" name="楕円 445"/>
        <xdr:cNvSpPr/>
      </xdr:nvSpPr>
      <xdr:spPr>
        <a:xfrm>
          <a:off x="15621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159311</xdr:rowOff>
    </xdr:from>
    <xdr:ext cx="736600" cy="259045"/>
    <xdr:sp macro="" textlink="">
      <xdr:nvSpPr>
        <xdr:cNvPr id="447" name="テキスト ボックス 446"/>
        <xdr:cNvSpPr txBox="1"/>
      </xdr:nvSpPr>
      <xdr:spPr>
        <a:xfrm>
          <a:off x="15290800" y="1353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112123</xdr:rowOff>
    </xdr:from>
    <xdr:to>
      <xdr:col>74</xdr:col>
      <xdr:colOff>31750</xdr:colOff>
      <xdr:row>77</xdr:row>
      <xdr:rowOff>42273</xdr:rowOff>
    </xdr:to>
    <xdr:sp macro="" textlink="">
      <xdr:nvSpPr>
        <xdr:cNvPr id="448" name="楕円 447"/>
        <xdr:cNvSpPr/>
      </xdr:nvSpPr>
      <xdr:spPr>
        <a:xfrm>
          <a:off x="14732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52450</xdr:rowOff>
    </xdr:from>
    <xdr:ext cx="762000" cy="259045"/>
    <xdr:sp macro="" textlink="">
      <xdr:nvSpPr>
        <xdr:cNvPr id="449" name="テキスト ボックス 448"/>
        <xdr:cNvSpPr txBox="1"/>
      </xdr:nvSpPr>
      <xdr:spPr>
        <a:xfrm>
          <a:off x="14401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170906</xdr:rowOff>
    </xdr:from>
    <xdr:to>
      <xdr:col>69</xdr:col>
      <xdr:colOff>142875</xdr:colOff>
      <xdr:row>77</xdr:row>
      <xdr:rowOff>101056</xdr:rowOff>
    </xdr:to>
    <xdr:sp macro="" textlink="">
      <xdr:nvSpPr>
        <xdr:cNvPr id="450" name="楕円 449"/>
        <xdr:cNvSpPr/>
      </xdr:nvSpPr>
      <xdr:spPr>
        <a:xfrm>
          <a:off x="13843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85833</xdr:rowOff>
    </xdr:from>
    <xdr:ext cx="762000" cy="259045"/>
    <xdr:sp macro="" textlink="">
      <xdr:nvSpPr>
        <xdr:cNvPr id="451" name="テキスト ボックス 450"/>
        <xdr:cNvSpPr txBox="1"/>
      </xdr:nvSpPr>
      <xdr:spPr>
        <a:xfrm>
          <a:off x="13512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52" name="楕円 451"/>
        <xdr:cNvSpPr/>
      </xdr:nvSpPr>
      <xdr:spPr>
        <a:xfrm>
          <a:off x="129540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35214</xdr:rowOff>
    </xdr:from>
    <xdr:ext cx="762000" cy="259045"/>
    <xdr:sp macro="" textlink="">
      <xdr:nvSpPr>
        <xdr:cNvPr id="453" name="テキスト ボックス 452"/>
        <xdr:cNvSpPr txBox="1"/>
      </xdr:nvSpPr>
      <xdr:spPr>
        <a:xfrm>
          <a:off x="12623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303</xdr:rowOff>
    </xdr:from>
    <xdr:to>
      <xdr:col>29</xdr:col>
      <xdr:colOff>127000</xdr:colOff>
      <xdr:row>18</xdr:row>
      <xdr:rowOff>18854</xdr:rowOff>
    </xdr:to>
    <xdr:cxnSp macro="">
      <xdr:nvCxnSpPr>
        <xdr:cNvPr id="51" name="直線コネクタ 50"/>
        <xdr:cNvCxnSpPr/>
      </xdr:nvCxnSpPr>
      <xdr:spPr bwMode="auto">
        <a:xfrm flipV="1">
          <a:off x="5003800" y="3134028"/>
          <a:ext cx="647700" cy="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156529</xdr:rowOff>
    </xdr:from>
    <xdr:ext cx="762000" cy="259045"/>
    <xdr:sp macro="" textlink="">
      <xdr:nvSpPr>
        <xdr:cNvPr id="52" name="人口1人当たり決算額の推移平均値テキスト130"/>
        <xdr:cNvSpPr txBox="1"/>
      </xdr:nvSpPr>
      <xdr:spPr>
        <a:xfrm>
          <a:off x="5740400" y="3118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18854</xdr:rowOff>
    </xdr:from>
    <xdr:to>
      <xdr:col>26</xdr:col>
      <xdr:colOff>50800</xdr:colOff>
      <xdr:row>18</xdr:row>
      <xdr:rowOff>21122</xdr:rowOff>
    </xdr:to>
    <xdr:cxnSp macro="">
      <xdr:nvCxnSpPr>
        <xdr:cNvPr id="54" name="直線コネクタ 53"/>
        <xdr:cNvCxnSpPr/>
      </xdr:nvCxnSpPr>
      <xdr:spPr bwMode="auto">
        <a:xfrm flipV="1">
          <a:off x="4305300" y="3152579"/>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15692</xdr:rowOff>
    </xdr:from>
    <xdr:to>
      <xdr:col>22</xdr:col>
      <xdr:colOff>114300</xdr:colOff>
      <xdr:row>18</xdr:row>
      <xdr:rowOff>21122</xdr:rowOff>
    </xdr:to>
    <xdr:cxnSp macro="">
      <xdr:nvCxnSpPr>
        <xdr:cNvPr id="57" name="直線コネクタ 56"/>
        <xdr:cNvCxnSpPr/>
      </xdr:nvCxnSpPr>
      <xdr:spPr bwMode="auto">
        <a:xfrm>
          <a:off x="3606800" y="3149417"/>
          <a:ext cx="698500" cy="5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15692</xdr:rowOff>
    </xdr:from>
    <xdr:to>
      <xdr:col>18</xdr:col>
      <xdr:colOff>177800</xdr:colOff>
      <xdr:row>18</xdr:row>
      <xdr:rowOff>45095</xdr:rowOff>
    </xdr:to>
    <xdr:cxnSp macro="">
      <xdr:nvCxnSpPr>
        <xdr:cNvPr id="60" name="直線コネクタ 59"/>
        <xdr:cNvCxnSpPr/>
      </xdr:nvCxnSpPr>
      <xdr:spPr bwMode="auto">
        <a:xfrm flipV="1">
          <a:off x="2908300" y="3149417"/>
          <a:ext cx="698500" cy="2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120953</xdr:rowOff>
    </xdr:from>
    <xdr:to>
      <xdr:col>29</xdr:col>
      <xdr:colOff>177800</xdr:colOff>
      <xdr:row>18</xdr:row>
      <xdr:rowOff>51103</xdr:rowOff>
    </xdr:to>
    <xdr:sp macro="" textlink="">
      <xdr:nvSpPr>
        <xdr:cNvPr id="70" name="楕円 69"/>
        <xdr:cNvSpPr/>
      </xdr:nvSpPr>
      <xdr:spPr bwMode="auto">
        <a:xfrm>
          <a:off x="56007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137480</xdr:rowOff>
    </xdr:from>
    <xdr:ext cx="762000" cy="259045"/>
    <xdr:sp macro="" textlink="">
      <xdr:nvSpPr>
        <xdr:cNvPr id="71" name="人口1人当たり決算額の推移該当値テキスト130"/>
        <xdr:cNvSpPr txBox="1"/>
      </xdr:nvSpPr>
      <xdr:spPr>
        <a:xfrm>
          <a:off x="5740400" y="292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139504</xdr:rowOff>
    </xdr:from>
    <xdr:to>
      <xdr:col>26</xdr:col>
      <xdr:colOff>101600</xdr:colOff>
      <xdr:row>18</xdr:row>
      <xdr:rowOff>69654</xdr:rowOff>
    </xdr:to>
    <xdr:sp macro="" textlink="">
      <xdr:nvSpPr>
        <xdr:cNvPr id="72" name="楕円 71"/>
        <xdr:cNvSpPr/>
      </xdr:nvSpPr>
      <xdr:spPr bwMode="auto">
        <a:xfrm>
          <a:off x="4953000" y="310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79831</xdr:rowOff>
    </xdr:from>
    <xdr:ext cx="736600" cy="259045"/>
    <xdr:sp macro="" textlink="">
      <xdr:nvSpPr>
        <xdr:cNvPr id="73" name="テキスト ボックス 72"/>
        <xdr:cNvSpPr txBox="1"/>
      </xdr:nvSpPr>
      <xdr:spPr>
        <a:xfrm>
          <a:off x="4622800" y="2870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141772</xdr:rowOff>
    </xdr:from>
    <xdr:to>
      <xdr:col>22</xdr:col>
      <xdr:colOff>165100</xdr:colOff>
      <xdr:row>18</xdr:row>
      <xdr:rowOff>71922</xdr:rowOff>
    </xdr:to>
    <xdr:sp macro="" textlink="">
      <xdr:nvSpPr>
        <xdr:cNvPr id="74" name="楕円 73"/>
        <xdr:cNvSpPr/>
      </xdr:nvSpPr>
      <xdr:spPr bwMode="auto">
        <a:xfrm>
          <a:off x="4254500" y="3104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82099</xdr:rowOff>
    </xdr:from>
    <xdr:ext cx="762000" cy="259045"/>
    <xdr:sp macro="" textlink="">
      <xdr:nvSpPr>
        <xdr:cNvPr id="75" name="テキスト ボックス 74"/>
        <xdr:cNvSpPr txBox="1"/>
      </xdr:nvSpPr>
      <xdr:spPr>
        <a:xfrm>
          <a:off x="3924300" y="287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136342</xdr:rowOff>
    </xdr:from>
    <xdr:to>
      <xdr:col>19</xdr:col>
      <xdr:colOff>38100</xdr:colOff>
      <xdr:row>18</xdr:row>
      <xdr:rowOff>66492</xdr:rowOff>
    </xdr:to>
    <xdr:sp macro="" textlink="">
      <xdr:nvSpPr>
        <xdr:cNvPr id="76" name="楕円 75"/>
        <xdr:cNvSpPr/>
      </xdr:nvSpPr>
      <xdr:spPr bwMode="auto">
        <a:xfrm>
          <a:off x="3556000" y="309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76669</xdr:rowOff>
    </xdr:from>
    <xdr:ext cx="762000" cy="259045"/>
    <xdr:sp macro="" textlink="">
      <xdr:nvSpPr>
        <xdr:cNvPr id="77" name="テキスト ボックス 76"/>
        <xdr:cNvSpPr txBox="1"/>
      </xdr:nvSpPr>
      <xdr:spPr>
        <a:xfrm>
          <a:off x="3225800" y="286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165745</xdr:rowOff>
    </xdr:from>
    <xdr:to>
      <xdr:col>15</xdr:col>
      <xdr:colOff>101600</xdr:colOff>
      <xdr:row>18</xdr:row>
      <xdr:rowOff>95895</xdr:rowOff>
    </xdr:to>
    <xdr:sp macro="" textlink="">
      <xdr:nvSpPr>
        <xdr:cNvPr id="78" name="楕円 77"/>
        <xdr:cNvSpPr/>
      </xdr:nvSpPr>
      <xdr:spPr bwMode="auto">
        <a:xfrm>
          <a:off x="2857500" y="3128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106072</xdr:rowOff>
    </xdr:from>
    <xdr:ext cx="762000" cy="259045"/>
    <xdr:sp macro="" textlink="">
      <xdr:nvSpPr>
        <xdr:cNvPr id="79" name="テキスト ボックス 78"/>
        <xdr:cNvSpPr txBox="1"/>
      </xdr:nvSpPr>
      <xdr:spPr>
        <a:xfrm>
          <a:off x="2527300" y="289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95172</xdr:rowOff>
    </xdr:from>
    <xdr:to>
      <xdr:col>29</xdr:col>
      <xdr:colOff>127000</xdr:colOff>
      <xdr:row>36</xdr:row>
      <xdr:rowOff>138763</xdr:rowOff>
    </xdr:to>
    <xdr:cxnSp macro="">
      <xdr:nvCxnSpPr>
        <xdr:cNvPr id="114" name="直線コネクタ 113"/>
        <xdr:cNvCxnSpPr/>
      </xdr:nvCxnSpPr>
      <xdr:spPr bwMode="auto">
        <a:xfrm>
          <a:off x="5003800" y="7048422"/>
          <a:ext cx="647700" cy="4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70059</xdr:rowOff>
    </xdr:from>
    <xdr:to>
      <xdr:col>26</xdr:col>
      <xdr:colOff>50800</xdr:colOff>
      <xdr:row>36</xdr:row>
      <xdr:rowOff>95172</xdr:rowOff>
    </xdr:to>
    <xdr:cxnSp macro="">
      <xdr:nvCxnSpPr>
        <xdr:cNvPr id="117" name="直線コネクタ 116"/>
        <xdr:cNvCxnSpPr/>
      </xdr:nvCxnSpPr>
      <xdr:spPr bwMode="auto">
        <a:xfrm>
          <a:off x="4305300" y="7023309"/>
          <a:ext cx="698500" cy="2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70059</xdr:rowOff>
    </xdr:from>
    <xdr:to>
      <xdr:col>22</xdr:col>
      <xdr:colOff>114300</xdr:colOff>
      <xdr:row>36</xdr:row>
      <xdr:rowOff>103578</xdr:rowOff>
    </xdr:to>
    <xdr:cxnSp macro="">
      <xdr:nvCxnSpPr>
        <xdr:cNvPr id="120" name="直線コネクタ 119"/>
        <xdr:cNvCxnSpPr/>
      </xdr:nvCxnSpPr>
      <xdr:spPr bwMode="auto">
        <a:xfrm flipV="1">
          <a:off x="3606800" y="7023309"/>
          <a:ext cx="698500" cy="33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103578</xdr:rowOff>
    </xdr:from>
    <xdr:to>
      <xdr:col>18</xdr:col>
      <xdr:colOff>177800</xdr:colOff>
      <xdr:row>36</xdr:row>
      <xdr:rowOff>125530</xdr:rowOff>
    </xdr:to>
    <xdr:cxnSp macro="">
      <xdr:nvCxnSpPr>
        <xdr:cNvPr id="123" name="直線コネクタ 122"/>
        <xdr:cNvCxnSpPr/>
      </xdr:nvCxnSpPr>
      <xdr:spPr bwMode="auto">
        <a:xfrm flipV="1">
          <a:off x="2908300" y="7056828"/>
          <a:ext cx="698500" cy="21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87963</xdr:rowOff>
    </xdr:from>
    <xdr:to>
      <xdr:col>29</xdr:col>
      <xdr:colOff>177800</xdr:colOff>
      <xdr:row>37</xdr:row>
      <xdr:rowOff>18113</xdr:rowOff>
    </xdr:to>
    <xdr:sp macro="" textlink="">
      <xdr:nvSpPr>
        <xdr:cNvPr id="133" name="楕円 132"/>
        <xdr:cNvSpPr/>
      </xdr:nvSpPr>
      <xdr:spPr bwMode="auto">
        <a:xfrm>
          <a:off x="5600700" y="704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60040</xdr:rowOff>
    </xdr:from>
    <xdr:ext cx="762000" cy="259045"/>
    <xdr:sp macro="" textlink="">
      <xdr:nvSpPr>
        <xdr:cNvPr id="134" name="人口1人当たり決算額の推移該当値テキスト445"/>
        <xdr:cNvSpPr txBox="1"/>
      </xdr:nvSpPr>
      <xdr:spPr>
        <a:xfrm>
          <a:off x="5740400" y="701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44372</xdr:rowOff>
    </xdr:from>
    <xdr:to>
      <xdr:col>26</xdr:col>
      <xdr:colOff>101600</xdr:colOff>
      <xdr:row>36</xdr:row>
      <xdr:rowOff>145972</xdr:rowOff>
    </xdr:to>
    <xdr:sp macro="" textlink="">
      <xdr:nvSpPr>
        <xdr:cNvPr id="135" name="楕円 134"/>
        <xdr:cNvSpPr/>
      </xdr:nvSpPr>
      <xdr:spPr bwMode="auto">
        <a:xfrm>
          <a:off x="4953000" y="6997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130749</xdr:rowOff>
    </xdr:from>
    <xdr:ext cx="736600" cy="259045"/>
    <xdr:sp macro="" textlink="">
      <xdr:nvSpPr>
        <xdr:cNvPr id="136" name="テキスト ボックス 135"/>
        <xdr:cNvSpPr txBox="1"/>
      </xdr:nvSpPr>
      <xdr:spPr>
        <a:xfrm>
          <a:off x="4622800" y="708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19259</xdr:rowOff>
    </xdr:from>
    <xdr:to>
      <xdr:col>22</xdr:col>
      <xdr:colOff>165100</xdr:colOff>
      <xdr:row>36</xdr:row>
      <xdr:rowOff>120859</xdr:rowOff>
    </xdr:to>
    <xdr:sp macro="" textlink="">
      <xdr:nvSpPr>
        <xdr:cNvPr id="137" name="楕円 136"/>
        <xdr:cNvSpPr/>
      </xdr:nvSpPr>
      <xdr:spPr bwMode="auto">
        <a:xfrm>
          <a:off x="4254500" y="69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105636</xdr:rowOff>
    </xdr:from>
    <xdr:ext cx="762000" cy="259045"/>
    <xdr:sp macro="" textlink="">
      <xdr:nvSpPr>
        <xdr:cNvPr id="138" name="テキスト ボックス 137"/>
        <xdr:cNvSpPr txBox="1"/>
      </xdr:nvSpPr>
      <xdr:spPr>
        <a:xfrm>
          <a:off x="3924300" y="70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52778</xdr:rowOff>
    </xdr:from>
    <xdr:to>
      <xdr:col>19</xdr:col>
      <xdr:colOff>38100</xdr:colOff>
      <xdr:row>36</xdr:row>
      <xdr:rowOff>154378</xdr:rowOff>
    </xdr:to>
    <xdr:sp macro="" textlink="">
      <xdr:nvSpPr>
        <xdr:cNvPr id="139" name="楕円 138"/>
        <xdr:cNvSpPr/>
      </xdr:nvSpPr>
      <xdr:spPr bwMode="auto">
        <a:xfrm>
          <a:off x="3556000" y="700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164555</xdr:rowOff>
    </xdr:from>
    <xdr:ext cx="762000" cy="259045"/>
    <xdr:sp macro="" textlink="">
      <xdr:nvSpPr>
        <xdr:cNvPr id="140" name="テキスト ボックス 139"/>
        <xdr:cNvSpPr txBox="1"/>
      </xdr:nvSpPr>
      <xdr:spPr>
        <a:xfrm>
          <a:off x="3225800" y="67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74730</xdr:rowOff>
    </xdr:from>
    <xdr:to>
      <xdr:col>15</xdr:col>
      <xdr:colOff>101600</xdr:colOff>
      <xdr:row>37</xdr:row>
      <xdr:rowOff>4880</xdr:rowOff>
    </xdr:to>
    <xdr:sp macro="" textlink="">
      <xdr:nvSpPr>
        <xdr:cNvPr id="141" name="楕円 140"/>
        <xdr:cNvSpPr/>
      </xdr:nvSpPr>
      <xdr:spPr bwMode="auto">
        <a:xfrm>
          <a:off x="2857500" y="7027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161107</xdr:rowOff>
    </xdr:from>
    <xdr:ext cx="762000" cy="259045"/>
    <xdr:sp macro="" textlink="">
      <xdr:nvSpPr>
        <xdr:cNvPr id="142" name="テキスト ボックス 141"/>
        <xdr:cNvSpPr txBox="1"/>
      </xdr:nvSpPr>
      <xdr:spPr>
        <a:xfrm>
          <a:off x="2527300" y="7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76977</xdr:rowOff>
    </xdr:from>
    <xdr:to>
      <xdr:col>24</xdr:col>
      <xdr:colOff>63500</xdr:colOff>
      <xdr:row>37</xdr:row>
      <xdr:rowOff>82638</xdr:rowOff>
    </xdr:to>
    <xdr:cxnSp macro="">
      <xdr:nvCxnSpPr>
        <xdr:cNvPr id="60" name="直線コネクタ 59"/>
        <xdr:cNvCxnSpPr/>
      </xdr:nvCxnSpPr>
      <xdr:spPr>
        <a:xfrm flipV="1">
          <a:off x="3797300" y="6420627"/>
          <a:ext cx="8382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82638</xdr:rowOff>
    </xdr:from>
    <xdr:to>
      <xdr:col>19</xdr:col>
      <xdr:colOff>177800</xdr:colOff>
      <xdr:row>37</xdr:row>
      <xdr:rowOff>86346</xdr:rowOff>
    </xdr:to>
    <xdr:cxnSp macro="">
      <xdr:nvCxnSpPr>
        <xdr:cNvPr id="63" name="直線コネクタ 62"/>
        <xdr:cNvCxnSpPr/>
      </xdr:nvCxnSpPr>
      <xdr:spPr>
        <a:xfrm flipV="1">
          <a:off x="2908300" y="6426288"/>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86346</xdr:rowOff>
    </xdr:from>
    <xdr:to>
      <xdr:col>15</xdr:col>
      <xdr:colOff>50800</xdr:colOff>
      <xdr:row>37</xdr:row>
      <xdr:rowOff>89089</xdr:rowOff>
    </xdr:to>
    <xdr:cxnSp macro="">
      <xdr:nvCxnSpPr>
        <xdr:cNvPr id="66" name="直線コネクタ 65"/>
        <xdr:cNvCxnSpPr/>
      </xdr:nvCxnSpPr>
      <xdr:spPr>
        <a:xfrm flipV="1">
          <a:off x="2019300" y="642999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86812</xdr:rowOff>
    </xdr:from>
    <xdr:to>
      <xdr:col>10</xdr:col>
      <xdr:colOff>114300</xdr:colOff>
      <xdr:row>37</xdr:row>
      <xdr:rowOff>89089</xdr:rowOff>
    </xdr:to>
    <xdr:cxnSp macro="">
      <xdr:nvCxnSpPr>
        <xdr:cNvPr id="69" name="直線コネクタ 68"/>
        <xdr:cNvCxnSpPr/>
      </xdr:nvCxnSpPr>
      <xdr:spPr>
        <a:xfrm>
          <a:off x="1130300" y="6430462"/>
          <a:ext cx="889000" cy="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26177</xdr:rowOff>
    </xdr:from>
    <xdr:to>
      <xdr:col>24</xdr:col>
      <xdr:colOff>114300</xdr:colOff>
      <xdr:row>37</xdr:row>
      <xdr:rowOff>127777</xdr:rowOff>
    </xdr:to>
    <xdr:sp macro="" textlink="">
      <xdr:nvSpPr>
        <xdr:cNvPr id="79" name="楕円 78"/>
        <xdr:cNvSpPr/>
      </xdr:nvSpPr>
      <xdr:spPr>
        <a:xfrm>
          <a:off x="4584700" y="636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49054</xdr:rowOff>
    </xdr:from>
    <xdr:ext cx="599010" cy="259045"/>
    <xdr:sp macro="" textlink="">
      <xdr:nvSpPr>
        <xdr:cNvPr id="80" name="人件費該当値テキスト"/>
        <xdr:cNvSpPr txBox="1"/>
      </xdr:nvSpPr>
      <xdr:spPr>
        <a:xfrm>
          <a:off x="4686300" y="622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31838</xdr:rowOff>
    </xdr:from>
    <xdr:to>
      <xdr:col>20</xdr:col>
      <xdr:colOff>38100</xdr:colOff>
      <xdr:row>37</xdr:row>
      <xdr:rowOff>133438</xdr:rowOff>
    </xdr:to>
    <xdr:sp macro="" textlink="">
      <xdr:nvSpPr>
        <xdr:cNvPr id="81" name="楕円 80"/>
        <xdr:cNvSpPr/>
      </xdr:nvSpPr>
      <xdr:spPr>
        <a:xfrm>
          <a:off x="3746500" y="637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149965</xdr:rowOff>
    </xdr:from>
    <xdr:ext cx="599010" cy="259045"/>
    <xdr:sp macro="" textlink="">
      <xdr:nvSpPr>
        <xdr:cNvPr id="82" name="テキスト ボックス 81"/>
        <xdr:cNvSpPr txBox="1"/>
      </xdr:nvSpPr>
      <xdr:spPr>
        <a:xfrm>
          <a:off x="3497795" y="615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35546</xdr:rowOff>
    </xdr:from>
    <xdr:to>
      <xdr:col>15</xdr:col>
      <xdr:colOff>101600</xdr:colOff>
      <xdr:row>37</xdr:row>
      <xdr:rowOff>137146</xdr:rowOff>
    </xdr:to>
    <xdr:sp macro="" textlink="">
      <xdr:nvSpPr>
        <xdr:cNvPr id="83" name="楕円 82"/>
        <xdr:cNvSpPr/>
      </xdr:nvSpPr>
      <xdr:spPr>
        <a:xfrm>
          <a:off x="2857500" y="63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153673</xdr:rowOff>
    </xdr:from>
    <xdr:ext cx="599010" cy="259045"/>
    <xdr:sp macro="" textlink="">
      <xdr:nvSpPr>
        <xdr:cNvPr id="84" name="テキスト ボックス 83"/>
        <xdr:cNvSpPr txBox="1"/>
      </xdr:nvSpPr>
      <xdr:spPr>
        <a:xfrm>
          <a:off x="2608795" y="615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38289</xdr:rowOff>
    </xdr:from>
    <xdr:to>
      <xdr:col>10</xdr:col>
      <xdr:colOff>165100</xdr:colOff>
      <xdr:row>37</xdr:row>
      <xdr:rowOff>139889</xdr:rowOff>
    </xdr:to>
    <xdr:sp macro="" textlink="">
      <xdr:nvSpPr>
        <xdr:cNvPr id="85" name="楕円 84"/>
        <xdr:cNvSpPr/>
      </xdr:nvSpPr>
      <xdr:spPr>
        <a:xfrm>
          <a:off x="1968500" y="63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156416</xdr:rowOff>
    </xdr:from>
    <xdr:ext cx="599010" cy="259045"/>
    <xdr:sp macro="" textlink="">
      <xdr:nvSpPr>
        <xdr:cNvPr id="86" name="テキスト ボックス 85"/>
        <xdr:cNvSpPr txBox="1"/>
      </xdr:nvSpPr>
      <xdr:spPr>
        <a:xfrm>
          <a:off x="1719795" y="61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36012</xdr:rowOff>
    </xdr:from>
    <xdr:to>
      <xdr:col>6</xdr:col>
      <xdr:colOff>38100</xdr:colOff>
      <xdr:row>37</xdr:row>
      <xdr:rowOff>137612</xdr:rowOff>
    </xdr:to>
    <xdr:sp macro="" textlink="">
      <xdr:nvSpPr>
        <xdr:cNvPr id="87" name="楕円 86"/>
        <xdr:cNvSpPr/>
      </xdr:nvSpPr>
      <xdr:spPr>
        <a:xfrm>
          <a:off x="1079500" y="63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154139</xdr:rowOff>
    </xdr:from>
    <xdr:ext cx="599010" cy="259045"/>
    <xdr:sp macro="" textlink="">
      <xdr:nvSpPr>
        <xdr:cNvPr id="88" name="テキスト ボックス 87"/>
        <xdr:cNvSpPr txBox="1"/>
      </xdr:nvSpPr>
      <xdr:spPr>
        <a:xfrm>
          <a:off x="830795" y="615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85470</xdr:rowOff>
    </xdr:from>
    <xdr:to>
      <xdr:col>24</xdr:col>
      <xdr:colOff>63500</xdr:colOff>
      <xdr:row>58</xdr:row>
      <xdr:rowOff>88961</xdr:rowOff>
    </xdr:to>
    <xdr:cxnSp macro="">
      <xdr:nvCxnSpPr>
        <xdr:cNvPr id="117" name="直線コネクタ 116"/>
        <xdr:cNvCxnSpPr/>
      </xdr:nvCxnSpPr>
      <xdr:spPr>
        <a:xfrm flipV="1">
          <a:off x="3797300" y="10029570"/>
          <a:ext cx="8382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85975</xdr:rowOff>
    </xdr:from>
    <xdr:to>
      <xdr:col>19</xdr:col>
      <xdr:colOff>177800</xdr:colOff>
      <xdr:row>58</xdr:row>
      <xdr:rowOff>88961</xdr:rowOff>
    </xdr:to>
    <xdr:cxnSp macro="">
      <xdr:nvCxnSpPr>
        <xdr:cNvPr id="120" name="直線コネクタ 119"/>
        <xdr:cNvCxnSpPr/>
      </xdr:nvCxnSpPr>
      <xdr:spPr>
        <a:xfrm>
          <a:off x="2908300" y="10030075"/>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85975</xdr:rowOff>
    </xdr:from>
    <xdr:to>
      <xdr:col>15</xdr:col>
      <xdr:colOff>50800</xdr:colOff>
      <xdr:row>58</xdr:row>
      <xdr:rowOff>96547</xdr:rowOff>
    </xdr:to>
    <xdr:cxnSp macro="">
      <xdr:nvCxnSpPr>
        <xdr:cNvPr id="123" name="直線コネクタ 122"/>
        <xdr:cNvCxnSpPr/>
      </xdr:nvCxnSpPr>
      <xdr:spPr>
        <a:xfrm flipV="1">
          <a:off x="2019300" y="10030075"/>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96547</xdr:rowOff>
    </xdr:from>
    <xdr:to>
      <xdr:col>10</xdr:col>
      <xdr:colOff>114300</xdr:colOff>
      <xdr:row>58</xdr:row>
      <xdr:rowOff>104067</xdr:rowOff>
    </xdr:to>
    <xdr:cxnSp macro="">
      <xdr:nvCxnSpPr>
        <xdr:cNvPr id="126" name="直線コネクタ 125"/>
        <xdr:cNvCxnSpPr/>
      </xdr:nvCxnSpPr>
      <xdr:spPr>
        <a:xfrm flipV="1">
          <a:off x="1130300" y="10040647"/>
          <a:ext cx="8890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34670</xdr:rowOff>
    </xdr:from>
    <xdr:to>
      <xdr:col>24</xdr:col>
      <xdr:colOff>114300</xdr:colOff>
      <xdr:row>58</xdr:row>
      <xdr:rowOff>136270</xdr:rowOff>
    </xdr:to>
    <xdr:sp macro="" textlink="">
      <xdr:nvSpPr>
        <xdr:cNvPr id="136" name="楕円 135"/>
        <xdr:cNvSpPr/>
      </xdr:nvSpPr>
      <xdr:spPr>
        <a:xfrm>
          <a:off x="4584700" y="99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165497</xdr:rowOff>
    </xdr:from>
    <xdr:ext cx="599010" cy="259045"/>
    <xdr:sp macro="" textlink="">
      <xdr:nvSpPr>
        <xdr:cNvPr id="137" name="物件費該当値テキスト"/>
        <xdr:cNvSpPr txBox="1"/>
      </xdr:nvSpPr>
      <xdr:spPr>
        <a:xfrm>
          <a:off x="4686300" y="976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38161</xdr:rowOff>
    </xdr:from>
    <xdr:to>
      <xdr:col>20</xdr:col>
      <xdr:colOff>38100</xdr:colOff>
      <xdr:row>58</xdr:row>
      <xdr:rowOff>139761</xdr:rowOff>
    </xdr:to>
    <xdr:sp macro="" textlink="">
      <xdr:nvSpPr>
        <xdr:cNvPr id="138" name="楕円 137"/>
        <xdr:cNvSpPr/>
      </xdr:nvSpPr>
      <xdr:spPr>
        <a:xfrm>
          <a:off x="3746500" y="99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156288</xdr:rowOff>
    </xdr:from>
    <xdr:ext cx="599010" cy="259045"/>
    <xdr:sp macro="" textlink="">
      <xdr:nvSpPr>
        <xdr:cNvPr id="139" name="テキスト ボックス 138"/>
        <xdr:cNvSpPr txBox="1"/>
      </xdr:nvSpPr>
      <xdr:spPr>
        <a:xfrm>
          <a:off x="3497795" y="975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35175</xdr:rowOff>
    </xdr:from>
    <xdr:to>
      <xdr:col>15</xdr:col>
      <xdr:colOff>101600</xdr:colOff>
      <xdr:row>58</xdr:row>
      <xdr:rowOff>136775</xdr:rowOff>
    </xdr:to>
    <xdr:sp macro="" textlink="">
      <xdr:nvSpPr>
        <xdr:cNvPr id="140" name="楕円 139"/>
        <xdr:cNvSpPr/>
      </xdr:nvSpPr>
      <xdr:spPr>
        <a:xfrm>
          <a:off x="2857500" y="99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153302</xdr:rowOff>
    </xdr:from>
    <xdr:ext cx="599010" cy="259045"/>
    <xdr:sp macro="" textlink="">
      <xdr:nvSpPr>
        <xdr:cNvPr id="141" name="テキスト ボックス 140"/>
        <xdr:cNvSpPr txBox="1"/>
      </xdr:nvSpPr>
      <xdr:spPr>
        <a:xfrm>
          <a:off x="2608795" y="975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45747</xdr:rowOff>
    </xdr:from>
    <xdr:to>
      <xdr:col>10</xdr:col>
      <xdr:colOff>165100</xdr:colOff>
      <xdr:row>58</xdr:row>
      <xdr:rowOff>147347</xdr:rowOff>
    </xdr:to>
    <xdr:sp macro="" textlink="">
      <xdr:nvSpPr>
        <xdr:cNvPr id="142" name="楕円 141"/>
        <xdr:cNvSpPr/>
      </xdr:nvSpPr>
      <xdr:spPr>
        <a:xfrm>
          <a:off x="1968500" y="998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163874</xdr:rowOff>
    </xdr:from>
    <xdr:ext cx="599010" cy="259045"/>
    <xdr:sp macro="" textlink="">
      <xdr:nvSpPr>
        <xdr:cNvPr id="143" name="テキスト ボックス 142"/>
        <xdr:cNvSpPr txBox="1"/>
      </xdr:nvSpPr>
      <xdr:spPr>
        <a:xfrm>
          <a:off x="1719795" y="976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53267</xdr:rowOff>
    </xdr:from>
    <xdr:to>
      <xdr:col>6</xdr:col>
      <xdr:colOff>38100</xdr:colOff>
      <xdr:row>58</xdr:row>
      <xdr:rowOff>154867</xdr:rowOff>
    </xdr:to>
    <xdr:sp macro="" textlink="">
      <xdr:nvSpPr>
        <xdr:cNvPr id="144" name="楕円 143"/>
        <xdr:cNvSpPr/>
      </xdr:nvSpPr>
      <xdr:spPr>
        <a:xfrm>
          <a:off x="1079500" y="99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171394</xdr:rowOff>
    </xdr:from>
    <xdr:ext cx="599010" cy="259045"/>
    <xdr:sp macro="" textlink="">
      <xdr:nvSpPr>
        <xdr:cNvPr id="145" name="テキスト ボックス 144"/>
        <xdr:cNvSpPr txBox="1"/>
      </xdr:nvSpPr>
      <xdr:spPr>
        <a:xfrm>
          <a:off x="830795" y="977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26429</xdr:rowOff>
    </xdr:from>
    <xdr:to>
      <xdr:col>24</xdr:col>
      <xdr:colOff>63500</xdr:colOff>
      <xdr:row>78</xdr:row>
      <xdr:rowOff>58307</xdr:rowOff>
    </xdr:to>
    <xdr:cxnSp macro="">
      <xdr:nvCxnSpPr>
        <xdr:cNvPr id="174" name="直線コネクタ 173"/>
        <xdr:cNvCxnSpPr/>
      </xdr:nvCxnSpPr>
      <xdr:spPr>
        <a:xfrm flipV="1">
          <a:off x="3797300" y="13399529"/>
          <a:ext cx="838200" cy="3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162034</xdr:rowOff>
    </xdr:from>
    <xdr:to>
      <xdr:col>19</xdr:col>
      <xdr:colOff>177800</xdr:colOff>
      <xdr:row>78</xdr:row>
      <xdr:rowOff>58307</xdr:rowOff>
    </xdr:to>
    <xdr:cxnSp macro="">
      <xdr:nvCxnSpPr>
        <xdr:cNvPr id="177" name="直線コネクタ 176"/>
        <xdr:cNvCxnSpPr/>
      </xdr:nvCxnSpPr>
      <xdr:spPr>
        <a:xfrm>
          <a:off x="2908300" y="13363684"/>
          <a:ext cx="889000" cy="6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162034</xdr:rowOff>
    </xdr:from>
    <xdr:to>
      <xdr:col>15</xdr:col>
      <xdr:colOff>50800</xdr:colOff>
      <xdr:row>78</xdr:row>
      <xdr:rowOff>101043</xdr:rowOff>
    </xdr:to>
    <xdr:cxnSp macro="">
      <xdr:nvCxnSpPr>
        <xdr:cNvPr id="180" name="直線コネクタ 179"/>
        <xdr:cNvCxnSpPr/>
      </xdr:nvCxnSpPr>
      <xdr:spPr>
        <a:xfrm flipV="1">
          <a:off x="2019300" y="13363684"/>
          <a:ext cx="889000" cy="11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101043</xdr:rowOff>
    </xdr:from>
    <xdr:to>
      <xdr:col>10</xdr:col>
      <xdr:colOff>114300</xdr:colOff>
      <xdr:row>78</xdr:row>
      <xdr:rowOff>109666</xdr:rowOff>
    </xdr:to>
    <xdr:cxnSp macro="">
      <xdr:nvCxnSpPr>
        <xdr:cNvPr id="183" name="直線コネクタ 182"/>
        <xdr:cNvCxnSpPr/>
      </xdr:nvCxnSpPr>
      <xdr:spPr>
        <a:xfrm flipV="1">
          <a:off x="1130300" y="13474143"/>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147079</xdr:rowOff>
    </xdr:from>
    <xdr:to>
      <xdr:col>24</xdr:col>
      <xdr:colOff>114300</xdr:colOff>
      <xdr:row>78</xdr:row>
      <xdr:rowOff>77229</xdr:rowOff>
    </xdr:to>
    <xdr:sp macro="" textlink="">
      <xdr:nvSpPr>
        <xdr:cNvPr id="193" name="楕円 192"/>
        <xdr:cNvSpPr/>
      </xdr:nvSpPr>
      <xdr:spPr>
        <a:xfrm>
          <a:off x="45847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169956</xdr:rowOff>
    </xdr:from>
    <xdr:ext cx="534377" cy="259045"/>
    <xdr:sp macro="" textlink="">
      <xdr:nvSpPr>
        <xdr:cNvPr id="194" name="維持補修費該当値テキスト"/>
        <xdr:cNvSpPr txBox="1"/>
      </xdr:nvSpPr>
      <xdr:spPr>
        <a:xfrm>
          <a:off x="4686300" y="132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7507</xdr:rowOff>
    </xdr:from>
    <xdr:to>
      <xdr:col>20</xdr:col>
      <xdr:colOff>38100</xdr:colOff>
      <xdr:row>78</xdr:row>
      <xdr:rowOff>109107</xdr:rowOff>
    </xdr:to>
    <xdr:sp macro="" textlink="">
      <xdr:nvSpPr>
        <xdr:cNvPr id="195" name="楕円 194"/>
        <xdr:cNvSpPr/>
      </xdr:nvSpPr>
      <xdr:spPr>
        <a:xfrm>
          <a:off x="3746500" y="133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125634</xdr:rowOff>
    </xdr:from>
    <xdr:ext cx="534377" cy="259045"/>
    <xdr:sp macro="" textlink="">
      <xdr:nvSpPr>
        <xdr:cNvPr id="196" name="テキスト ボックス 195"/>
        <xdr:cNvSpPr txBox="1"/>
      </xdr:nvSpPr>
      <xdr:spPr>
        <a:xfrm>
          <a:off x="3530111" y="131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111234</xdr:rowOff>
    </xdr:from>
    <xdr:to>
      <xdr:col>15</xdr:col>
      <xdr:colOff>101600</xdr:colOff>
      <xdr:row>78</xdr:row>
      <xdr:rowOff>41384</xdr:rowOff>
    </xdr:to>
    <xdr:sp macro="" textlink="">
      <xdr:nvSpPr>
        <xdr:cNvPr id="197" name="楕円 196"/>
        <xdr:cNvSpPr/>
      </xdr:nvSpPr>
      <xdr:spPr>
        <a:xfrm>
          <a:off x="2857500" y="1331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57911</xdr:rowOff>
    </xdr:from>
    <xdr:ext cx="534377" cy="259045"/>
    <xdr:sp macro="" textlink="">
      <xdr:nvSpPr>
        <xdr:cNvPr id="198" name="テキスト ボックス 197"/>
        <xdr:cNvSpPr txBox="1"/>
      </xdr:nvSpPr>
      <xdr:spPr>
        <a:xfrm>
          <a:off x="2641111" y="1308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50243</xdr:rowOff>
    </xdr:from>
    <xdr:to>
      <xdr:col>10</xdr:col>
      <xdr:colOff>165100</xdr:colOff>
      <xdr:row>78</xdr:row>
      <xdr:rowOff>151843</xdr:rowOff>
    </xdr:to>
    <xdr:sp macro="" textlink="">
      <xdr:nvSpPr>
        <xdr:cNvPr id="199" name="楕円 198"/>
        <xdr:cNvSpPr/>
      </xdr:nvSpPr>
      <xdr:spPr>
        <a:xfrm>
          <a:off x="1968500" y="1342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168370</xdr:rowOff>
    </xdr:from>
    <xdr:ext cx="534377" cy="259045"/>
    <xdr:sp macro="" textlink="">
      <xdr:nvSpPr>
        <xdr:cNvPr id="200" name="テキスト ボックス 199"/>
        <xdr:cNvSpPr txBox="1"/>
      </xdr:nvSpPr>
      <xdr:spPr>
        <a:xfrm>
          <a:off x="1752111" y="131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58866</xdr:rowOff>
    </xdr:from>
    <xdr:to>
      <xdr:col>6</xdr:col>
      <xdr:colOff>38100</xdr:colOff>
      <xdr:row>78</xdr:row>
      <xdr:rowOff>160466</xdr:rowOff>
    </xdr:to>
    <xdr:sp macro="" textlink="">
      <xdr:nvSpPr>
        <xdr:cNvPr id="201" name="楕円 200"/>
        <xdr:cNvSpPr/>
      </xdr:nvSpPr>
      <xdr:spPr>
        <a:xfrm>
          <a:off x="1079500" y="134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5543</xdr:rowOff>
    </xdr:from>
    <xdr:ext cx="534377" cy="259045"/>
    <xdr:sp macro="" textlink="">
      <xdr:nvSpPr>
        <xdr:cNvPr id="202" name="テキスト ボックス 201"/>
        <xdr:cNvSpPr txBox="1"/>
      </xdr:nvSpPr>
      <xdr:spPr>
        <a:xfrm>
          <a:off x="863111" y="1320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109122</xdr:rowOff>
    </xdr:from>
    <xdr:to>
      <xdr:col>24</xdr:col>
      <xdr:colOff>63500</xdr:colOff>
      <xdr:row>97</xdr:row>
      <xdr:rowOff>144304</xdr:rowOff>
    </xdr:to>
    <xdr:cxnSp macro="">
      <xdr:nvCxnSpPr>
        <xdr:cNvPr id="233" name="直線コネクタ 232"/>
        <xdr:cNvCxnSpPr/>
      </xdr:nvCxnSpPr>
      <xdr:spPr>
        <a:xfrm>
          <a:off x="3797300" y="16739772"/>
          <a:ext cx="8382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63294</xdr:rowOff>
    </xdr:from>
    <xdr:to>
      <xdr:col>19</xdr:col>
      <xdr:colOff>177800</xdr:colOff>
      <xdr:row>97</xdr:row>
      <xdr:rowOff>109122</xdr:rowOff>
    </xdr:to>
    <xdr:cxnSp macro="">
      <xdr:nvCxnSpPr>
        <xdr:cNvPr id="236" name="直線コネクタ 235"/>
        <xdr:cNvCxnSpPr/>
      </xdr:nvCxnSpPr>
      <xdr:spPr>
        <a:xfrm>
          <a:off x="2908300" y="16693944"/>
          <a:ext cx="889000" cy="4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63294</xdr:rowOff>
    </xdr:from>
    <xdr:to>
      <xdr:col>15</xdr:col>
      <xdr:colOff>50800</xdr:colOff>
      <xdr:row>97</xdr:row>
      <xdr:rowOff>138720</xdr:rowOff>
    </xdr:to>
    <xdr:cxnSp macro="">
      <xdr:nvCxnSpPr>
        <xdr:cNvPr id="239" name="直線コネクタ 238"/>
        <xdr:cNvCxnSpPr/>
      </xdr:nvCxnSpPr>
      <xdr:spPr>
        <a:xfrm flipV="1">
          <a:off x="2019300" y="16693944"/>
          <a:ext cx="889000" cy="7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108294</xdr:rowOff>
    </xdr:from>
    <xdr:to>
      <xdr:col>10</xdr:col>
      <xdr:colOff>114300</xdr:colOff>
      <xdr:row>97</xdr:row>
      <xdr:rowOff>138720</xdr:rowOff>
    </xdr:to>
    <xdr:cxnSp macro="">
      <xdr:nvCxnSpPr>
        <xdr:cNvPr id="242" name="直線コネクタ 241"/>
        <xdr:cNvCxnSpPr/>
      </xdr:nvCxnSpPr>
      <xdr:spPr>
        <a:xfrm>
          <a:off x="1130300" y="16738944"/>
          <a:ext cx="889000" cy="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93504</xdr:rowOff>
    </xdr:from>
    <xdr:to>
      <xdr:col>24</xdr:col>
      <xdr:colOff>114300</xdr:colOff>
      <xdr:row>98</xdr:row>
      <xdr:rowOff>23654</xdr:rowOff>
    </xdr:to>
    <xdr:sp macro="" textlink="">
      <xdr:nvSpPr>
        <xdr:cNvPr id="252" name="楕円 251"/>
        <xdr:cNvSpPr/>
      </xdr:nvSpPr>
      <xdr:spPr>
        <a:xfrm>
          <a:off x="4584700" y="1672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71931</xdr:rowOff>
    </xdr:from>
    <xdr:ext cx="534377" cy="259045"/>
    <xdr:sp macro="" textlink="">
      <xdr:nvSpPr>
        <xdr:cNvPr id="253" name="扶助費該当値テキスト"/>
        <xdr:cNvSpPr txBox="1"/>
      </xdr:nvSpPr>
      <xdr:spPr>
        <a:xfrm>
          <a:off x="4686300" y="167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58322</xdr:rowOff>
    </xdr:from>
    <xdr:to>
      <xdr:col>20</xdr:col>
      <xdr:colOff>38100</xdr:colOff>
      <xdr:row>97</xdr:row>
      <xdr:rowOff>159922</xdr:rowOff>
    </xdr:to>
    <xdr:sp macro="" textlink="">
      <xdr:nvSpPr>
        <xdr:cNvPr id="254" name="楕円 253"/>
        <xdr:cNvSpPr/>
      </xdr:nvSpPr>
      <xdr:spPr>
        <a:xfrm>
          <a:off x="3746500" y="166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151049</xdr:rowOff>
    </xdr:from>
    <xdr:ext cx="534377" cy="259045"/>
    <xdr:sp macro="" textlink="">
      <xdr:nvSpPr>
        <xdr:cNvPr id="255" name="テキスト ボックス 254"/>
        <xdr:cNvSpPr txBox="1"/>
      </xdr:nvSpPr>
      <xdr:spPr>
        <a:xfrm>
          <a:off x="3530111" y="1678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12494</xdr:rowOff>
    </xdr:from>
    <xdr:to>
      <xdr:col>15</xdr:col>
      <xdr:colOff>101600</xdr:colOff>
      <xdr:row>97</xdr:row>
      <xdr:rowOff>114094</xdr:rowOff>
    </xdr:to>
    <xdr:sp macro="" textlink="">
      <xdr:nvSpPr>
        <xdr:cNvPr id="256" name="楕円 255"/>
        <xdr:cNvSpPr/>
      </xdr:nvSpPr>
      <xdr:spPr>
        <a:xfrm>
          <a:off x="2857500" y="166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105221</xdr:rowOff>
    </xdr:from>
    <xdr:ext cx="534377" cy="259045"/>
    <xdr:sp macro="" textlink="">
      <xdr:nvSpPr>
        <xdr:cNvPr id="257" name="テキスト ボックス 256"/>
        <xdr:cNvSpPr txBox="1"/>
      </xdr:nvSpPr>
      <xdr:spPr>
        <a:xfrm>
          <a:off x="2641111" y="167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87920</xdr:rowOff>
    </xdr:from>
    <xdr:to>
      <xdr:col>10</xdr:col>
      <xdr:colOff>165100</xdr:colOff>
      <xdr:row>98</xdr:row>
      <xdr:rowOff>18070</xdr:rowOff>
    </xdr:to>
    <xdr:sp macro="" textlink="">
      <xdr:nvSpPr>
        <xdr:cNvPr id="258" name="楕円 257"/>
        <xdr:cNvSpPr/>
      </xdr:nvSpPr>
      <xdr:spPr>
        <a:xfrm>
          <a:off x="1968500" y="1671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9197</xdr:rowOff>
    </xdr:from>
    <xdr:ext cx="534377" cy="259045"/>
    <xdr:sp macro="" textlink="">
      <xdr:nvSpPr>
        <xdr:cNvPr id="259" name="テキスト ボックス 258"/>
        <xdr:cNvSpPr txBox="1"/>
      </xdr:nvSpPr>
      <xdr:spPr>
        <a:xfrm>
          <a:off x="1752111" y="1681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57494</xdr:rowOff>
    </xdr:from>
    <xdr:to>
      <xdr:col>6</xdr:col>
      <xdr:colOff>38100</xdr:colOff>
      <xdr:row>97</xdr:row>
      <xdr:rowOff>159094</xdr:rowOff>
    </xdr:to>
    <xdr:sp macro="" textlink="">
      <xdr:nvSpPr>
        <xdr:cNvPr id="260" name="楕円 259"/>
        <xdr:cNvSpPr/>
      </xdr:nvSpPr>
      <xdr:spPr>
        <a:xfrm>
          <a:off x="1079500" y="166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150221</xdr:rowOff>
    </xdr:from>
    <xdr:ext cx="534377" cy="259045"/>
    <xdr:sp macro="" textlink="">
      <xdr:nvSpPr>
        <xdr:cNvPr id="261" name="テキスト ボックス 260"/>
        <xdr:cNvSpPr txBox="1"/>
      </xdr:nvSpPr>
      <xdr:spPr>
        <a:xfrm>
          <a:off x="863111" y="167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25954</xdr:rowOff>
    </xdr:from>
    <xdr:to>
      <xdr:col>55</xdr:col>
      <xdr:colOff>0</xdr:colOff>
      <xdr:row>38</xdr:row>
      <xdr:rowOff>37011</xdr:rowOff>
    </xdr:to>
    <xdr:cxnSp macro="">
      <xdr:nvCxnSpPr>
        <xdr:cNvPr id="290" name="直線コネクタ 289"/>
        <xdr:cNvCxnSpPr/>
      </xdr:nvCxnSpPr>
      <xdr:spPr>
        <a:xfrm flipV="1">
          <a:off x="9639300" y="6541054"/>
          <a:ext cx="838200" cy="1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159408</xdr:rowOff>
    </xdr:from>
    <xdr:ext cx="599010" cy="259045"/>
    <xdr:sp macro="" textlink="">
      <xdr:nvSpPr>
        <xdr:cNvPr id="291" name="補助費等平均値テキスト"/>
        <xdr:cNvSpPr txBox="1"/>
      </xdr:nvSpPr>
      <xdr:spPr>
        <a:xfrm>
          <a:off x="10528300" y="6160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37011</xdr:rowOff>
    </xdr:from>
    <xdr:to>
      <xdr:col>50</xdr:col>
      <xdr:colOff>114300</xdr:colOff>
      <xdr:row>38</xdr:row>
      <xdr:rowOff>45844</xdr:rowOff>
    </xdr:to>
    <xdr:cxnSp macro="">
      <xdr:nvCxnSpPr>
        <xdr:cNvPr id="293" name="直線コネクタ 292"/>
        <xdr:cNvCxnSpPr/>
      </xdr:nvCxnSpPr>
      <xdr:spPr>
        <a:xfrm flipV="1">
          <a:off x="8750300" y="6552111"/>
          <a:ext cx="8890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110518</xdr:rowOff>
    </xdr:from>
    <xdr:ext cx="599010" cy="259045"/>
    <xdr:sp macro="" textlink="">
      <xdr:nvSpPr>
        <xdr:cNvPr id="295" name="テキスト ボックス 294"/>
        <xdr:cNvSpPr txBox="1"/>
      </xdr:nvSpPr>
      <xdr:spPr>
        <a:xfrm>
          <a:off x="9339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45844</xdr:rowOff>
    </xdr:from>
    <xdr:to>
      <xdr:col>45</xdr:col>
      <xdr:colOff>177800</xdr:colOff>
      <xdr:row>38</xdr:row>
      <xdr:rowOff>55886</xdr:rowOff>
    </xdr:to>
    <xdr:cxnSp macro="">
      <xdr:nvCxnSpPr>
        <xdr:cNvPr id="296" name="直線コネクタ 295"/>
        <xdr:cNvCxnSpPr/>
      </xdr:nvCxnSpPr>
      <xdr:spPr>
        <a:xfrm flipV="1">
          <a:off x="7861300" y="6560944"/>
          <a:ext cx="889000" cy="1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114021</xdr:rowOff>
    </xdr:from>
    <xdr:ext cx="599010" cy="259045"/>
    <xdr:sp macro="" textlink="">
      <xdr:nvSpPr>
        <xdr:cNvPr id="298" name="テキスト ボックス 297"/>
        <xdr:cNvSpPr txBox="1"/>
      </xdr:nvSpPr>
      <xdr:spPr>
        <a:xfrm>
          <a:off x="8450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55886</xdr:rowOff>
    </xdr:from>
    <xdr:to>
      <xdr:col>41</xdr:col>
      <xdr:colOff>50800</xdr:colOff>
      <xdr:row>38</xdr:row>
      <xdr:rowOff>73488</xdr:rowOff>
    </xdr:to>
    <xdr:cxnSp macro="">
      <xdr:nvCxnSpPr>
        <xdr:cNvPr id="299" name="直線コネクタ 298"/>
        <xdr:cNvCxnSpPr/>
      </xdr:nvCxnSpPr>
      <xdr:spPr>
        <a:xfrm flipV="1">
          <a:off x="6972300" y="6570986"/>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128126</xdr:rowOff>
    </xdr:from>
    <xdr:ext cx="599010" cy="259045"/>
    <xdr:sp macro="" textlink="">
      <xdr:nvSpPr>
        <xdr:cNvPr id="301" name="テキスト ボックス 300"/>
        <xdr:cNvSpPr txBox="1"/>
      </xdr:nvSpPr>
      <xdr:spPr>
        <a:xfrm>
          <a:off x="7561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146604</xdr:rowOff>
    </xdr:from>
    <xdr:to>
      <xdr:col>55</xdr:col>
      <xdr:colOff>50800</xdr:colOff>
      <xdr:row>38</xdr:row>
      <xdr:rowOff>76754</xdr:rowOff>
    </xdr:to>
    <xdr:sp macro="" textlink="">
      <xdr:nvSpPr>
        <xdr:cNvPr id="309" name="楕円 308"/>
        <xdr:cNvSpPr/>
      </xdr:nvSpPr>
      <xdr:spPr>
        <a:xfrm>
          <a:off x="104267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61531</xdr:rowOff>
    </xdr:from>
    <xdr:ext cx="534377" cy="259045"/>
    <xdr:sp macro="" textlink="">
      <xdr:nvSpPr>
        <xdr:cNvPr id="310" name="補助費等該当値テキスト"/>
        <xdr:cNvSpPr txBox="1"/>
      </xdr:nvSpPr>
      <xdr:spPr>
        <a:xfrm>
          <a:off x="10528300" y="640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157661</xdr:rowOff>
    </xdr:from>
    <xdr:to>
      <xdr:col>50</xdr:col>
      <xdr:colOff>165100</xdr:colOff>
      <xdr:row>38</xdr:row>
      <xdr:rowOff>87811</xdr:rowOff>
    </xdr:to>
    <xdr:sp macro="" textlink="">
      <xdr:nvSpPr>
        <xdr:cNvPr id="311" name="楕円 310"/>
        <xdr:cNvSpPr/>
      </xdr:nvSpPr>
      <xdr:spPr>
        <a:xfrm>
          <a:off x="9588500" y="65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78938</xdr:rowOff>
    </xdr:from>
    <xdr:ext cx="534377" cy="259045"/>
    <xdr:sp macro="" textlink="">
      <xdr:nvSpPr>
        <xdr:cNvPr id="312" name="テキスト ボックス 311"/>
        <xdr:cNvSpPr txBox="1"/>
      </xdr:nvSpPr>
      <xdr:spPr>
        <a:xfrm>
          <a:off x="9372111" y="65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166494</xdr:rowOff>
    </xdr:from>
    <xdr:to>
      <xdr:col>46</xdr:col>
      <xdr:colOff>38100</xdr:colOff>
      <xdr:row>38</xdr:row>
      <xdr:rowOff>96644</xdr:rowOff>
    </xdr:to>
    <xdr:sp macro="" textlink="">
      <xdr:nvSpPr>
        <xdr:cNvPr id="313" name="楕円 312"/>
        <xdr:cNvSpPr/>
      </xdr:nvSpPr>
      <xdr:spPr>
        <a:xfrm>
          <a:off x="8699500" y="651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87771</xdr:rowOff>
    </xdr:from>
    <xdr:ext cx="534377" cy="259045"/>
    <xdr:sp macro="" textlink="">
      <xdr:nvSpPr>
        <xdr:cNvPr id="314" name="テキスト ボックス 313"/>
        <xdr:cNvSpPr txBox="1"/>
      </xdr:nvSpPr>
      <xdr:spPr>
        <a:xfrm>
          <a:off x="8483111" y="660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5086</xdr:rowOff>
    </xdr:from>
    <xdr:to>
      <xdr:col>41</xdr:col>
      <xdr:colOff>101600</xdr:colOff>
      <xdr:row>38</xdr:row>
      <xdr:rowOff>106686</xdr:rowOff>
    </xdr:to>
    <xdr:sp macro="" textlink="">
      <xdr:nvSpPr>
        <xdr:cNvPr id="315" name="楕円 314"/>
        <xdr:cNvSpPr/>
      </xdr:nvSpPr>
      <xdr:spPr>
        <a:xfrm>
          <a:off x="7810500" y="65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97813</xdr:rowOff>
    </xdr:from>
    <xdr:ext cx="534377" cy="259045"/>
    <xdr:sp macro="" textlink="">
      <xdr:nvSpPr>
        <xdr:cNvPr id="316" name="テキスト ボックス 315"/>
        <xdr:cNvSpPr txBox="1"/>
      </xdr:nvSpPr>
      <xdr:spPr>
        <a:xfrm>
          <a:off x="7594111" y="66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22688</xdr:rowOff>
    </xdr:from>
    <xdr:to>
      <xdr:col>36</xdr:col>
      <xdr:colOff>165100</xdr:colOff>
      <xdr:row>38</xdr:row>
      <xdr:rowOff>124288</xdr:rowOff>
    </xdr:to>
    <xdr:sp macro="" textlink="">
      <xdr:nvSpPr>
        <xdr:cNvPr id="317" name="楕円 316"/>
        <xdr:cNvSpPr/>
      </xdr:nvSpPr>
      <xdr:spPr>
        <a:xfrm>
          <a:off x="6921500" y="6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115415</xdr:rowOff>
    </xdr:from>
    <xdr:ext cx="534377" cy="259045"/>
    <xdr:sp macro="" textlink="">
      <xdr:nvSpPr>
        <xdr:cNvPr id="318" name="テキスト ボックス 317"/>
        <xdr:cNvSpPr txBox="1"/>
      </xdr:nvSpPr>
      <xdr:spPr>
        <a:xfrm>
          <a:off x="6705111" y="66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150851</xdr:rowOff>
    </xdr:from>
    <xdr:to>
      <xdr:col>55</xdr:col>
      <xdr:colOff>0</xdr:colOff>
      <xdr:row>58</xdr:row>
      <xdr:rowOff>2205</xdr:rowOff>
    </xdr:to>
    <xdr:cxnSp macro="">
      <xdr:nvCxnSpPr>
        <xdr:cNvPr id="347" name="直線コネクタ 346"/>
        <xdr:cNvCxnSpPr/>
      </xdr:nvCxnSpPr>
      <xdr:spPr>
        <a:xfrm>
          <a:off x="9639300" y="9923501"/>
          <a:ext cx="8382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150851</xdr:rowOff>
    </xdr:from>
    <xdr:to>
      <xdr:col>50</xdr:col>
      <xdr:colOff>114300</xdr:colOff>
      <xdr:row>58</xdr:row>
      <xdr:rowOff>122735</xdr:rowOff>
    </xdr:to>
    <xdr:cxnSp macro="">
      <xdr:nvCxnSpPr>
        <xdr:cNvPr id="350" name="直線コネクタ 349"/>
        <xdr:cNvCxnSpPr/>
      </xdr:nvCxnSpPr>
      <xdr:spPr>
        <a:xfrm flipV="1">
          <a:off x="8750300" y="9923501"/>
          <a:ext cx="889000" cy="1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170631</xdr:rowOff>
    </xdr:from>
    <xdr:to>
      <xdr:col>45</xdr:col>
      <xdr:colOff>177800</xdr:colOff>
      <xdr:row>58</xdr:row>
      <xdr:rowOff>122735</xdr:rowOff>
    </xdr:to>
    <xdr:cxnSp macro="">
      <xdr:nvCxnSpPr>
        <xdr:cNvPr id="353" name="直線コネクタ 352"/>
        <xdr:cNvCxnSpPr/>
      </xdr:nvCxnSpPr>
      <xdr:spPr>
        <a:xfrm>
          <a:off x="7861300" y="9943281"/>
          <a:ext cx="889000" cy="1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170631</xdr:rowOff>
    </xdr:from>
    <xdr:to>
      <xdr:col>41</xdr:col>
      <xdr:colOff>50800</xdr:colOff>
      <xdr:row>58</xdr:row>
      <xdr:rowOff>92988</xdr:rowOff>
    </xdr:to>
    <xdr:cxnSp macro="">
      <xdr:nvCxnSpPr>
        <xdr:cNvPr id="356" name="直線コネクタ 355"/>
        <xdr:cNvCxnSpPr/>
      </xdr:nvCxnSpPr>
      <xdr:spPr>
        <a:xfrm flipV="1">
          <a:off x="6972300" y="9943281"/>
          <a:ext cx="889000" cy="9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122855</xdr:rowOff>
    </xdr:from>
    <xdr:to>
      <xdr:col>55</xdr:col>
      <xdr:colOff>50800</xdr:colOff>
      <xdr:row>58</xdr:row>
      <xdr:rowOff>53005</xdr:rowOff>
    </xdr:to>
    <xdr:sp macro="" textlink="">
      <xdr:nvSpPr>
        <xdr:cNvPr id="366" name="楕円 365"/>
        <xdr:cNvSpPr/>
      </xdr:nvSpPr>
      <xdr:spPr>
        <a:xfrm>
          <a:off x="10426700" y="9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145732</xdr:rowOff>
    </xdr:from>
    <xdr:ext cx="599010" cy="259045"/>
    <xdr:sp macro="" textlink="">
      <xdr:nvSpPr>
        <xdr:cNvPr id="367" name="普通建設事業費該当値テキスト"/>
        <xdr:cNvSpPr txBox="1"/>
      </xdr:nvSpPr>
      <xdr:spPr>
        <a:xfrm>
          <a:off x="10528300" y="974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100051</xdr:rowOff>
    </xdr:from>
    <xdr:to>
      <xdr:col>50</xdr:col>
      <xdr:colOff>165100</xdr:colOff>
      <xdr:row>58</xdr:row>
      <xdr:rowOff>30201</xdr:rowOff>
    </xdr:to>
    <xdr:sp macro="" textlink="">
      <xdr:nvSpPr>
        <xdr:cNvPr id="368" name="楕円 367"/>
        <xdr:cNvSpPr/>
      </xdr:nvSpPr>
      <xdr:spPr>
        <a:xfrm>
          <a:off x="9588500" y="987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46728</xdr:rowOff>
    </xdr:from>
    <xdr:ext cx="599010" cy="259045"/>
    <xdr:sp macro="" textlink="">
      <xdr:nvSpPr>
        <xdr:cNvPr id="369" name="テキスト ボックス 368"/>
        <xdr:cNvSpPr txBox="1"/>
      </xdr:nvSpPr>
      <xdr:spPr>
        <a:xfrm>
          <a:off x="9339795" y="964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71935</xdr:rowOff>
    </xdr:from>
    <xdr:to>
      <xdr:col>46</xdr:col>
      <xdr:colOff>38100</xdr:colOff>
      <xdr:row>59</xdr:row>
      <xdr:rowOff>2085</xdr:rowOff>
    </xdr:to>
    <xdr:sp macro="" textlink="">
      <xdr:nvSpPr>
        <xdr:cNvPr id="370" name="楕円 369"/>
        <xdr:cNvSpPr/>
      </xdr:nvSpPr>
      <xdr:spPr>
        <a:xfrm>
          <a:off x="8699500" y="100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164662</xdr:rowOff>
    </xdr:from>
    <xdr:ext cx="599010" cy="259045"/>
    <xdr:sp macro="" textlink="">
      <xdr:nvSpPr>
        <xdr:cNvPr id="371" name="テキスト ボックス 370"/>
        <xdr:cNvSpPr txBox="1"/>
      </xdr:nvSpPr>
      <xdr:spPr>
        <a:xfrm>
          <a:off x="8450795" y="10108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119831</xdr:rowOff>
    </xdr:from>
    <xdr:to>
      <xdr:col>41</xdr:col>
      <xdr:colOff>101600</xdr:colOff>
      <xdr:row>58</xdr:row>
      <xdr:rowOff>49981</xdr:rowOff>
    </xdr:to>
    <xdr:sp macro="" textlink="">
      <xdr:nvSpPr>
        <xdr:cNvPr id="372" name="楕円 371"/>
        <xdr:cNvSpPr/>
      </xdr:nvSpPr>
      <xdr:spPr>
        <a:xfrm>
          <a:off x="7810500" y="989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66508</xdr:rowOff>
    </xdr:from>
    <xdr:ext cx="599010" cy="259045"/>
    <xdr:sp macro="" textlink="">
      <xdr:nvSpPr>
        <xdr:cNvPr id="373" name="テキスト ボックス 372"/>
        <xdr:cNvSpPr txBox="1"/>
      </xdr:nvSpPr>
      <xdr:spPr>
        <a:xfrm>
          <a:off x="7561795" y="966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42188</xdr:rowOff>
    </xdr:from>
    <xdr:to>
      <xdr:col>36</xdr:col>
      <xdr:colOff>165100</xdr:colOff>
      <xdr:row>58</xdr:row>
      <xdr:rowOff>143788</xdr:rowOff>
    </xdr:to>
    <xdr:sp macro="" textlink="">
      <xdr:nvSpPr>
        <xdr:cNvPr id="374" name="楕円 373"/>
        <xdr:cNvSpPr/>
      </xdr:nvSpPr>
      <xdr:spPr>
        <a:xfrm>
          <a:off x="6921500" y="99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160315</xdr:rowOff>
    </xdr:from>
    <xdr:ext cx="599010" cy="259045"/>
    <xdr:sp macro="" textlink="">
      <xdr:nvSpPr>
        <xdr:cNvPr id="375" name="テキスト ボックス 374"/>
        <xdr:cNvSpPr txBox="1"/>
      </xdr:nvSpPr>
      <xdr:spPr>
        <a:xfrm>
          <a:off x="6672795" y="976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164936</xdr:rowOff>
    </xdr:from>
    <xdr:to>
      <xdr:col>55</xdr:col>
      <xdr:colOff>0</xdr:colOff>
      <xdr:row>79</xdr:row>
      <xdr:rowOff>53542</xdr:rowOff>
    </xdr:to>
    <xdr:cxnSp macro="">
      <xdr:nvCxnSpPr>
        <xdr:cNvPr id="406" name="直線コネクタ 405"/>
        <xdr:cNvCxnSpPr/>
      </xdr:nvCxnSpPr>
      <xdr:spPr>
        <a:xfrm>
          <a:off x="9639300" y="13366586"/>
          <a:ext cx="838200" cy="23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164936</xdr:rowOff>
    </xdr:from>
    <xdr:to>
      <xdr:col>50</xdr:col>
      <xdr:colOff>114300</xdr:colOff>
      <xdr:row>79</xdr:row>
      <xdr:rowOff>41797</xdr:rowOff>
    </xdr:to>
    <xdr:cxnSp macro="">
      <xdr:nvCxnSpPr>
        <xdr:cNvPr id="409" name="直線コネクタ 408"/>
        <xdr:cNvCxnSpPr/>
      </xdr:nvCxnSpPr>
      <xdr:spPr>
        <a:xfrm flipV="1">
          <a:off x="8750300" y="13366586"/>
          <a:ext cx="889000" cy="2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79</xdr:row>
      <xdr:rowOff>6743</xdr:rowOff>
    </xdr:from>
    <xdr:ext cx="599010" cy="259045"/>
    <xdr:sp macro="" textlink="">
      <xdr:nvSpPr>
        <xdr:cNvPr id="411" name="テキスト ボックス 410"/>
        <xdr:cNvSpPr txBox="1"/>
      </xdr:nvSpPr>
      <xdr:spPr>
        <a:xfrm>
          <a:off x="9339795" y="135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41797</xdr:rowOff>
    </xdr:from>
    <xdr:to>
      <xdr:col>45</xdr:col>
      <xdr:colOff>177800</xdr:colOff>
      <xdr:row>79</xdr:row>
      <xdr:rowOff>85723</xdr:rowOff>
    </xdr:to>
    <xdr:cxnSp macro="">
      <xdr:nvCxnSpPr>
        <xdr:cNvPr id="412" name="直線コネクタ 411"/>
        <xdr:cNvCxnSpPr/>
      </xdr:nvCxnSpPr>
      <xdr:spPr>
        <a:xfrm flipV="1">
          <a:off x="7861300" y="13586347"/>
          <a:ext cx="889000" cy="4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85723</xdr:rowOff>
    </xdr:from>
    <xdr:to>
      <xdr:col>41</xdr:col>
      <xdr:colOff>50800</xdr:colOff>
      <xdr:row>79</xdr:row>
      <xdr:rowOff>98879</xdr:rowOff>
    </xdr:to>
    <xdr:cxnSp macro="">
      <xdr:nvCxnSpPr>
        <xdr:cNvPr id="415" name="直線コネクタ 414"/>
        <xdr:cNvCxnSpPr/>
      </xdr:nvCxnSpPr>
      <xdr:spPr>
        <a:xfrm flipV="1">
          <a:off x="6972300" y="13630273"/>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2742</xdr:rowOff>
    </xdr:from>
    <xdr:to>
      <xdr:col>55</xdr:col>
      <xdr:colOff>50800</xdr:colOff>
      <xdr:row>79</xdr:row>
      <xdr:rowOff>104342</xdr:rowOff>
    </xdr:to>
    <xdr:sp macro="" textlink="">
      <xdr:nvSpPr>
        <xdr:cNvPr id="425" name="楕円 424"/>
        <xdr:cNvSpPr/>
      </xdr:nvSpPr>
      <xdr:spPr>
        <a:xfrm>
          <a:off x="10426700" y="1354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89119</xdr:rowOff>
    </xdr:from>
    <xdr:ext cx="534377" cy="259045"/>
    <xdr:sp macro="" textlink="">
      <xdr:nvSpPr>
        <xdr:cNvPr id="426" name="普通建設事業費 （ うち新規整備　）該当値テキスト"/>
        <xdr:cNvSpPr txBox="1"/>
      </xdr:nvSpPr>
      <xdr:spPr>
        <a:xfrm>
          <a:off x="10528300" y="13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114136</xdr:rowOff>
    </xdr:from>
    <xdr:to>
      <xdr:col>50</xdr:col>
      <xdr:colOff>165100</xdr:colOff>
      <xdr:row>78</xdr:row>
      <xdr:rowOff>44286</xdr:rowOff>
    </xdr:to>
    <xdr:sp macro="" textlink="">
      <xdr:nvSpPr>
        <xdr:cNvPr id="427" name="楕円 426"/>
        <xdr:cNvSpPr/>
      </xdr:nvSpPr>
      <xdr:spPr>
        <a:xfrm>
          <a:off x="9588500" y="133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60813</xdr:rowOff>
    </xdr:from>
    <xdr:ext cx="599010" cy="259045"/>
    <xdr:sp macro="" textlink="">
      <xdr:nvSpPr>
        <xdr:cNvPr id="428" name="テキスト ボックス 427"/>
        <xdr:cNvSpPr txBox="1"/>
      </xdr:nvSpPr>
      <xdr:spPr>
        <a:xfrm>
          <a:off x="9339795" y="1309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162447</xdr:rowOff>
    </xdr:from>
    <xdr:to>
      <xdr:col>46</xdr:col>
      <xdr:colOff>38100</xdr:colOff>
      <xdr:row>79</xdr:row>
      <xdr:rowOff>92597</xdr:rowOff>
    </xdr:to>
    <xdr:sp macro="" textlink="">
      <xdr:nvSpPr>
        <xdr:cNvPr id="429" name="楕円 428"/>
        <xdr:cNvSpPr/>
      </xdr:nvSpPr>
      <xdr:spPr>
        <a:xfrm>
          <a:off x="8699500" y="13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83724</xdr:rowOff>
    </xdr:from>
    <xdr:ext cx="534377" cy="259045"/>
    <xdr:sp macro="" textlink="">
      <xdr:nvSpPr>
        <xdr:cNvPr id="430" name="テキスト ボックス 429"/>
        <xdr:cNvSpPr txBox="1"/>
      </xdr:nvSpPr>
      <xdr:spPr>
        <a:xfrm>
          <a:off x="8483111" y="136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34923</xdr:rowOff>
    </xdr:from>
    <xdr:to>
      <xdr:col>41</xdr:col>
      <xdr:colOff>101600</xdr:colOff>
      <xdr:row>79</xdr:row>
      <xdr:rowOff>136523</xdr:rowOff>
    </xdr:to>
    <xdr:sp macro="" textlink="">
      <xdr:nvSpPr>
        <xdr:cNvPr id="431" name="楕円 430"/>
        <xdr:cNvSpPr/>
      </xdr:nvSpPr>
      <xdr:spPr>
        <a:xfrm>
          <a:off x="7810500" y="135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127650</xdr:rowOff>
    </xdr:from>
    <xdr:ext cx="534377" cy="259045"/>
    <xdr:sp macro="" textlink="">
      <xdr:nvSpPr>
        <xdr:cNvPr id="432" name="テキスト ボックス 431"/>
        <xdr:cNvSpPr txBox="1"/>
      </xdr:nvSpPr>
      <xdr:spPr>
        <a:xfrm>
          <a:off x="7594111" y="136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80091</xdr:rowOff>
    </xdr:from>
    <xdr:to>
      <xdr:col>55</xdr:col>
      <xdr:colOff>0</xdr:colOff>
      <xdr:row>97</xdr:row>
      <xdr:rowOff>144230</xdr:rowOff>
    </xdr:to>
    <xdr:cxnSp macro="">
      <xdr:nvCxnSpPr>
        <xdr:cNvPr id="461" name="直線コネクタ 460"/>
        <xdr:cNvCxnSpPr/>
      </xdr:nvCxnSpPr>
      <xdr:spPr>
        <a:xfrm flipV="1">
          <a:off x="9639300" y="16710741"/>
          <a:ext cx="838200" cy="6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144230</xdr:rowOff>
    </xdr:from>
    <xdr:to>
      <xdr:col>50</xdr:col>
      <xdr:colOff>114300</xdr:colOff>
      <xdr:row>98</xdr:row>
      <xdr:rowOff>55914</xdr:rowOff>
    </xdr:to>
    <xdr:cxnSp macro="">
      <xdr:nvCxnSpPr>
        <xdr:cNvPr id="464" name="直線コネクタ 463"/>
        <xdr:cNvCxnSpPr/>
      </xdr:nvCxnSpPr>
      <xdr:spPr>
        <a:xfrm flipV="1">
          <a:off x="8750300" y="16774880"/>
          <a:ext cx="8890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66060</xdr:rowOff>
    </xdr:from>
    <xdr:to>
      <xdr:col>45</xdr:col>
      <xdr:colOff>177800</xdr:colOff>
      <xdr:row>98</xdr:row>
      <xdr:rowOff>55914</xdr:rowOff>
    </xdr:to>
    <xdr:cxnSp macro="">
      <xdr:nvCxnSpPr>
        <xdr:cNvPr id="467" name="直線コネクタ 466"/>
        <xdr:cNvCxnSpPr/>
      </xdr:nvCxnSpPr>
      <xdr:spPr>
        <a:xfrm>
          <a:off x="7861300" y="16696710"/>
          <a:ext cx="889000" cy="16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66060</xdr:rowOff>
    </xdr:from>
    <xdr:to>
      <xdr:col>41</xdr:col>
      <xdr:colOff>50800</xdr:colOff>
      <xdr:row>97</xdr:row>
      <xdr:rowOff>165596</xdr:rowOff>
    </xdr:to>
    <xdr:cxnSp macro="">
      <xdr:nvCxnSpPr>
        <xdr:cNvPr id="470" name="直線コネクタ 469"/>
        <xdr:cNvCxnSpPr/>
      </xdr:nvCxnSpPr>
      <xdr:spPr>
        <a:xfrm flipV="1">
          <a:off x="6972300" y="16696710"/>
          <a:ext cx="889000" cy="9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29291</xdr:rowOff>
    </xdr:from>
    <xdr:to>
      <xdr:col>55</xdr:col>
      <xdr:colOff>50800</xdr:colOff>
      <xdr:row>97</xdr:row>
      <xdr:rowOff>130891</xdr:rowOff>
    </xdr:to>
    <xdr:sp macro="" textlink="">
      <xdr:nvSpPr>
        <xdr:cNvPr id="480" name="楕円 479"/>
        <xdr:cNvSpPr/>
      </xdr:nvSpPr>
      <xdr:spPr>
        <a:xfrm>
          <a:off x="104267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52168</xdr:rowOff>
    </xdr:from>
    <xdr:ext cx="599010" cy="259045"/>
    <xdr:sp macro="" textlink="">
      <xdr:nvSpPr>
        <xdr:cNvPr id="481" name="普通建設事業費 （ うち更新整備　）該当値テキスト"/>
        <xdr:cNvSpPr txBox="1"/>
      </xdr:nvSpPr>
      <xdr:spPr>
        <a:xfrm>
          <a:off x="10528300" y="1651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93430</xdr:rowOff>
    </xdr:from>
    <xdr:to>
      <xdr:col>50</xdr:col>
      <xdr:colOff>165100</xdr:colOff>
      <xdr:row>98</xdr:row>
      <xdr:rowOff>23580</xdr:rowOff>
    </xdr:to>
    <xdr:sp macro="" textlink="">
      <xdr:nvSpPr>
        <xdr:cNvPr id="482" name="楕円 481"/>
        <xdr:cNvSpPr/>
      </xdr:nvSpPr>
      <xdr:spPr>
        <a:xfrm>
          <a:off x="9588500" y="167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40107</xdr:rowOff>
    </xdr:from>
    <xdr:ext cx="599010" cy="259045"/>
    <xdr:sp macro="" textlink="">
      <xdr:nvSpPr>
        <xdr:cNvPr id="483" name="テキスト ボックス 482"/>
        <xdr:cNvSpPr txBox="1"/>
      </xdr:nvSpPr>
      <xdr:spPr>
        <a:xfrm>
          <a:off x="9339795" y="1649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5114</xdr:rowOff>
    </xdr:from>
    <xdr:to>
      <xdr:col>46</xdr:col>
      <xdr:colOff>38100</xdr:colOff>
      <xdr:row>98</xdr:row>
      <xdr:rowOff>106714</xdr:rowOff>
    </xdr:to>
    <xdr:sp macro="" textlink="">
      <xdr:nvSpPr>
        <xdr:cNvPr id="484" name="楕円 483"/>
        <xdr:cNvSpPr/>
      </xdr:nvSpPr>
      <xdr:spPr>
        <a:xfrm>
          <a:off x="8699500" y="16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123241</xdr:rowOff>
    </xdr:from>
    <xdr:ext cx="599010" cy="259045"/>
    <xdr:sp macro="" textlink="">
      <xdr:nvSpPr>
        <xdr:cNvPr id="485" name="テキスト ボックス 484"/>
        <xdr:cNvSpPr txBox="1"/>
      </xdr:nvSpPr>
      <xdr:spPr>
        <a:xfrm>
          <a:off x="8450795" y="1658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15260</xdr:rowOff>
    </xdr:from>
    <xdr:to>
      <xdr:col>41</xdr:col>
      <xdr:colOff>101600</xdr:colOff>
      <xdr:row>97</xdr:row>
      <xdr:rowOff>116860</xdr:rowOff>
    </xdr:to>
    <xdr:sp macro="" textlink="">
      <xdr:nvSpPr>
        <xdr:cNvPr id="486" name="楕円 485"/>
        <xdr:cNvSpPr/>
      </xdr:nvSpPr>
      <xdr:spPr>
        <a:xfrm>
          <a:off x="7810500" y="1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133387</xdr:rowOff>
    </xdr:from>
    <xdr:ext cx="599010" cy="259045"/>
    <xdr:sp macro="" textlink="">
      <xdr:nvSpPr>
        <xdr:cNvPr id="487" name="テキスト ボックス 486"/>
        <xdr:cNvSpPr txBox="1"/>
      </xdr:nvSpPr>
      <xdr:spPr>
        <a:xfrm>
          <a:off x="7561795" y="16421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114796</xdr:rowOff>
    </xdr:from>
    <xdr:to>
      <xdr:col>36</xdr:col>
      <xdr:colOff>165100</xdr:colOff>
      <xdr:row>98</xdr:row>
      <xdr:rowOff>44946</xdr:rowOff>
    </xdr:to>
    <xdr:sp macro="" textlink="">
      <xdr:nvSpPr>
        <xdr:cNvPr id="488" name="楕円 487"/>
        <xdr:cNvSpPr/>
      </xdr:nvSpPr>
      <xdr:spPr>
        <a:xfrm>
          <a:off x="6921500" y="167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61473</xdr:rowOff>
    </xdr:from>
    <xdr:ext cx="599010" cy="259045"/>
    <xdr:sp macro="" textlink="">
      <xdr:nvSpPr>
        <xdr:cNvPr id="489" name="テキスト ボックス 488"/>
        <xdr:cNvSpPr txBox="1"/>
      </xdr:nvSpPr>
      <xdr:spPr>
        <a:xfrm>
          <a:off x="6672795" y="1652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4" name="直線コネクタ 51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3" name="楕円 53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4"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7072</xdr:rowOff>
    </xdr:from>
    <xdr:to>
      <xdr:col>85</xdr:col>
      <xdr:colOff>127000</xdr:colOff>
      <xdr:row>78</xdr:row>
      <xdr:rowOff>26107</xdr:rowOff>
    </xdr:to>
    <xdr:cxnSp macro="">
      <xdr:nvCxnSpPr>
        <xdr:cNvPr id="620" name="直線コネクタ 619"/>
        <xdr:cNvCxnSpPr/>
      </xdr:nvCxnSpPr>
      <xdr:spPr>
        <a:xfrm>
          <a:off x="15481300" y="13380172"/>
          <a:ext cx="8382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166309</xdr:rowOff>
    </xdr:from>
    <xdr:to>
      <xdr:col>81</xdr:col>
      <xdr:colOff>50800</xdr:colOff>
      <xdr:row>78</xdr:row>
      <xdr:rowOff>7072</xdr:rowOff>
    </xdr:to>
    <xdr:cxnSp macro="">
      <xdr:nvCxnSpPr>
        <xdr:cNvPr id="623" name="直線コネクタ 622"/>
        <xdr:cNvCxnSpPr/>
      </xdr:nvCxnSpPr>
      <xdr:spPr>
        <a:xfrm>
          <a:off x="14592300" y="13367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166309</xdr:rowOff>
    </xdr:from>
    <xdr:to>
      <xdr:col>76</xdr:col>
      <xdr:colOff>114300</xdr:colOff>
      <xdr:row>78</xdr:row>
      <xdr:rowOff>28628</xdr:rowOff>
    </xdr:to>
    <xdr:cxnSp macro="">
      <xdr:nvCxnSpPr>
        <xdr:cNvPr id="626" name="直線コネクタ 625"/>
        <xdr:cNvCxnSpPr/>
      </xdr:nvCxnSpPr>
      <xdr:spPr>
        <a:xfrm flipV="1">
          <a:off x="13703300" y="13367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28628</xdr:rowOff>
    </xdr:from>
    <xdr:to>
      <xdr:col>71</xdr:col>
      <xdr:colOff>177800</xdr:colOff>
      <xdr:row>78</xdr:row>
      <xdr:rowOff>31167</xdr:rowOff>
    </xdr:to>
    <xdr:cxnSp macro="">
      <xdr:nvCxnSpPr>
        <xdr:cNvPr id="629" name="直線コネクタ 628"/>
        <xdr:cNvCxnSpPr/>
      </xdr:nvCxnSpPr>
      <xdr:spPr>
        <a:xfrm flipV="1">
          <a:off x="12814300" y="1340172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146757</xdr:rowOff>
    </xdr:from>
    <xdr:to>
      <xdr:col>85</xdr:col>
      <xdr:colOff>177800</xdr:colOff>
      <xdr:row>78</xdr:row>
      <xdr:rowOff>76907</xdr:rowOff>
    </xdr:to>
    <xdr:sp macro="" textlink="">
      <xdr:nvSpPr>
        <xdr:cNvPr id="639" name="楕円 638"/>
        <xdr:cNvSpPr/>
      </xdr:nvSpPr>
      <xdr:spPr>
        <a:xfrm>
          <a:off x="16268700" y="133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125184</xdr:rowOff>
    </xdr:from>
    <xdr:ext cx="534377" cy="259045"/>
    <xdr:sp macro="" textlink="">
      <xdr:nvSpPr>
        <xdr:cNvPr id="640" name="公債費該当値テキスト"/>
        <xdr:cNvSpPr txBox="1"/>
      </xdr:nvSpPr>
      <xdr:spPr>
        <a:xfrm>
          <a:off x="16370300" y="133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127722</xdr:rowOff>
    </xdr:from>
    <xdr:to>
      <xdr:col>81</xdr:col>
      <xdr:colOff>101600</xdr:colOff>
      <xdr:row>78</xdr:row>
      <xdr:rowOff>57872</xdr:rowOff>
    </xdr:to>
    <xdr:sp macro="" textlink="">
      <xdr:nvSpPr>
        <xdr:cNvPr id="641" name="楕円 640"/>
        <xdr:cNvSpPr/>
      </xdr:nvSpPr>
      <xdr:spPr>
        <a:xfrm>
          <a:off x="15430500" y="133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48999</xdr:rowOff>
    </xdr:from>
    <xdr:ext cx="599010" cy="259045"/>
    <xdr:sp macro="" textlink="">
      <xdr:nvSpPr>
        <xdr:cNvPr id="642" name="テキスト ボックス 641"/>
        <xdr:cNvSpPr txBox="1"/>
      </xdr:nvSpPr>
      <xdr:spPr>
        <a:xfrm>
          <a:off x="15181795" y="1342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115509</xdr:rowOff>
    </xdr:from>
    <xdr:to>
      <xdr:col>76</xdr:col>
      <xdr:colOff>165100</xdr:colOff>
      <xdr:row>78</xdr:row>
      <xdr:rowOff>45659</xdr:rowOff>
    </xdr:to>
    <xdr:sp macro="" textlink="">
      <xdr:nvSpPr>
        <xdr:cNvPr id="643" name="楕円 642"/>
        <xdr:cNvSpPr/>
      </xdr:nvSpPr>
      <xdr:spPr>
        <a:xfrm>
          <a:off x="14541500" y="133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36786</xdr:rowOff>
    </xdr:from>
    <xdr:ext cx="599010" cy="259045"/>
    <xdr:sp macro="" textlink="">
      <xdr:nvSpPr>
        <xdr:cNvPr id="644" name="テキスト ボックス 643"/>
        <xdr:cNvSpPr txBox="1"/>
      </xdr:nvSpPr>
      <xdr:spPr>
        <a:xfrm>
          <a:off x="14292795" y="1340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149278</xdr:rowOff>
    </xdr:from>
    <xdr:to>
      <xdr:col>72</xdr:col>
      <xdr:colOff>38100</xdr:colOff>
      <xdr:row>78</xdr:row>
      <xdr:rowOff>79428</xdr:rowOff>
    </xdr:to>
    <xdr:sp macro="" textlink="">
      <xdr:nvSpPr>
        <xdr:cNvPr id="645" name="楕円 644"/>
        <xdr:cNvSpPr/>
      </xdr:nvSpPr>
      <xdr:spPr>
        <a:xfrm>
          <a:off x="13652500" y="133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70555</xdr:rowOff>
    </xdr:from>
    <xdr:ext cx="534377" cy="259045"/>
    <xdr:sp macro="" textlink="">
      <xdr:nvSpPr>
        <xdr:cNvPr id="646" name="テキスト ボックス 645"/>
        <xdr:cNvSpPr txBox="1"/>
      </xdr:nvSpPr>
      <xdr:spPr>
        <a:xfrm>
          <a:off x="13436111" y="1344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151817</xdr:rowOff>
    </xdr:from>
    <xdr:to>
      <xdr:col>67</xdr:col>
      <xdr:colOff>101600</xdr:colOff>
      <xdr:row>78</xdr:row>
      <xdr:rowOff>81967</xdr:rowOff>
    </xdr:to>
    <xdr:sp macro="" textlink="">
      <xdr:nvSpPr>
        <xdr:cNvPr id="647" name="楕円 646"/>
        <xdr:cNvSpPr/>
      </xdr:nvSpPr>
      <xdr:spPr>
        <a:xfrm>
          <a:off x="12763500" y="133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73094</xdr:rowOff>
    </xdr:from>
    <xdr:ext cx="534377" cy="259045"/>
    <xdr:sp macro="" textlink="">
      <xdr:nvSpPr>
        <xdr:cNvPr id="648" name="テキスト ボックス 647"/>
        <xdr:cNvSpPr txBox="1"/>
      </xdr:nvSpPr>
      <xdr:spPr>
        <a:xfrm>
          <a:off x="12547111" y="1344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114903</xdr:rowOff>
    </xdr:from>
    <xdr:to>
      <xdr:col>85</xdr:col>
      <xdr:colOff>127000</xdr:colOff>
      <xdr:row>98</xdr:row>
      <xdr:rowOff>118808</xdr:rowOff>
    </xdr:to>
    <xdr:cxnSp macro="">
      <xdr:nvCxnSpPr>
        <xdr:cNvPr id="675" name="直線コネクタ 674"/>
        <xdr:cNvCxnSpPr/>
      </xdr:nvCxnSpPr>
      <xdr:spPr>
        <a:xfrm>
          <a:off x="15481300" y="16917003"/>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106370</xdr:rowOff>
    </xdr:from>
    <xdr:to>
      <xdr:col>81</xdr:col>
      <xdr:colOff>50800</xdr:colOff>
      <xdr:row>98</xdr:row>
      <xdr:rowOff>114903</xdr:rowOff>
    </xdr:to>
    <xdr:cxnSp macro="">
      <xdr:nvCxnSpPr>
        <xdr:cNvPr id="678" name="直線コネクタ 677"/>
        <xdr:cNvCxnSpPr/>
      </xdr:nvCxnSpPr>
      <xdr:spPr>
        <a:xfrm>
          <a:off x="14592300" y="16908470"/>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106370</xdr:rowOff>
    </xdr:from>
    <xdr:to>
      <xdr:col>76</xdr:col>
      <xdr:colOff>114300</xdr:colOff>
      <xdr:row>98</xdr:row>
      <xdr:rowOff>118492</xdr:rowOff>
    </xdr:to>
    <xdr:cxnSp macro="">
      <xdr:nvCxnSpPr>
        <xdr:cNvPr id="681" name="直線コネクタ 680"/>
        <xdr:cNvCxnSpPr/>
      </xdr:nvCxnSpPr>
      <xdr:spPr>
        <a:xfrm flipV="1">
          <a:off x="13703300" y="16908470"/>
          <a:ext cx="889000" cy="1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118492</xdr:rowOff>
    </xdr:from>
    <xdr:to>
      <xdr:col>71</xdr:col>
      <xdr:colOff>177800</xdr:colOff>
      <xdr:row>98</xdr:row>
      <xdr:rowOff>131669</xdr:rowOff>
    </xdr:to>
    <xdr:cxnSp macro="">
      <xdr:nvCxnSpPr>
        <xdr:cNvPr id="684" name="直線コネクタ 683"/>
        <xdr:cNvCxnSpPr/>
      </xdr:nvCxnSpPr>
      <xdr:spPr>
        <a:xfrm flipV="1">
          <a:off x="12814300" y="16920592"/>
          <a:ext cx="8890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68008</xdr:rowOff>
    </xdr:from>
    <xdr:to>
      <xdr:col>85</xdr:col>
      <xdr:colOff>177800</xdr:colOff>
      <xdr:row>98</xdr:row>
      <xdr:rowOff>169608</xdr:rowOff>
    </xdr:to>
    <xdr:sp macro="" textlink="">
      <xdr:nvSpPr>
        <xdr:cNvPr id="694" name="楕円 693"/>
        <xdr:cNvSpPr/>
      </xdr:nvSpPr>
      <xdr:spPr>
        <a:xfrm>
          <a:off x="16268700" y="168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28292</xdr:rowOff>
    </xdr:from>
    <xdr:ext cx="534377" cy="259045"/>
    <xdr:sp macro="" textlink="">
      <xdr:nvSpPr>
        <xdr:cNvPr id="695" name="積立金該当値テキスト"/>
        <xdr:cNvSpPr txBox="1"/>
      </xdr:nvSpPr>
      <xdr:spPr>
        <a:xfrm>
          <a:off x="16370300"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64103</xdr:rowOff>
    </xdr:from>
    <xdr:to>
      <xdr:col>81</xdr:col>
      <xdr:colOff>101600</xdr:colOff>
      <xdr:row>98</xdr:row>
      <xdr:rowOff>165703</xdr:rowOff>
    </xdr:to>
    <xdr:sp macro="" textlink="">
      <xdr:nvSpPr>
        <xdr:cNvPr id="696" name="楕円 695"/>
        <xdr:cNvSpPr/>
      </xdr:nvSpPr>
      <xdr:spPr>
        <a:xfrm>
          <a:off x="15430500" y="168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156830</xdr:rowOff>
    </xdr:from>
    <xdr:ext cx="534377" cy="259045"/>
    <xdr:sp macro="" textlink="">
      <xdr:nvSpPr>
        <xdr:cNvPr id="697" name="テキスト ボックス 696"/>
        <xdr:cNvSpPr txBox="1"/>
      </xdr:nvSpPr>
      <xdr:spPr>
        <a:xfrm>
          <a:off x="15214111" y="169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55570</xdr:rowOff>
    </xdr:from>
    <xdr:to>
      <xdr:col>76</xdr:col>
      <xdr:colOff>165100</xdr:colOff>
      <xdr:row>98</xdr:row>
      <xdr:rowOff>157170</xdr:rowOff>
    </xdr:to>
    <xdr:sp macro="" textlink="">
      <xdr:nvSpPr>
        <xdr:cNvPr id="698" name="楕円 697"/>
        <xdr:cNvSpPr/>
      </xdr:nvSpPr>
      <xdr:spPr>
        <a:xfrm>
          <a:off x="14541500" y="168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148297</xdr:rowOff>
    </xdr:from>
    <xdr:ext cx="534377" cy="259045"/>
    <xdr:sp macro="" textlink="">
      <xdr:nvSpPr>
        <xdr:cNvPr id="699" name="テキスト ボックス 698"/>
        <xdr:cNvSpPr txBox="1"/>
      </xdr:nvSpPr>
      <xdr:spPr>
        <a:xfrm>
          <a:off x="14325111" y="169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67692</xdr:rowOff>
    </xdr:from>
    <xdr:to>
      <xdr:col>72</xdr:col>
      <xdr:colOff>38100</xdr:colOff>
      <xdr:row>98</xdr:row>
      <xdr:rowOff>169292</xdr:rowOff>
    </xdr:to>
    <xdr:sp macro="" textlink="">
      <xdr:nvSpPr>
        <xdr:cNvPr id="700" name="楕円 699"/>
        <xdr:cNvSpPr/>
      </xdr:nvSpPr>
      <xdr:spPr>
        <a:xfrm>
          <a:off x="13652500" y="168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160419</xdr:rowOff>
    </xdr:from>
    <xdr:ext cx="534377" cy="259045"/>
    <xdr:sp macro="" textlink="">
      <xdr:nvSpPr>
        <xdr:cNvPr id="701" name="テキスト ボックス 700"/>
        <xdr:cNvSpPr txBox="1"/>
      </xdr:nvSpPr>
      <xdr:spPr>
        <a:xfrm>
          <a:off x="13436111" y="169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80869</xdr:rowOff>
    </xdr:from>
    <xdr:to>
      <xdr:col>67</xdr:col>
      <xdr:colOff>101600</xdr:colOff>
      <xdr:row>99</xdr:row>
      <xdr:rowOff>11019</xdr:rowOff>
    </xdr:to>
    <xdr:sp macro="" textlink="">
      <xdr:nvSpPr>
        <xdr:cNvPr id="702" name="楕円 701"/>
        <xdr:cNvSpPr/>
      </xdr:nvSpPr>
      <xdr:spPr>
        <a:xfrm>
          <a:off x="12763500" y="168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2146</xdr:rowOff>
    </xdr:from>
    <xdr:ext cx="534377" cy="259045"/>
    <xdr:sp macro="" textlink="">
      <xdr:nvSpPr>
        <xdr:cNvPr id="703" name="テキスト ボックス 702"/>
        <xdr:cNvSpPr txBox="1"/>
      </xdr:nvSpPr>
      <xdr:spPr>
        <a:xfrm>
          <a:off x="12547111" y="1697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79761</xdr:rowOff>
    </xdr:from>
    <xdr:to>
      <xdr:col>116</xdr:col>
      <xdr:colOff>63500</xdr:colOff>
      <xdr:row>56</xdr:row>
      <xdr:rowOff>120452</xdr:rowOff>
    </xdr:to>
    <xdr:cxnSp macro="">
      <xdr:nvCxnSpPr>
        <xdr:cNvPr id="785" name="直線コネクタ 784"/>
        <xdr:cNvCxnSpPr/>
      </xdr:nvCxnSpPr>
      <xdr:spPr>
        <a:xfrm>
          <a:off x="21323300" y="9680961"/>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67327</xdr:rowOff>
    </xdr:from>
    <xdr:ext cx="469744" cy="259045"/>
    <xdr:sp macro="" textlink="">
      <xdr:nvSpPr>
        <xdr:cNvPr id="786" name="貸付金平均値テキスト"/>
        <xdr:cNvSpPr txBox="1"/>
      </xdr:nvSpPr>
      <xdr:spPr>
        <a:xfrm>
          <a:off x="22212300" y="9839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79761</xdr:rowOff>
    </xdr:from>
    <xdr:to>
      <xdr:col>111</xdr:col>
      <xdr:colOff>177800</xdr:colOff>
      <xdr:row>56</xdr:row>
      <xdr:rowOff>108931</xdr:rowOff>
    </xdr:to>
    <xdr:cxnSp macro="">
      <xdr:nvCxnSpPr>
        <xdr:cNvPr id="788" name="直線コネクタ 787"/>
        <xdr:cNvCxnSpPr/>
      </xdr:nvCxnSpPr>
      <xdr:spPr>
        <a:xfrm flipV="1">
          <a:off x="20434300" y="9680961"/>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19456</xdr:rowOff>
    </xdr:from>
    <xdr:to>
      <xdr:col>107</xdr:col>
      <xdr:colOff>50800</xdr:colOff>
      <xdr:row>56</xdr:row>
      <xdr:rowOff>108931</xdr:rowOff>
    </xdr:to>
    <xdr:cxnSp macro="">
      <xdr:nvCxnSpPr>
        <xdr:cNvPr id="791" name="直線コネクタ 790"/>
        <xdr:cNvCxnSpPr/>
      </xdr:nvCxnSpPr>
      <xdr:spPr>
        <a:xfrm>
          <a:off x="19545300" y="8591956"/>
          <a:ext cx="889000" cy="11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19456</xdr:rowOff>
    </xdr:from>
    <xdr:to>
      <xdr:col>102</xdr:col>
      <xdr:colOff>114300</xdr:colOff>
      <xdr:row>56</xdr:row>
      <xdr:rowOff>31435</xdr:rowOff>
    </xdr:to>
    <xdr:cxnSp macro="">
      <xdr:nvCxnSpPr>
        <xdr:cNvPr id="794" name="直線コネクタ 793"/>
        <xdr:cNvCxnSpPr/>
      </xdr:nvCxnSpPr>
      <xdr:spPr>
        <a:xfrm flipV="1">
          <a:off x="18656300" y="8591956"/>
          <a:ext cx="889000" cy="10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100840</xdr:rowOff>
    </xdr:from>
    <xdr:ext cx="469744" cy="259045"/>
    <xdr:sp macro="" textlink="">
      <xdr:nvSpPr>
        <xdr:cNvPr id="796" name="テキスト ボックス 795"/>
        <xdr:cNvSpPr txBox="1"/>
      </xdr:nvSpPr>
      <xdr:spPr>
        <a:xfrm>
          <a:off x="19310428" y="987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69652</xdr:rowOff>
    </xdr:from>
    <xdr:to>
      <xdr:col>116</xdr:col>
      <xdr:colOff>114300</xdr:colOff>
      <xdr:row>56</xdr:row>
      <xdr:rowOff>171252</xdr:rowOff>
    </xdr:to>
    <xdr:sp macro="" textlink="">
      <xdr:nvSpPr>
        <xdr:cNvPr id="804" name="楕円 803"/>
        <xdr:cNvSpPr/>
      </xdr:nvSpPr>
      <xdr:spPr>
        <a:xfrm>
          <a:off x="22110700" y="96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92529</xdr:rowOff>
    </xdr:from>
    <xdr:ext cx="469744" cy="259045"/>
    <xdr:sp macro="" textlink="">
      <xdr:nvSpPr>
        <xdr:cNvPr id="805" name="貸付金該当値テキスト"/>
        <xdr:cNvSpPr txBox="1"/>
      </xdr:nvSpPr>
      <xdr:spPr>
        <a:xfrm>
          <a:off x="22212300" y="952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28961</xdr:rowOff>
    </xdr:from>
    <xdr:to>
      <xdr:col>112</xdr:col>
      <xdr:colOff>38100</xdr:colOff>
      <xdr:row>56</xdr:row>
      <xdr:rowOff>130561</xdr:rowOff>
    </xdr:to>
    <xdr:sp macro="" textlink="">
      <xdr:nvSpPr>
        <xdr:cNvPr id="806" name="楕円 805"/>
        <xdr:cNvSpPr/>
      </xdr:nvSpPr>
      <xdr:spPr>
        <a:xfrm>
          <a:off x="21272500" y="963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147088</xdr:rowOff>
    </xdr:from>
    <xdr:ext cx="469744" cy="259045"/>
    <xdr:sp macro="" textlink="">
      <xdr:nvSpPr>
        <xdr:cNvPr id="807" name="テキスト ボックス 806"/>
        <xdr:cNvSpPr txBox="1"/>
      </xdr:nvSpPr>
      <xdr:spPr>
        <a:xfrm>
          <a:off x="21088428" y="94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58131</xdr:rowOff>
    </xdr:from>
    <xdr:to>
      <xdr:col>107</xdr:col>
      <xdr:colOff>101600</xdr:colOff>
      <xdr:row>56</xdr:row>
      <xdr:rowOff>159731</xdr:rowOff>
    </xdr:to>
    <xdr:sp macro="" textlink="">
      <xdr:nvSpPr>
        <xdr:cNvPr id="808" name="楕円 807"/>
        <xdr:cNvSpPr/>
      </xdr:nvSpPr>
      <xdr:spPr>
        <a:xfrm>
          <a:off x="20383500" y="965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150858</xdr:rowOff>
    </xdr:from>
    <xdr:ext cx="469744" cy="259045"/>
    <xdr:sp macro="" textlink="">
      <xdr:nvSpPr>
        <xdr:cNvPr id="809" name="テキスト ボックス 808"/>
        <xdr:cNvSpPr txBox="1"/>
      </xdr:nvSpPr>
      <xdr:spPr>
        <a:xfrm>
          <a:off x="20199428" y="975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140106</xdr:rowOff>
    </xdr:from>
    <xdr:to>
      <xdr:col>102</xdr:col>
      <xdr:colOff>165100</xdr:colOff>
      <xdr:row>50</xdr:row>
      <xdr:rowOff>70256</xdr:rowOff>
    </xdr:to>
    <xdr:sp macro="" textlink="">
      <xdr:nvSpPr>
        <xdr:cNvPr id="810" name="楕円 809"/>
        <xdr:cNvSpPr/>
      </xdr:nvSpPr>
      <xdr:spPr>
        <a:xfrm>
          <a:off x="19494500" y="85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86783</xdr:rowOff>
    </xdr:from>
    <xdr:ext cx="534377" cy="259045"/>
    <xdr:sp macro="" textlink="">
      <xdr:nvSpPr>
        <xdr:cNvPr id="811" name="テキスト ボックス 810"/>
        <xdr:cNvSpPr txBox="1"/>
      </xdr:nvSpPr>
      <xdr:spPr>
        <a:xfrm>
          <a:off x="19278111" y="83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152085</xdr:rowOff>
    </xdr:from>
    <xdr:to>
      <xdr:col>98</xdr:col>
      <xdr:colOff>38100</xdr:colOff>
      <xdr:row>56</xdr:row>
      <xdr:rowOff>82235</xdr:rowOff>
    </xdr:to>
    <xdr:sp macro="" textlink="">
      <xdr:nvSpPr>
        <xdr:cNvPr id="812" name="楕円 811"/>
        <xdr:cNvSpPr/>
      </xdr:nvSpPr>
      <xdr:spPr>
        <a:xfrm>
          <a:off x="18605500" y="958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73362</xdr:rowOff>
    </xdr:from>
    <xdr:ext cx="469744" cy="259045"/>
    <xdr:sp macro="" textlink="">
      <xdr:nvSpPr>
        <xdr:cNvPr id="813" name="テキスト ボックス 812"/>
        <xdr:cNvSpPr txBox="1"/>
      </xdr:nvSpPr>
      <xdr:spPr>
        <a:xfrm>
          <a:off x="18421428" y="967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71459</xdr:rowOff>
    </xdr:from>
    <xdr:to>
      <xdr:col>116</xdr:col>
      <xdr:colOff>63500</xdr:colOff>
      <xdr:row>76</xdr:row>
      <xdr:rowOff>140102</xdr:rowOff>
    </xdr:to>
    <xdr:cxnSp macro="">
      <xdr:nvCxnSpPr>
        <xdr:cNvPr id="844" name="直線コネクタ 843"/>
        <xdr:cNvCxnSpPr/>
      </xdr:nvCxnSpPr>
      <xdr:spPr>
        <a:xfrm flipV="1">
          <a:off x="21323300" y="13101659"/>
          <a:ext cx="838200" cy="6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140102</xdr:rowOff>
    </xdr:from>
    <xdr:to>
      <xdr:col>111</xdr:col>
      <xdr:colOff>177800</xdr:colOff>
      <xdr:row>76</xdr:row>
      <xdr:rowOff>153318</xdr:rowOff>
    </xdr:to>
    <xdr:cxnSp macro="">
      <xdr:nvCxnSpPr>
        <xdr:cNvPr id="847" name="直線コネクタ 846"/>
        <xdr:cNvCxnSpPr/>
      </xdr:nvCxnSpPr>
      <xdr:spPr>
        <a:xfrm flipV="1">
          <a:off x="20434300" y="13170302"/>
          <a:ext cx="889000" cy="1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91935</xdr:rowOff>
    </xdr:from>
    <xdr:to>
      <xdr:col>107</xdr:col>
      <xdr:colOff>50800</xdr:colOff>
      <xdr:row>76</xdr:row>
      <xdr:rowOff>153318</xdr:rowOff>
    </xdr:to>
    <xdr:cxnSp macro="">
      <xdr:nvCxnSpPr>
        <xdr:cNvPr id="850" name="直線コネクタ 849"/>
        <xdr:cNvCxnSpPr/>
      </xdr:nvCxnSpPr>
      <xdr:spPr>
        <a:xfrm>
          <a:off x="19545300" y="13122135"/>
          <a:ext cx="889000" cy="6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91935</xdr:rowOff>
    </xdr:from>
    <xdr:to>
      <xdr:col>102</xdr:col>
      <xdr:colOff>114300</xdr:colOff>
      <xdr:row>76</xdr:row>
      <xdr:rowOff>160917</xdr:rowOff>
    </xdr:to>
    <xdr:cxnSp macro="">
      <xdr:nvCxnSpPr>
        <xdr:cNvPr id="853" name="直線コネクタ 852"/>
        <xdr:cNvCxnSpPr/>
      </xdr:nvCxnSpPr>
      <xdr:spPr>
        <a:xfrm flipV="1">
          <a:off x="18656300" y="13122135"/>
          <a:ext cx="889000" cy="6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20659</xdr:rowOff>
    </xdr:from>
    <xdr:to>
      <xdr:col>116</xdr:col>
      <xdr:colOff>114300</xdr:colOff>
      <xdr:row>76</xdr:row>
      <xdr:rowOff>122259</xdr:rowOff>
    </xdr:to>
    <xdr:sp macro="" textlink="">
      <xdr:nvSpPr>
        <xdr:cNvPr id="863" name="楕円 862"/>
        <xdr:cNvSpPr/>
      </xdr:nvSpPr>
      <xdr:spPr>
        <a:xfrm>
          <a:off x="22110700" y="13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43537</xdr:rowOff>
    </xdr:from>
    <xdr:ext cx="599010" cy="259045"/>
    <xdr:sp macro="" textlink="">
      <xdr:nvSpPr>
        <xdr:cNvPr id="864" name="繰出金該当値テキスト"/>
        <xdr:cNvSpPr txBox="1"/>
      </xdr:nvSpPr>
      <xdr:spPr>
        <a:xfrm>
          <a:off x="22212300" y="1290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89302</xdr:rowOff>
    </xdr:from>
    <xdr:to>
      <xdr:col>112</xdr:col>
      <xdr:colOff>38100</xdr:colOff>
      <xdr:row>77</xdr:row>
      <xdr:rowOff>19452</xdr:rowOff>
    </xdr:to>
    <xdr:sp macro="" textlink="">
      <xdr:nvSpPr>
        <xdr:cNvPr id="865" name="楕円 864"/>
        <xdr:cNvSpPr/>
      </xdr:nvSpPr>
      <xdr:spPr>
        <a:xfrm>
          <a:off x="21272500" y="131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35979</xdr:rowOff>
    </xdr:from>
    <xdr:ext cx="599010" cy="259045"/>
    <xdr:sp macro="" textlink="">
      <xdr:nvSpPr>
        <xdr:cNvPr id="866" name="テキスト ボックス 865"/>
        <xdr:cNvSpPr txBox="1"/>
      </xdr:nvSpPr>
      <xdr:spPr>
        <a:xfrm>
          <a:off x="21023795" y="1289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102518</xdr:rowOff>
    </xdr:from>
    <xdr:to>
      <xdr:col>107</xdr:col>
      <xdr:colOff>101600</xdr:colOff>
      <xdr:row>77</xdr:row>
      <xdr:rowOff>32668</xdr:rowOff>
    </xdr:to>
    <xdr:sp macro="" textlink="">
      <xdr:nvSpPr>
        <xdr:cNvPr id="867" name="楕円 866"/>
        <xdr:cNvSpPr/>
      </xdr:nvSpPr>
      <xdr:spPr>
        <a:xfrm>
          <a:off x="20383500" y="131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49195</xdr:rowOff>
    </xdr:from>
    <xdr:ext cx="599010" cy="259045"/>
    <xdr:sp macro="" textlink="">
      <xdr:nvSpPr>
        <xdr:cNvPr id="868" name="テキスト ボックス 867"/>
        <xdr:cNvSpPr txBox="1"/>
      </xdr:nvSpPr>
      <xdr:spPr>
        <a:xfrm>
          <a:off x="20134795" y="12907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41135</xdr:rowOff>
    </xdr:from>
    <xdr:to>
      <xdr:col>102</xdr:col>
      <xdr:colOff>165100</xdr:colOff>
      <xdr:row>76</xdr:row>
      <xdr:rowOff>142735</xdr:rowOff>
    </xdr:to>
    <xdr:sp macro="" textlink="">
      <xdr:nvSpPr>
        <xdr:cNvPr id="869" name="楕円 868"/>
        <xdr:cNvSpPr/>
      </xdr:nvSpPr>
      <xdr:spPr>
        <a:xfrm>
          <a:off x="19494500" y="1307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159262</xdr:rowOff>
    </xdr:from>
    <xdr:ext cx="599010" cy="259045"/>
    <xdr:sp macro="" textlink="">
      <xdr:nvSpPr>
        <xdr:cNvPr id="870" name="テキスト ボックス 869"/>
        <xdr:cNvSpPr txBox="1"/>
      </xdr:nvSpPr>
      <xdr:spPr>
        <a:xfrm>
          <a:off x="19245795" y="1284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110117</xdr:rowOff>
    </xdr:from>
    <xdr:to>
      <xdr:col>98</xdr:col>
      <xdr:colOff>38100</xdr:colOff>
      <xdr:row>77</xdr:row>
      <xdr:rowOff>40267</xdr:rowOff>
    </xdr:to>
    <xdr:sp macro="" textlink="">
      <xdr:nvSpPr>
        <xdr:cNvPr id="871" name="楕円 870"/>
        <xdr:cNvSpPr/>
      </xdr:nvSpPr>
      <xdr:spPr>
        <a:xfrm>
          <a:off x="18605500" y="131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56794</xdr:rowOff>
    </xdr:from>
    <xdr:ext cx="599010" cy="259045"/>
    <xdr:sp macro="" textlink="">
      <xdr:nvSpPr>
        <xdr:cNvPr id="872" name="テキスト ボックス 871"/>
        <xdr:cNvSpPr txBox="1"/>
      </xdr:nvSpPr>
      <xdr:spPr>
        <a:xfrm>
          <a:off x="18356795" y="1291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性質別の住民一人当たりのコストについては、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村の行政区であり、新島と式根島間は海洋を隔てている特殊な環境にある。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のため、島間の離島航路の維持・運営、公共サービス施設の重複整備及び運営に係る人員配置及び運営コストがかかるため、人件費・物件費・維持補修費・操出金の一人当たりコスト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普通建設事業費は類似団体平均を大きく上回っているが、これは昭和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年代に整備した公共施設の更新が継続実施されており、平成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年度においては水産加工施設大規模改修工事等による更新事業が数値を押し上げている。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環境特性により、他団体と比較し高い水準となっている項目が多いが、既存事業の見直し及び効率化、公共施設総合管理計画に基づく施設の運営経費・人件費等の削減に努める。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136499</xdr:rowOff>
    </xdr:from>
    <xdr:to>
      <xdr:col>24</xdr:col>
      <xdr:colOff>63500</xdr:colOff>
      <xdr:row>37</xdr:row>
      <xdr:rowOff>160554</xdr:rowOff>
    </xdr:to>
    <xdr:cxnSp macro="">
      <xdr:nvCxnSpPr>
        <xdr:cNvPr id="60" name="直線コネクタ 59"/>
        <xdr:cNvCxnSpPr/>
      </xdr:nvCxnSpPr>
      <xdr:spPr>
        <a:xfrm flipV="1">
          <a:off x="3797300" y="6480149"/>
          <a:ext cx="8382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148958</xdr:rowOff>
    </xdr:from>
    <xdr:to>
      <xdr:col>19</xdr:col>
      <xdr:colOff>177800</xdr:colOff>
      <xdr:row>37</xdr:row>
      <xdr:rowOff>160554</xdr:rowOff>
    </xdr:to>
    <xdr:cxnSp macro="">
      <xdr:nvCxnSpPr>
        <xdr:cNvPr id="63" name="直線コネクタ 62"/>
        <xdr:cNvCxnSpPr/>
      </xdr:nvCxnSpPr>
      <xdr:spPr>
        <a:xfrm>
          <a:off x="2908300" y="6492608"/>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138506</xdr:rowOff>
    </xdr:from>
    <xdr:to>
      <xdr:col>15</xdr:col>
      <xdr:colOff>50800</xdr:colOff>
      <xdr:row>37</xdr:row>
      <xdr:rowOff>148958</xdr:rowOff>
    </xdr:to>
    <xdr:cxnSp macro="">
      <xdr:nvCxnSpPr>
        <xdr:cNvPr id="66" name="直線コネクタ 65"/>
        <xdr:cNvCxnSpPr/>
      </xdr:nvCxnSpPr>
      <xdr:spPr>
        <a:xfrm>
          <a:off x="2019300" y="6482156"/>
          <a:ext cx="889000" cy="1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138506</xdr:rowOff>
    </xdr:from>
    <xdr:to>
      <xdr:col>10</xdr:col>
      <xdr:colOff>114300</xdr:colOff>
      <xdr:row>37</xdr:row>
      <xdr:rowOff>139941</xdr:rowOff>
    </xdr:to>
    <xdr:cxnSp macro="">
      <xdr:nvCxnSpPr>
        <xdr:cNvPr id="69" name="直線コネクタ 68"/>
        <xdr:cNvCxnSpPr/>
      </xdr:nvCxnSpPr>
      <xdr:spPr>
        <a:xfrm flipV="1">
          <a:off x="1130300" y="6482156"/>
          <a:ext cx="8890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85699</xdr:rowOff>
    </xdr:from>
    <xdr:to>
      <xdr:col>24</xdr:col>
      <xdr:colOff>114300</xdr:colOff>
      <xdr:row>38</xdr:row>
      <xdr:rowOff>15849</xdr:rowOff>
    </xdr:to>
    <xdr:sp macro="" textlink="">
      <xdr:nvSpPr>
        <xdr:cNvPr id="79" name="楕円 78"/>
        <xdr:cNvSpPr/>
      </xdr:nvSpPr>
      <xdr:spPr>
        <a:xfrm>
          <a:off x="4584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108576</xdr:rowOff>
    </xdr:from>
    <xdr:ext cx="534377" cy="259045"/>
    <xdr:sp macro="" textlink="">
      <xdr:nvSpPr>
        <xdr:cNvPr id="80" name="議会費該当値テキスト"/>
        <xdr:cNvSpPr txBox="1"/>
      </xdr:nvSpPr>
      <xdr:spPr>
        <a:xfrm>
          <a:off x="4686300"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109753</xdr:rowOff>
    </xdr:from>
    <xdr:to>
      <xdr:col>20</xdr:col>
      <xdr:colOff>38100</xdr:colOff>
      <xdr:row>38</xdr:row>
      <xdr:rowOff>39903</xdr:rowOff>
    </xdr:to>
    <xdr:sp macro="" textlink="">
      <xdr:nvSpPr>
        <xdr:cNvPr id="81" name="楕円 80"/>
        <xdr:cNvSpPr/>
      </xdr:nvSpPr>
      <xdr:spPr>
        <a:xfrm>
          <a:off x="3746500" y="64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31031</xdr:rowOff>
    </xdr:from>
    <xdr:ext cx="534377" cy="259045"/>
    <xdr:sp macro="" textlink="">
      <xdr:nvSpPr>
        <xdr:cNvPr id="82" name="テキスト ボックス 81"/>
        <xdr:cNvSpPr txBox="1"/>
      </xdr:nvSpPr>
      <xdr:spPr>
        <a:xfrm>
          <a:off x="3530111" y="65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98158</xdr:rowOff>
    </xdr:from>
    <xdr:to>
      <xdr:col>15</xdr:col>
      <xdr:colOff>101600</xdr:colOff>
      <xdr:row>38</xdr:row>
      <xdr:rowOff>28308</xdr:rowOff>
    </xdr:to>
    <xdr:sp macro="" textlink="">
      <xdr:nvSpPr>
        <xdr:cNvPr id="83" name="楕円 82"/>
        <xdr:cNvSpPr/>
      </xdr:nvSpPr>
      <xdr:spPr>
        <a:xfrm>
          <a:off x="2857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19435</xdr:rowOff>
    </xdr:from>
    <xdr:ext cx="534377" cy="259045"/>
    <xdr:sp macro="" textlink="">
      <xdr:nvSpPr>
        <xdr:cNvPr id="84" name="テキスト ボックス 83"/>
        <xdr:cNvSpPr txBox="1"/>
      </xdr:nvSpPr>
      <xdr:spPr>
        <a:xfrm>
          <a:off x="2641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87706</xdr:rowOff>
    </xdr:from>
    <xdr:to>
      <xdr:col>10</xdr:col>
      <xdr:colOff>165100</xdr:colOff>
      <xdr:row>38</xdr:row>
      <xdr:rowOff>17856</xdr:rowOff>
    </xdr:to>
    <xdr:sp macro="" textlink="">
      <xdr:nvSpPr>
        <xdr:cNvPr id="85" name="楕円 84"/>
        <xdr:cNvSpPr/>
      </xdr:nvSpPr>
      <xdr:spPr>
        <a:xfrm>
          <a:off x="1968500" y="64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8983</xdr:rowOff>
    </xdr:from>
    <xdr:ext cx="534377" cy="259045"/>
    <xdr:sp macro="" textlink="">
      <xdr:nvSpPr>
        <xdr:cNvPr id="86" name="テキスト ボックス 85"/>
        <xdr:cNvSpPr txBox="1"/>
      </xdr:nvSpPr>
      <xdr:spPr>
        <a:xfrm>
          <a:off x="1752111" y="652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89141</xdr:rowOff>
    </xdr:from>
    <xdr:to>
      <xdr:col>6</xdr:col>
      <xdr:colOff>38100</xdr:colOff>
      <xdr:row>38</xdr:row>
      <xdr:rowOff>19292</xdr:rowOff>
    </xdr:to>
    <xdr:sp macro="" textlink="">
      <xdr:nvSpPr>
        <xdr:cNvPr id="87" name="楕円 86"/>
        <xdr:cNvSpPr/>
      </xdr:nvSpPr>
      <xdr:spPr>
        <a:xfrm>
          <a:off x="1079500" y="64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10418</xdr:rowOff>
    </xdr:from>
    <xdr:ext cx="534377" cy="259045"/>
    <xdr:sp macro="" textlink="">
      <xdr:nvSpPr>
        <xdr:cNvPr id="88" name="テキスト ボックス 87"/>
        <xdr:cNvSpPr txBox="1"/>
      </xdr:nvSpPr>
      <xdr:spPr>
        <a:xfrm>
          <a:off x="863111" y="65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116176</xdr:rowOff>
    </xdr:from>
    <xdr:to>
      <xdr:col>24</xdr:col>
      <xdr:colOff>63500</xdr:colOff>
      <xdr:row>58</xdr:row>
      <xdr:rowOff>161431</xdr:rowOff>
    </xdr:to>
    <xdr:cxnSp macro="">
      <xdr:nvCxnSpPr>
        <xdr:cNvPr id="117" name="直線コネクタ 116"/>
        <xdr:cNvCxnSpPr/>
      </xdr:nvCxnSpPr>
      <xdr:spPr>
        <a:xfrm>
          <a:off x="3797300" y="10060276"/>
          <a:ext cx="838200" cy="4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116176</xdr:rowOff>
    </xdr:from>
    <xdr:to>
      <xdr:col>19</xdr:col>
      <xdr:colOff>177800</xdr:colOff>
      <xdr:row>58</xdr:row>
      <xdr:rowOff>153486</xdr:rowOff>
    </xdr:to>
    <xdr:cxnSp macro="">
      <xdr:nvCxnSpPr>
        <xdr:cNvPr id="120" name="直線コネクタ 119"/>
        <xdr:cNvCxnSpPr/>
      </xdr:nvCxnSpPr>
      <xdr:spPr>
        <a:xfrm flipV="1">
          <a:off x="2908300" y="10060276"/>
          <a:ext cx="889000" cy="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153486</xdr:rowOff>
    </xdr:from>
    <xdr:to>
      <xdr:col>15</xdr:col>
      <xdr:colOff>50800</xdr:colOff>
      <xdr:row>58</xdr:row>
      <xdr:rowOff>166480</xdr:rowOff>
    </xdr:to>
    <xdr:cxnSp macro="">
      <xdr:nvCxnSpPr>
        <xdr:cNvPr id="123" name="直線コネクタ 122"/>
        <xdr:cNvCxnSpPr/>
      </xdr:nvCxnSpPr>
      <xdr:spPr>
        <a:xfrm flipV="1">
          <a:off x="2019300" y="10097586"/>
          <a:ext cx="889000" cy="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166480</xdr:rowOff>
    </xdr:from>
    <xdr:to>
      <xdr:col>10</xdr:col>
      <xdr:colOff>114300</xdr:colOff>
      <xdr:row>59</xdr:row>
      <xdr:rowOff>1878</xdr:rowOff>
    </xdr:to>
    <xdr:cxnSp macro="">
      <xdr:nvCxnSpPr>
        <xdr:cNvPr id="126" name="直線コネクタ 125"/>
        <xdr:cNvCxnSpPr/>
      </xdr:nvCxnSpPr>
      <xdr:spPr>
        <a:xfrm flipV="1">
          <a:off x="1130300" y="10110580"/>
          <a:ext cx="889000" cy="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110631</xdr:rowOff>
    </xdr:from>
    <xdr:to>
      <xdr:col>24</xdr:col>
      <xdr:colOff>114300</xdr:colOff>
      <xdr:row>59</xdr:row>
      <xdr:rowOff>40781</xdr:rowOff>
    </xdr:to>
    <xdr:sp macro="" textlink="">
      <xdr:nvSpPr>
        <xdr:cNvPr id="136" name="楕円 135"/>
        <xdr:cNvSpPr/>
      </xdr:nvSpPr>
      <xdr:spPr>
        <a:xfrm>
          <a:off x="4584700" y="100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65376</xdr:rowOff>
    </xdr:from>
    <xdr:to>
      <xdr:col>20</xdr:col>
      <xdr:colOff>38100</xdr:colOff>
      <xdr:row>58</xdr:row>
      <xdr:rowOff>166976</xdr:rowOff>
    </xdr:to>
    <xdr:sp macro="" textlink="">
      <xdr:nvSpPr>
        <xdr:cNvPr id="138" name="楕円 137"/>
        <xdr:cNvSpPr/>
      </xdr:nvSpPr>
      <xdr:spPr>
        <a:xfrm>
          <a:off x="3746500" y="100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12053</xdr:rowOff>
    </xdr:from>
    <xdr:ext cx="599010" cy="259045"/>
    <xdr:sp macro="" textlink="">
      <xdr:nvSpPr>
        <xdr:cNvPr id="139" name="テキスト ボックス 138"/>
        <xdr:cNvSpPr txBox="1"/>
      </xdr:nvSpPr>
      <xdr:spPr>
        <a:xfrm>
          <a:off x="3497795" y="978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102686</xdr:rowOff>
    </xdr:from>
    <xdr:to>
      <xdr:col>15</xdr:col>
      <xdr:colOff>101600</xdr:colOff>
      <xdr:row>59</xdr:row>
      <xdr:rowOff>32836</xdr:rowOff>
    </xdr:to>
    <xdr:sp macro="" textlink="">
      <xdr:nvSpPr>
        <xdr:cNvPr id="140" name="楕円 139"/>
        <xdr:cNvSpPr/>
      </xdr:nvSpPr>
      <xdr:spPr>
        <a:xfrm>
          <a:off x="2857500" y="100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23963</xdr:rowOff>
    </xdr:from>
    <xdr:ext cx="599010" cy="259045"/>
    <xdr:sp macro="" textlink="">
      <xdr:nvSpPr>
        <xdr:cNvPr id="141" name="テキスト ボックス 140"/>
        <xdr:cNvSpPr txBox="1"/>
      </xdr:nvSpPr>
      <xdr:spPr>
        <a:xfrm>
          <a:off x="2608795" y="1013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115680</xdr:rowOff>
    </xdr:from>
    <xdr:to>
      <xdr:col>10</xdr:col>
      <xdr:colOff>165100</xdr:colOff>
      <xdr:row>59</xdr:row>
      <xdr:rowOff>45830</xdr:rowOff>
    </xdr:to>
    <xdr:sp macro="" textlink="">
      <xdr:nvSpPr>
        <xdr:cNvPr id="142" name="楕円 141"/>
        <xdr:cNvSpPr/>
      </xdr:nvSpPr>
      <xdr:spPr>
        <a:xfrm>
          <a:off x="1968500" y="10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36957</xdr:rowOff>
    </xdr:from>
    <xdr:ext cx="599010" cy="259045"/>
    <xdr:sp macro="" textlink="">
      <xdr:nvSpPr>
        <xdr:cNvPr id="143" name="テキスト ボックス 142"/>
        <xdr:cNvSpPr txBox="1"/>
      </xdr:nvSpPr>
      <xdr:spPr>
        <a:xfrm>
          <a:off x="1719795" y="1015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122528</xdr:rowOff>
    </xdr:from>
    <xdr:to>
      <xdr:col>6</xdr:col>
      <xdr:colOff>38100</xdr:colOff>
      <xdr:row>59</xdr:row>
      <xdr:rowOff>52678</xdr:rowOff>
    </xdr:to>
    <xdr:sp macro="" textlink="">
      <xdr:nvSpPr>
        <xdr:cNvPr id="144" name="楕円 143"/>
        <xdr:cNvSpPr/>
      </xdr:nvSpPr>
      <xdr:spPr>
        <a:xfrm>
          <a:off x="1079500" y="100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43805</xdr:rowOff>
    </xdr:from>
    <xdr:ext cx="599010" cy="259045"/>
    <xdr:sp macro="" textlink="">
      <xdr:nvSpPr>
        <xdr:cNvPr id="145" name="テキスト ボックス 144"/>
        <xdr:cNvSpPr txBox="1"/>
      </xdr:nvSpPr>
      <xdr:spPr>
        <a:xfrm>
          <a:off x="830795" y="1015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148943</xdr:rowOff>
    </xdr:from>
    <xdr:to>
      <xdr:col>24</xdr:col>
      <xdr:colOff>63500</xdr:colOff>
      <xdr:row>77</xdr:row>
      <xdr:rowOff>22250</xdr:rowOff>
    </xdr:to>
    <xdr:cxnSp macro="">
      <xdr:nvCxnSpPr>
        <xdr:cNvPr id="174" name="直線コネクタ 173"/>
        <xdr:cNvCxnSpPr/>
      </xdr:nvCxnSpPr>
      <xdr:spPr>
        <a:xfrm flipV="1">
          <a:off x="3797300" y="13179143"/>
          <a:ext cx="8382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78906</xdr:rowOff>
    </xdr:from>
    <xdr:ext cx="599010" cy="259045"/>
    <xdr:sp macro="" textlink="">
      <xdr:nvSpPr>
        <xdr:cNvPr id="175" name="民生費平均値テキスト"/>
        <xdr:cNvSpPr txBox="1"/>
      </xdr:nvSpPr>
      <xdr:spPr>
        <a:xfrm>
          <a:off x="4686300" y="1293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3652</xdr:rowOff>
    </xdr:from>
    <xdr:to>
      <xdr:col>19</xdr:col>
      <xdr:colOff>177800</xdr:colOff>
      <xdr:row>77</xdr:row>
      <xdr:rowOff>22250</xdr:rowOff>
    </xdr:to>
    <xdr:cxnSp macro="">
      <xdr:nvCxnSpPr>
        <xdr:cNvPr id="177" name="直線コネクタ 176"/>
        <xdr:cNvCxnSpPr/>
      </xdr:nvCxnSpPr>
      <xdr:spPr>
        <a:xfrm>
          <a:off x="2908300" y="13205302"/>
          <a:ext cx="889000" cy="1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150351</xdr:rowOff>
    </xdr:from>
    <xdr:to>
      <xdr:col>15</xdr:col>
      <xdr:colOff>50800</xdr:colOff>
      <xdr:row>77</xdr:row>
      <xdr:rowOff>3652</xdr:rowOff>
    </xdr:to>
    <xdr:cxnSp macro="">
      <xdr:nvCxnSpPr>
        <xdr:cNvPr id="180" name="直線コネクタ 179"/>
        <xdr:cNvCxnSpPr/>
      </xdr:nvCxnSpPr>
      <xdr:spPr>
        <a:xfrm>
          <a:off x="2019300" y="13180551"/>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150351</xdr:rowOff>
    </xdr:from>
    <xdr:to>
      <xdr:col>10</xdr:col>
      <xdr:colOff>114300</xdr:colOff>
      <xdr:row>77</xdr:row>
      <xdr:rowOff>24764</xdr:rowOff>
    </xdr:to>
    <xdr:cxnSp macro="">
      <xdr:nvCxnSpPr>
        <xdr:cNvPr id="183" name="直線コネクタ 182"/>
        <xdr:cNvCxnSpPr/>
      </xdr:nvCxnSpPr>
      <xdr:spPr>
        <a:xfrm flipV="1">
          <a:off x="1130300" y="13180551"/>
          <a:ext cx="889000" cy="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98143</xdr:rowOff>
    </xdr:from>
    <xdr:to>
      <xdr:col>24</xdr:col>
      <xdr:colOff>114300</xdr:colOff>
      <xdr:row>77</xdr:row>
      <xdr:rowOff>28293</xdr:rowOff>
    </xdr:to>
    <xdr:sp macro="" textlink="">
      <xdr:nvSpPr>
        <xdr:cNvPr id="193" name="楕円 192"/>
        <xdr:cNvSpPr/>
      </xdr:nvSpPr>
      <xdr:spPr>
        <a:xfrm>
          <a:off x="4584700" y="13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76570</xdr:rowOff>
    </xdr:from>
    <xdr:ext cx="599010" cy="259045"/>
    <xdr:sp macro="" textlink="">
      <xdr:nvSpPr>
        <xdr:cNvPr id="194" name="民生費該当値テキスト"/>
        <xdr:cNvSpPr txBox="1"/>
      </xdr:nvSpPr>
      <xdr:spPr>
        <a:xfrm>
          <a:off x="4686300" y="1310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142900</xdr:rowOff>
    </xdr:from>
    <xdr:to>
      <xdr:col>20</xdr:col>
      <xdr:colOff>38100</xdr:colOff>
      <xdr:row>77</xdr:row>
      <xdr:rowOff>73050</xdr:rowOff>
    </xdr:to>
    <xdr:sp macro="" textlink="">
      <xdr:nvSpPr>
        <xdr:cNvPr id="195" name="楕円 194"/>
        <xdr:cNvSpPr/>
      </xdr:nvSpPr>
      <xdr:spPr>
        <a:xfrm>
          <a:off x="3746500" y="131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64177</xdr:rowOff>
    </xdr:from>
    <xdr:ext cx="599010" cy="259045"/>
    <xdr:sp macro="" textlink="">
      <xdr:nvSpPr>
        <xdr:cNvPr id="196" name="テキスト ボックス 195"/>
        <xdr:cNvSpPr txBox="1"/>
      </xdr:nvSpPr>
      <xdr:spPr>
        <a:xfrm>
          <a:off x="3497795" y="1326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124302</xdr:rowOff>
    </xdr:from>
    <xdr:to>
      <xdr:col>15</xdr:col>
      <xdr:colOff>101600</xdr:colOff>
      <xdr:row>77</xdr:row>
      <xdr:rowOff>54452</xdr:rowOff>
    </xdr:to>
    <xdr:sp macro="" textlink="">
      <xdr:nvSpPr>
        <xdr:cNvPr id="197" name="楕円 196"/>
        <xdr:cNvSpPr/>
      </xdr:nvSpPr>
      <xdr:spPr>
        <a:xfrm>
          <a:off x="2857500" y="1315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45579</xdr:rowOff>
    </xdr:from>
    <xdr:ext cx="599010" cy="259045"/>
    <xdr:sp macro="" textlink="">
      <xdr:nvSpPr>
        <xdr:cNvPr id="198" name="テキスト ボックス 197"/>
        <xdr:cNvSpPr txBox="1"/>
      </xdr:nvSpPr>
      <xdr:spPr>
        <a:xfrm>
          <a:off x="2608795" y="1324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99551</xdr:rowOff>
    </xdr:from>
    <xdr:to>
      <xdr:col>10</xdr:col>
      <xdr:colOff>165100</xdr:colOff>
      <xdr:row>77</xdr:row>
      <xdr:rowOff>29701</xdr:rowOff>
    </xdr:to>
    <xdr:sp macro="" textlink="">
      <xdr:nvSpPr>
        <xdr:cNvPr id="199" name="楕円 198"/>
        <xdr:cNvSpPr/>
      </xdr:nvSpPr>
      <xdr:spPr>
        <a:xfrm>
          <a:off x="1968500" y="131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20828</xdr:rowOff>
    </xdr:from>
    <xdr:ext cx="599010" cy="259045"/>
    <xdr:sp macro="" textlink="">
      <xdr:nvSpPr>
        <xdr:cNvPr id="200" name="テキスト ボックス 199"/>
        <xdr:cNvSpPr txBox="1"/>
      </xdr:nvSpPr>
      <xdr:spPr>
        <a:xfrm>
          <a:off x="1719795" y="1322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145414</xdr:rowOff>
    </xdr:from>
    <xdr:to>
      <xdr:col>6</xdr:col>
      <xdr:colOff>38100</xdr:colOff>
      <xdr:row>77</xdr:row>
      <xdr:rowOff>75564</xdr:rowOff>
    </xdr:to>
    <xdr:sp macro="" textlink="">
      <xdr:nvSpPr>
        <xdr:cNvPr id="201" name="楕円 200"/>
        <xdr:cNvSpPr/>
      </xdr:nvSpPr>
      <xdr:spPr>
        <a:xfrm>
          <a:off x="1079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66691</xdr:rowOff>
    </xdr:from>
    <xdr:ext cx="599010" cy="259045"/>
    <xdr:sp macro="" textlink="">
      <xdr:nvSpPr>
        <xdr:cNvPr id="202" name="テキスト ボックス 201"/>
        <xdr:cNvSpPr txBox="1"/>
      </xdr:nvSpPr>
      <xdr:spPr>
        <a:xfrm>
          <a:off x="830795" y="1326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7982</xdr:rowOff>
    </xdr:from>
    <xdr:to>
      <xdr:col>24</xdr:col>
      <xdr:colOff>63500</xdr:colOff>
      <xdr:row>97</xdr:row>
      <xdr:rowOff>86789</xdr:rowOff>
    </xdr:to>
    <xdr:cxnSp macro="">
      <xdr:nvCxnSpPr>
        <xdr:cNvPr id="233" name="直線コネクタ 232"/>
        <xdr:cNvCxnSpPr/>
      </xdr:nvCxnSpPr>
      <xdr:spPr>
        <a:xfrm flipV="1">
          <a:off x="3797300" y="16638632"/>
          <a:ext cx="838200" cy="7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86789</xdr:rowOff>
    </xdr:from>
    <xdr:to>
      <xdr:col>19</xdr:col>
      <xdr:colOff>177800</xdr:colOff>
      <xdr:row>98</xdr:row>
      <xdr:rowOff>123499</xdr:rowOff>
    </xdr:to>
    <xdr:cxnSp macro="">
      <xdr:nvCxnSpPr>
        <xdr:cNvPr id="236" name="直線コネクタ 235"/>
        <xdr:cNvCxnSpPr/>
      </xdr:nvCxnSpPr>
      <xdr:spPr>
        <a:xfrm flipV="1">
          <a:off x="2908300" y="16717439"/>
          <a:ext cx="889000" cy="2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123499</xdr:rowOff>
    </xdr:from>
    <xdr:to>
      <xdr:col>15</xdr:col>
      <xdr:colOff>50800</xdr:colOff>
      <xdr:row>98</xdr:row>
      <xdr:rowOff>169098</xdr:rowOff>
    </xdr:to>
    <xdr:cxnSp macro="">
      <xdr:nvCxnSpPr>
        <xdr:cNvPr id="239" name="直線コネクタ 238"/>
        <xdr:cNvCxnSpPr/>
      </xdr:nvCxnSpPr>
      <xdr:spPr>
        <a:xfrm flipV="1">
          <a:off x="2019300" y="16925599"/>
          <a:ext cx="889000" cy="4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9197</xdr:rowOff>
    </xdr:from>
    <xdr:ext cx="599010" cy="259045"/>
    <xdr:sp macro="" textlink="">
      <xdr:nvSpPr>
        <xdr:cNvPr id="241" name="テキスト ボックス 240"/>
        <xdr:cNvSpPr txBox="1"/>
      </xdr:nvSpPr>
      <xdr:spPr>
        <a:xfrm>
          <a:off x="2608795" y="1663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162204</xdr:rowOff>
    </xdr:from>
    <xdr:to>
      <xdr:col>10</xdr:col>
      <xdr:colOff>114300</xdr:colOff>
      <xdr:row>98</xdr:row>
      <xdr:rowOff>169098</xdr:rowOff>
    </xdr:to>
    <xdr:cxnSp macro="">
      <xdr:nvCxnSpPr>
        <xdr:cNvPr id="242" name="直線コネクタ 241"/>
        <xdr:cNvCxnSpPr/>
      </xdr:nvCxnSpPr>
      <xdr:spPr>
        <a:xfrm>
          <a:off x="1130300" y="1696430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24158</xdr:rowOff>
    </xdr:from>
    <xdr:ext cx="599010" cy="259045"/>
    <xdr:sp macro="" textlink="">
      <xdr:nvSpPr>
        <xdr:cNvPr id="244" name="テキスト ボックス 243"/>
        <xdr:cNvSpPr txBox="1"/>
      </xdr:nvSpPr>
      <xdr:spPr>
        <a:xfrm>
          <a:off x="1719795" y="1665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128632</xdr:rowOff>
    </xdr:from>
    <xdr:to>
      <xdr:col>24</xdr:col>
      <xdr:colOff>114300</xdr:colOff>
      <xdr:row>97</xdr:row>
      <xdr:rowOff>58782</xdr:rowOff>
    </xdr:to>
    <xdr:sp macro="" textlink="">
      <xdr:nvSpPr>
        <xdr:cNvPr id="252" name="楕円 251"/>
        <xdr:cNvSpPr/>
      </xdr:nvSpPr>
      <xdr:spPr>
        <a:xfrm>
          <a:off x="4584700" y="165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151509</xdr:rowOff>
    </xdr:from>
    <xdr:ext cx="599010" cy="259045"/>
    <xdr:sp macro="" textlink="">
      <xdr:nvSpPr>
        <xdr:cNvPr id="253" name="衛生費該当値テキスト"/>
        <xdr:cNvSpPr txBox="1"/>
      </xdr:nvSpPr>
      <xdr:spPr>
        <a:xfrm>
          <a:off x="4686300" y="1643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35989</xdr:rowOff>
    </xdr:from>
    <xdr:to>
      <xdr:col>20</xdr:col>
      <xdr:colOff>38100</xdr:colOff>
      <xdr:row>97</xdr:row>
      <xdr:rowOff>137589</xdr:rowOff>
    </xdr:to>
    <xdr:sp macro="" textlink="">
      <xdr:nvSpPr>
        <xdr:cNvPr id="254" name="楕円 253"/>
        <xdr:cNvSpPr/>
      </xdr:nvSpPr>
      <xdr:spPr>
        <a:xfrm>
          <a:off x="3746500" y="166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154116</xdr:rowOff>
    </xdr:from>
    <xdr:ext cx="599010" cy="259045"/>
    <xdr:sp macro="" textlink="">
      <xdr:nvSpPr>
        <xdr:cNvPr id="255" name="テキスト ボックス 254"/>
        <xdr:cNvSpPr txBox="1"/>
      </xdr:nvSpPr>
      <xdr:spPr>
        <a:xfrm>
          <a:off x="3497795" y="164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72699</xdr:rowOff>
    </xdr:from>
    <xdr:to>
      <xdr:col>15</xdr:col>
      <xdr:colOff>101600</xdr:colOff>
      <xdr:row>99</xdr:row>
      <xdr:rowOff>2849</xdr:rowOff>
    </xdr:to>
    <xdr:sp macro="" textlink="">
      <xdr:nvSpPr>
        <xdr:cNvPr id="256" name="楕円 255"/>
        <xdr:cNvSpPr/>
      </xdr:nvSpPr>
      <xdr:spPr>
        <a:xfrm>
          <a:off x="2857500" y="1687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165426</xdr:rowOff>
    </xdr:from>
    <xdr:ext cx="599010" cy="259045"/>
    <xdr:sp macro="" textlink="">
      <xdr:nvSpPr>
        <xdr:cNvPr id="257" name="テキスト ボックス 256"/>
        <xdr:cNvSpPr txBox="1"/>
      </xdr:nvSpPr>
      <xdr:spPr>
        <a:xfrm>
          <a:off x="2608795" y="1696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118298</xdr:rowOff>
    </xdr:from>
    <xdr:to>
      <xdr:col>10</xdr:col>
      <xdr:colOff>165100</xdr:colOff>
      <xdr:row>99</xdr:row>
      <xdr:rowOff>48448</xdr:rowOff>
    </xdr:to>
    <xdr:sp macro="" textlink="">
      <xdr:nvSpPr>
        <xdr:cNvPr id="258" name="楕円 257"/>
        <xdr:cNvSpPr/>
      </xdr:nvSpPr>
      <xdr:spPr>
        <a:xfrm>
          <a:off x="1968500" y="169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39575</xdr:rowOff>
    </xdr:from>
    <xdr:ext cx="534377" cy="259045"/>
    <xdr:sp macro="" textlink="">
      <xdr:nvSpPr>
        <xdr:cNvPr id="259" name="テキスト ボックス 258"/>
        <xdr:cNvSpPr txBox="1"/>
      </xdr:nvSpPr>
      <xdr:spPr>
        <a:xfrm>
          <a:off x="1752111" y="170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111404</xdr:rowOff>
    </xdr:from>
    <xdr:to>
      <xdr:col>6</xdr:col>
      <xdr:colOff>38100</xdr:colOff>
      <xdr:row>99</xdr:row>
      <xdr:rowOff>41554</xdr:rowOff>
    </xdr:to>
    <xdr:sp macro="" textlink="">
      <xdr:nvSpPr>
        <xdr:cNvPr id="260" name="楕円 259"/>
        <xdr:cNvSpPr/>
      </xdr:nvSpPr>
      <xdr:spPr>
        <a:xfrm>
          <a:off x="1079500" y="169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32681</xdr:rowOff>
    </xdr:from>
    <xdr:ext cx="534377" cy="259045"/>
    <xdr:sp macro="" textlink="">
      <xdr:nvSpPr>
        <xdr:cNvPr id="261" name="テキスト ボックス 260"/>
        <xdr:cNvSpPr txBox="1"/>
      </xdr:nvSpPr>
      <xdr:spPr>
        <a:xfrm>
          <a:off x="863111" y="1700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73177</xdr:rowOff>
    </xdr:from>
    <xdr:to>
      <xdr:col>55</xdr:col>
      <xdr:colOff>0</xdr:colOff>
      <xdr:row>37</xdr:row>
      <xdr:rowOff>89947</xdr:rowOff>
    </xdr:to>
    <xdr:cxnSp macro="">
      <xdr:nvCxnSpPr>
        <xdr:cNvPr id="292" name="直線コネクタ 291"/>
        <xdr:cNvCxnSpPr/>
      </xdr:nvCxnSpPr>
      <xdr:spPr>
        <a:xfrm flipV="1">
          <a:off x="9639300" y="6416827"/>
          <a:ext cx="838200" cy="1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152742</xdr:rowOff>
    </xdr:from>
    <xdr:ext cx="469744" cy="259045"/>
    <xdr:sp macro="" textlink="">
      <xdr:nvSpPr>
        <xdr:cNvPr id="293" name="労働費平均値テキスト"/>
        <xdr:cNvSpPr txBox="1"/>
      </xdr:nvSpPr>
      <xdr:spPr>
        <a:xfrm>
          <a:off x="10528300" y="6667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87971</xdr:rowOff>
    </xdr:from>
    <xdr:to>
      <xdr:col>50</xdr:col>
      <xdr:colOff>114300</xdr:colOff>
      <xdr:row>37</xdr:row>
      <xdr:rowOff>89947</xdr:rowOff>
    </xdr:to>
    <xdr:cxnSp macro="">
      <xdr:nvCxnSpPr>
        <xdr:cNvPr id="295" name="直線コネクタ 294"/>
        <xdr:cNvCxnSpPr/>
      </xdr:nvCxnSpPr>
      <xdr:spPr>
        <a:xfrm>
          <a:off x="8750300" y="6431621"/>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87971</xdr:rowOff>
    </xdr:from>
    <xdr:to>
      <xdr:col>45</xdr:col>
      <xdr:colOff>177800</xdr:colOff>
      <xdr:row>37</xdr:row>
      <xdr:rowOff>102373</xdr:rowOff>
    </xdr:to>
    <xdr:cxnSp macro="">
      <xdr:nvCxnSpPr>
        <xdr:cNvPr id="298" name="直線コネクタ 297"/>
        <xdr:cNvCxnSpPr/>
      </xdr:nvCxnSpPr>
      <xdr:spPr>
        <a:xfrm flipV="1">
          <a:off x="7861300" y="6431621"/>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84673</xdr:rowOff>
    </xdr:from>
    <xdr:to>
      <xdr:col>41</xdr:col>
      <xdr:colOff>50800</xdr:colOff>
      <xdr:row>37</xdr:row>
      <xdr:rowOff>102373</xdr:rowOff>
    </xdr:to>
    <xdr:cxnSp macro="">
      <xdr:nvCxnSpPr>
        <xdr:cNvPr id="301" name="直線コネクタ 300"/>
        <xdr:cNvCxnSpPr/>
      </xdr:nvCxnSpPr>
      <xdr:spPr>
        <a:xfrm>
          <a:off x="6972300" y="642832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86889</xdr:rowOff>
    </xdr:from>
    <xdr:ext cx="469744" cy="259045"/>
    <xdr:sp macro="" textlink="">
      <xdr:nvSpPr>
        <xdr:cNvPr id="303" name="テキスト ボックス 302"/>
        <xdr:cNvSpPr txBox="1"/>
      </xdr:nvSpPr>
      <xdr:spPr>
        <a:xfrm>
          <a:off x="7626428"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22377</xdr:rowOff>
    </xdr:from>
    <xdr:to>
      <xdr:col>55</xdr:col>
      <xdr:colOff>50800</xdr:colOff>
      <xdr:row>37</xdr:row>
      <xdr:rowOff>123977</xdr:rowOff>
    </xdr:to>
    <xdr:sp macro="" textlink="">
      <xdr:nvSpPr>
        <xdr:cNvPr id="311" name="楕円 310"/>
        <xdr:cNvSpPr/>
      </xdr:nvSpPr>
      <xdr:spPr>
        <a:xfrm>
          <a:off x="10426700" y="63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45254</xdr:rowOff>
    </xdr:from>
    <xdr:ext cx="534377" cy="259045"/>
    <xdr:sp macro="" textlink="">
      <xdr:nvSpPr>
        <xdr:cNvPr id="312" name="労働費該当値テキスト"/>
        <xdr:cNvSpPr txBox="1"/>
      </xdr:nvSpPr>
      <xdr:spPr>
        <a:xfrm>
          <a:off x="10528300" y="621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39147</xdr:rowOff>
    </xdr:from>
    <xdr:to>
      <xdr:col>50</xdr:col>
      <xdr:colOff>165100</xdr:colOff>
      <xdr:row>37</xdr:row>
      <xdr:rowOff>140747</xdr:rowOff>
    </xdr:to>
    <xdr:sp macro="" textlink="">
      <xdr:nvSpPr>
        <xdr:cNvPr id="313" name="楕円 312"/>
        <xdr:cNvSpPr/>
      </xdr:nvSpPr>
      <xdr:spPr>
        <a:xfrm>
          <a:off x="9588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157274</xdr:rowOff>
    </xdr:from>
    <xdr:ext cx="534377" cy="259045"/>
    <xdr:sp macro="" textlink="">
      <xdr:nvSpPr>
        <xdr:cNvPr id="314" name="テキスト ボックス 313"/>
        <xdr:cNvSpPr txBox="1"/>
      </xdr:nvSpPr>
      <xdr:spPr>
        <a:xfrm>
          <a:off x="9372111" y="61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37171</xdr:rowOff>
    </xdr:from>
    <xdr:to>
      <xdr:col>46</xdr:col>
      <xdr:colOff>38100</xdr:colOff>
      <xdr:row>37</xdr:row>
      <xdr:rowOff>138771</xdr:rowOff>
    </xdr:to>
    <xdr:sp macro="" textlink="">
      <xdr:nvSpPr>
        <xdr:cNvPr id="315" name="楕円 314"/>
        <xdr:cNvSpPr/>
      </xdr:nvSpPr>
      <xdr:spPr>
        <a:xfrm>
          <a:off x="8699500" y="638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155298</xdr:rowOff>
    </xdr:from>
    <xdr:ext cx="534377" cy="259045"/>
    <xdr:sp macro="" textlink="">
      <xdr:nvSpPr>
        <xdr:cNvPr id="316" name="テキスト ボックス 315"/>
        <xdr:cNvSpPr txBox="1"/>
      </xdr:nvSpPr>
      <xdr:spPr>
        <a:xfrm>
          <a:off x="8483111" y="61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51573</xdr:rowOff>
    </xdr:from>
    <xdr:to>
      <xdr:col>41</xdr:col>
      <xdr:colOff>101600</xdr:colOff>
      <xdr:row>37</xdr:row>
      <xdr:rowOff>153173</xdr:rowOff>
    </xdr:to>
    <xdr:sp macro="" textlink="">
      <xdr:nvSpPr>
        <xdr:cNvPr id="317" name="楕円 316"/>
        <xdr:cNvSpPr/>
      </xdr:nvSpPr>
      <xdr:spPr>
        <a:xfrm>
          <a:off x="7810500" y="63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169700</xdr:rowOff>
    </xdr:from>
    <xdr:ext cx="534377" cy="259045"/>
    <xdr:sp macro="" textlink="">
      <xdr:nvSpPr>
        <xdr:cNvPr id="318" name="テキスト ボックス 317"/>
        <xdr:cNvSpPr txBox="1"/>
      </xdr:nvSpPr>
      <xdr:spPr>
        <a:xfrm>
          <a:off x="7594111" y="6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33873</xdr:rowOff>
    </xdr:from>
    <xdr:to>
      <xdr:col>36</xdr:col>
      <xdr:colOff>165100</xdr:colOff>
      <xdr:row>37</xdr:row>
      <xdr:rowOff>135473</xdr:rowOff>
    </xdr:to>
    <xdr:sp macro="" textlink="">
      <xdr:nvSpPr>
        <xdr:cNvPr id="319" name="楕円 318"/>
        <xdr:cNvSpPr/>
      </xdr:nvSpPr>
      <xdr:spPr>
        <a:xfrm>
          <a:off x="6921500" y="63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152000</xdr:rowOff>
    </xdr:from>
    <xdr:ext cx="534377" cy="259045"/>
    <xdr:sp macro="" textlink="">
      <xdr:nvSpPr>
        <xdr:cNvPr id="320" name="テキスト ボックス 319"/>
        <xdr:cNvSpPr txBox="1"/>
      </xdr:nvSpPr>
      <xdr:spPr>
        <a:xfrm>
          <a:off x="6705111" y="615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59672</xdr:rowOff>
    </xdr:from>
    <xdr:to>
      <xdr:col>55</xdr:col>
      <xdr:colOff>0</xdr:colOff>
      <xdr:row>57</xdr:row>
      <xdr:rowOff>97153</xdr:rowOff>
    </xdr:to>
    <xdr:cxnSp macro="">
      <xdr:nvCxnSpPr>
        <xdr:cNvPr id="347" name="直線コネクタ 346"/>
        <xdr:cNvCxnSpPr/>
      </xdr:nvCxnSpPr>
      <xdr:spPr>
        <a:xfrm flipV="1">
          <a:off x="9639300" y="9660872"/>
          <a:ext cx="838200" cy="20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97153</xdr:rowOff>
    </xdr:from>
    <xdr:to>
      <xdr:col>50</xdr:col>
      <xdr:colOff>114300</xdr:colOff>
      <xdr:row>57</xdr:row>
      <xdr:rowOff>124093</xdr:rowOff>
    </xdr:to>
    <xdr:cxnSp macro="">
      <xdr:nvCxnSpPr>
        <xdr:cNvPr id="350" name="直線コネクタ 349"/>
        <xdr:cNvCxnSpPr/>
      </xdr:nvCxnSpPr>
      <xdr:spPr>
        <a:xfrm flipV="1">
          <a:off x="8750300" y="9869803"/>
          <a:ext cx="889000" cy="2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24116</xdr:rowOff>
    </xdr:from>
    <xdr:to>
      <xdr:col>45</xdr:col>
      <xdr:colOff>177800</xdr:colOff>
      <xdr:row>57</xdr:row>
      <xdr:rowOff>124093</xdr:rowOff>
    </xdr:to>
    <xdr:cxnSp macro="">
      <xdr:nvCxnSpPr>
        <xdr:cNvPr id="353" name="直線コネクタ 352"/>
        <xdr:cNvCxnSpPr/>
      </xdr:nvCxnSpPr>
      <xdr:spPr>
        <a:xfrm>
          <a:off x="7861300" y="9796766"/>
          <a:ext cx="889000" cy="9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24116</xdr:rowOff>
    </xdr:from>
    <xdr:to>
      <xdr:col>41</xdr:col>
      <xdr:colOff>50800</xdr:colOff>
      <xdr:row>57</xdr:row>
      <xdr:rowOff>89219</xdr:rowOff>
    </xdr:to>
    <xdr:cxnSp macro="">
      <xdr:nvCxnSpPr>
        <xdr:cNvPr id="356" name="直線コネクタ 355"/>
        <xdr:cNvCxnSpPr/>
      </xdr:nvCxnSpPr>
      <xdr:spPr>
        <a:xfrm flipV="1">
          <a:off x="6972300" y="9796766"/>
          <a:ext cx="889000" cy="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8872</xdr:rowOff>
    </xdr:from>
    <xdr:to>
      <xdr:col>55</xdr:col>
      <xdr:colOff>50800</xdr:colOff>
      <xdr:row>56</xdr:row>
      <xdr:rowOff>110472</xdr:rowOff>
    </xdr:to>
    <xdr:sp macro="" textlink="">
      <xdr:nvSpPr>
        <xdr:cNvPr id="366" name="楕円 365"/>
        <xdr:cNvSpPr/>
      </xdr:nvSpPr>
      <xdr:spPr>
        <a:xfrm>
          <a:off x="10426700" y="96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31749</xdr:rowOff>
    </xdr:from>
    <xdr:ext cx="599010" cy="259045"/>
    <xdr:sp macro="" textlink="">
      <xdr:nvSpPr>
        <xdr:cNvPr id="367" name="農林水産業費該当値テキスト"/>
        <xdr:cNvSpPr txBox="1"/>
      </xdr:nvSpPr>
      <xdr:spPr>
        <a:xfrm>
          <a:off x="10528300" y="946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46353</xdr:rowOff>
    </xdr:from>
    <xdr:to>
      <xdr:col>50</xdr:col>
      <xdr:colOff>165100</xdr:colOff>
      <xdr:row>57</xdr:row>
      <xdr:rowOff>147953</xdr:rowOff>
    </xdr:to>
    <xdr:sp macro="" textlink="">
      <xdr:nvSpPr>
        <xdr:cNvPr id="368" name="楕円 367"/>
        <xdr:cNvSpPr/>
      </xdr:nvSpPr>
      <xdr:spPr>
        <a:xfrm>
          <a:off x="9588500" y="9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139080</xdr:rowOff>
    </xdr:from>
    <xdr:ext cx="534377" cy="259045"/>
    <xdr:sp macro="" textlink="">
      <xdr:nvSpPr>
        <xdr:cNvPr id="369" name="テキスト ボックス 368"/>
        <xdr:cNvSpPr txBox="1"/>
      </xdr:nvSpPr>
      <xdr:spPr>
        <a:xfrm>
          <a:off x="9372111" y="99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73293</xdr:rowOff>
    </xdr:from>
    <xdr:to>
      <xdr:col>46</xdr:col>
      <xdr:colOff>38100</xdr:colOff>
      <xdr:row>58</xdr:row>
      <xdr:rowOff>3443</xdr:rowOff>
    </xdr:to>
    <xdr:sp macro="" textlink="">
      <xdr:nvSpPr>
        <xdr:cNvPr id="370" name="楕円 369"/>
        <xdr:cNvSpPr/>
      </xdr:nvSpPr>
      <xdr:spPr>
        <a:xfrm>
          <a:off x="8699500" y="984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166020</xdr:rowOff>
    </xdr:from>
    <xdr:ext cx="534377" cy="259045"/>
    <xdr:sp macro="" textlink="">
      <xdr:nvSpPr>
        <xdr:cNvPr id="371" name="テキスト ボックス 370"/>
        <xdr:cNvSpPr txBox="1"/>
      </xdr:nvSpPr>
      <xdr:spPr>
        <a:xfrm>
          <a:off x="8483111" y="9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144766</xdr:rowOff>
    </xdr:from>
    <xdr:to>
      <xdr:col>41</xdr:col>
      <xdr:colOff>101600</xdr:colOff>
      <xdr:row>57</xdr:row>
      <xdr:rowOff>74916</xdr:rowOff>
    </xdr:to>
    <xdr:sp macro="" textlink="">
      <xdr:nvSpPr>
        <xdr:cNvPr id="372" name="楕円 371"/>
        <xdr:cNvSpPr/>
      </xdr:nvSpPr>
      <xdr:spPr>
        <a:xfrm>
          <a:off x="7810500" y="9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91443</xdr:rowOff>
    </xdr:from>
    <xdr:ext cx="599010" cy="259045"/>
    <xdr:sp macro="" textlink="">
      <xdr:nvSpPr>
        <xdr:cNvPr id="373" name="テキスト ボックス 372"/>
        <xdr:cNvSpPr txBox="1"/>
      </xdr:nvSpPr>
      <xdr:spPr>
        <a:xfrm>
          <a:off x="7561795" y="952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38419</xdr:rowOff>
    </xdr:from>
    <xdr:to>
      <xdr:col>36</xdr:col>
      <xdr:colOff>165100</xdr:colOff>
      <xdr:row>57</xdr:row>
      <xdr:rowOff>140019</xdr:rowOff>
    </xdr:to>
    <xdr:sp macro="" textlink="">
      <xdr:nvSpPr>
        <xdr:cNvPr id="374" name="楕円 373"/>
        <xdr:cNvSpPr/>
      </xdr:nvSpPr>
      <xdr:spPr>
        <a:xfrm>
          <a:off x="6921500" y="9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131146</xdr:rowOff>
    </xdr:from>
    <xdr:ext cx="534377" cy="259045"/>
    <xdr:sp macro="" textlink="">
      <xdr:nvSpPr>
        <xdr:cNvPr id="375" name="テキスト ボックス 374"/>
        <xdr:cNvSpPr txBox="1"/>
      </xdr:nvSpPr>
      <xdr:spPr>
        <a:xfrm>
          <a:off x="6705111" y="990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4390</xdr:rowOff>
    </xdr:from>
    <xdr:to>
      <xdr:col>55</xdr:col>
      <xdr:colOff>0</xdr:colOff>
      <xdr:row>79</xdr:row>
      <xdr:rowOff>7156</xdr:rowOff>
    </xdr:to>
    <xdr:cxnSp macro="">
      <xdr:nvCxnSpPr>
        <xdr:cNvPr id="406" name="直線コネクタ 405"/>
        <xdr:cNvCxnSpPr/>
      </xdr:nvCxnSpPr>
      <xdr:spPr>
        <a:xfrm flipV="1">
          <a:off x="9639300" y="1354894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139229</xdr:rowOff>
    </xdr:from>
    <xdr:to>
      <xdr:col>50</xdr:col>
      <xdr:colOff>114300</xdr:colOff>
      <xdr:row>79</xdr:row>
      <xdr:rowOff>7156</xdr:rowOff>
    </xdr:to>
    <xdr:cxnSp macro="">
      <xdr:nvCxnSpPr>
        <xdr:cNvPr id="409" name="直線コネクタ 408"/>
        <xdr:cNvCxnSpPr/>
      </xdr:nvCxnSpPr>
      <xdr:spPr>
        <a:xfrm>
          <a:off x="8750300" y="13512329"/>
          <a:ext cx="889000" cy="3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139229</xdr:rowOff>
    </xdr:from>
    <xdr:to>
      <xdr:col>45</xdr:col>
      <xdr:colOff>177800</xdr:colOff>
      <xdr:row>78</xdr:row>
      <xdr:rowOff>166500</xdr:rowOff>
    </xdr:to>
    <xdr:cxnSp macro="">
      <xdr:nvCxnSpPr>
        <xdr:cNvPr id="412" name="直線コネクタ 411"/>
        <xdr:cNvCxnSpPr/>
      </xdr:nvCxnSpPr>
      <xdr:spPr>
        <a:xfrm flipV="1">
          <a:off x="7861300" y="13512329"/>
          <a:ext cx="889000" cy="2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166500</xdr:rowOff>
    </xdr:from>
    <xdr:to>
      <xdr:col>41</xdr:col>
      <xdr:colOff>50800</xdr:colOff>
      <xdr:row>79</xdr:row>
      <xdr:rowOff>21501</xdr:rowOff>
    </xdr:to>
    <xdr:cxnSp macro="">
      <xdr:nvCxnSpPr>
        <xdr:cNvPr id="415" name="直線コネクタ 414"/>
        <xdr:cNvCxnSpPr/>
      </xdr:nvCxnSpPr>
      <xdr:spPr>
        <a:xfrm flipV="1">
          <a:off x="6972300" y="13539600"/>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125040</xdr:rowOff>
    </xdr:from>
    <xdr:to>
      <xdr:col>55</xdr:col>
      <xdr:colOff>50800</xdr:colOff>
      <xdr:row>79</xdr:row>
      <xdr:rowOff>55190</xdr:rowOff>
    </xdr:to>
    <xdr:sp macro="" textlink="">
      <xdr:nvSpPr>
        <xdr:cNvPr id="425" name="楕円 424"/>
        <xdr:cNvSpPr/>
      </xdr:nvSpPr>
      <xdr:spPr>
        <a:xfrm>
          <a:off x="10426700" y="134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84417</xdr:rowOff>
    </xdr:from>
    <xdr:ext cx="534377" cy="259045"/>
    <xdr:sp macro="" textlink="">
      <xdr:nvSpPr>
        <xdr:cNvPr id="426" name="商工費該当値テキスト"/>
        <xdr:cNvSpPr txBox="1"/>
      </xdr:nvSpPr>
      <xdr:spPr>
        <a:xfrm>
          <a:off x="10528300" y="1328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127806</xdr:rowOff>
    </xdr:from>
    <xdr:to>
      <xdr:col>50</xdr:col>
      <xdr:colOff>165100</xdr:colOff>
      <xdr:row>79</xdr:row>
      <xdr:rowOff>57956</xdr:rowOff>
    </xdr:to>
    <xdr:sp macro="" textlink="">
      <xdr:nvSpPr>
        <xdr:cNvPr id="427" name="楕円 426"/>
        <xdr:cNvSpPr/>
      </xdr:nvSpPr>
      <xdr:spPr>
        <a:xfrm>
          <a:off x="9588500" y="135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74483</xdr:rowOff>
    </xdr:from>
    <xdr:ext cx="534377" cy="259045"/>
    <xdr:sp macro="" textlink="">
      <xdr:nvSpPr>
        <xdr:cNvPr id="428" name="テキスト ボックス 427"/>
        <xdr:cNvSpPr txBox="1"/>
      </xdr:nvSpPr>
      <xdr:spPr>
        <a:xfrm>
          <a:off x="9372111" y="1327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88429</xdr:rowOff>
    </xdr:from>
    <xdr:to>
      <xdr:col>46</xdr:col>
      <xdr:colOff>38100</xdr:colOff>
      <xdr:row>79</xdr:row>
      <xdr:rowOff>18579</xdr:rowOff>
    </xdr:to>
    <xdr:sp macro="" textlink="">
      <xdr:nvSpPr>
        <xdr:cNvPr id="429" name="楕円 428"/>
        <xdr:cNvSpPr/>
      </xdr:nvSpPr>
      <xdr:spPr>
        <a:xfrm>
          <a:off x="8699500" y="1346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35106</xdr:rowOff>
    </xdr:from>
    <xdr:ext cx="599010" cy="259045"/>
    <xdr:sp macro="" textlink="">
      <xdr:nvSpPr>
        <xdr:cNvPr id="430" name="テキスト ボックス 429"/>
        <xdr:cNvSpPr txBox="1"/>
      </xdr:nvSpPr>
      <xdr:spPr>
        <a:xfrm>
          <a:off x="8450795" y="1323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115700</xdr:rowOff>
    </xdr:from>
    <xdr:to>
      <xdr:col>41</xdr:col>
      <xdr:colOff>101600</xdr:colOff>
      <xdr:row>79</xdr:row>
      <xdr:rowOff>45850</xdr:rowOff>
    </xdr:to>
    <xdr:sp macro="" textlink="">
      <xdr:nvSpPr>
        <xdr:cNvPr id="431" name="楕円 430"/>
        <xdr:cNvSpPr/>
      </xdr:nvSpPr>
      <xdr:spPr>
        <a:xfrm>
          <a:off x="7810500" y="1348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62377</xdr:rowOff>
    </xdr:from>
    <xdr:ext cx="534377" cy="259045"/>
    <xdr:sp macro="" textlink="">
      <xdr:nvSpPr>
        <xdr:cNvPr id="432" name="テキスト ボックス 431"/>
        <xdr:cNvSpPr txBox="1"/>
      </xdr:nvSpPr>
      <xdr:spPr>
        <a:xfrm>
          <a:off x="7594111" y="132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142151</xdr:rowOff>
    </xdr:from>
    <xdr:to>
      <xdr:col>36</xdr:col>
      <xdr:colOff>165100</xdr:colOff>
      <xdr:row>79</xdr:row>
      <xdr:rowOff>72301</xdr:rowOff>
    </xdr:to>
    <xdr:sp macro="" textlink="">
      <xdr:nvSpPr>
        <xdr:cNvPr id="433" name="楕円 432"/>
        <xdr:cNvSpPr/>
      </xdr:nvSpPr>
      <xdr:spPr>
        <a:xfrm>
          <a:off x="6921500" y="135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88828</xdr:rowOff>
    </xdr:from>
    <xdr:ext cx="534377" cy="259045"/>
    <xdr:sp macro="" textlink="">
      <xdr:nvSpPr>
        <xdr:cNvPr id="434" name="テキスト ボックス 433"/>
        <xdr:cNvSpPr txBox="1"/>
      </xdr:nvSpPr>
      <xdr:spPr>
        <a:xfrm>
          <a:off x="6705111" y="132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83224</xdr:rowOff>
    </xdr:from>
    <xdr:to>
      <xdr:col>55</xdr:col>
      <xdr:colOff>0</xdr:colOff>
      <xdr:row>98</xdr:row>
      <xdr:rowOff>90877</xdr:rowOff>
    </xdr:to>
    <xdr:cxnSp macro="">
      <xdr:nvCxnSpPr>
        <xdr:cNvPr id="463" name="直線コネクタ 462"/>
        <xdr:cNvCxnSpPr/>
      </xdr:nvCxnSpPr>
      <xdr:spPr>
        <a:xfrm flipV="1">
          <a:off x="9639300" y="16885324"/>
          <a:ext cx="8382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90877</xdr:rowOff>
    </xdr:from>
    <xdr:to>
      <xdr:col>50</xdr:col>
      <xdr:colOff>114300</xdr:colOff>
      <xdr:row>98</xdr:row>
      <xdr:rowOff>91174</xdr:rowOff>
    </xdr:to>
    <xdr:cxnSp macro="">
      <xdr:nvCxnSpPr>
        <xdr:cNvPr id="466" name="直線コネクタ 465"/>
        <xdr:cNvCxnSpPr/>
      </xdr:nvCxnSpPr>
      <xdr:spPr>
        <a:xfrm flipV="1">
          <a:off x="8750300" y="1689297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72682</xdr:rowOff>
    </xdr:from>
    <xdr:to>
      <xdr:col>45</xdr:col>
      <xdr:colOff>177800</xdr:colOff>
      <xdr:row>98</xdr:row>
      <xdr:rowOff>91174</xdr:rowOff>
    </xdr:to>
    <xdr:cxnSp macro="">
      <xdr:nvCxnSpPr>
        <xdr:cNvPr id="469" name="直線コネクタ 468"/>
        <xdr:cNvCxnSpPr/>
      </xdr:nvCxnSpPr>
      <xdr:spPr>
        <a:xfrm>
          <a:off x="7861300" y="16874782"/>
          <a:ext cx="889000" cy="1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72682</xdr:rowOff>
    </xdr:from>
    <xdr:to>
      <xdr:col>41</xdr:col>
      <xdr:colOff>50800</xdr:colOff>
      <xdr:row>98</xdr:row>
      <xdr:rowOff>89733</xdr:rowOff>
    </xdr:to>
    <xdr:cxnSp macro="">
      <xdr:nvCxnSpPr>
        <xdr:cNvPr id="472" name="直線コネクタ 471"/>
        <xdr:cNvCxnSpPr/>
      </xdr:nvCxnSpPr>
      <xdr:spPr>
        <a:xfrm flipV="1">
          <a:off x="6972300" y="16874782"/>
          <a:ext cx="889000" cy="1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32424</xdr:rowOff>
    </xdr:from>
    <xdr:to>
      <xdr:col>55</xdr:col>
      <xdr:colOff>50800</xdr:colOff>
      <xdr:row>98</xdr:row>
      <xdr:rowOff>134024</xdr:rowOff>
    </xdr:to>
    <xdr:sp macro="" textlink="">
      <xdr:nvSpPr>
        <xdr:cNvPr id="482" name="楕円 481"/>
        <xdr:cNvSpPr/>
      </xdr:nvSpPr>
      <xdr:spPr>
        <a:xfrm>
          <a:off x="10426700" y="168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163251</xdr:rowOff>
    </xdr:from>
    <xdr:ext cx="599010" cy="259045"/>
    <xdr:sp macro="" textlink="">
      <xdr:nvSpPr>
        <xdr:cNvPr id="483" name="土木費該当値テキスト"/>
        <xdr:cNvSpPr txBox="1"/>
      </xdr:nvSpPr>
      <xdr:spPr>
        <a:xfrm>
          <a:off x="10528300" y="166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40077</xdr:rowOff>
    </xdr:from>
    <xdr:to>
      <xdr:col>50</xdr:col>
      <xdr:colOff>165100</xdr:colOff>
      <xdr:row>98</xdr:row>
      <xdr:rowOff>141677</xdr:rowOff>
    </xdr:to>
    <xdr:sp macro="" textlink="">
      <xdr:nvSpPr>
        <xdr:cNvPr id="484" name="楕円 483"/>
        <xdr:cNvSpPr/>
      </xdr:nvSpPr>
      <xdr:spPr>
        <a:xfrm>
          <a:off x="9588500" y="168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158204</xdr:rowOff>
    </xdr:from>
    <xdr:ext cx="599010" cy="259045"/>
    <xdr:sp macro="" textlink="">
      <xdr:nvSpPr>
        <xdr:cNvPr id="485" name="テキスト ボックス 484"/>
        <xdr:cNvSpPr txBox="1"/>
      </xdr:nvSpPr>
      <xdr:spPr>
        <a:xfrm>
          <a:off x="9339795" y="1661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40374</xdr:rowOff>
    </xdr:from>
    <xdr:to>
      <xdr:col>46</xdr:col>
      <xdr:colOff>38100</xdr:colOff>
      <xdr:row>98</xdr:row>
      <xdr:rowOff>141974</xdr:rowOff>
    </xdr:to>
    <xdr:sp macro="" textlink="">
      <xdr:nvSpPr>
        <xdr:cNvPr id="486" name="楕円 485"/>
        <xdr:cNvSpPr/>
      </xdr:nvSpPr>
      <xdr:spPr>
        <a:xfrm>
          <a:off x="8699500" y="168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158501</xdr:rowOff>
    </xdr:from>
    <xdr:ext cx="599010" cy="259045"/>
    <xdr:sp macro="" textlink="">
      <xdr:nvSpPr>
        <xdr:cNvPr id="487" name="テキスト ボックス 486"/>
        <xdr:cNvSpPr txBox="1"/>
      </xdr:nvSpPr>
      <xdr:spPr>
        <a:xfrm>
          <a:off x="8450795" y="1661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21882</xdr:rowOff>
    </xdr:from>
    <xdr:to>
      <xdr:col>41</xdr:col>
      <xdr:colOff>101600</xdr:colOff>
      <xdr:row>98</xdr:row>
      <xdr:rowOff>123482</xdr:rowOff>
    </xdr:to>
    <xdr:sp macro="" textlink="">
      <xdr:nvSpPr>
        <xdr:cNvPr id="488" name="楕円 487"/>
        <xdr:cNvSpPr/>
      </xdr:nvSpPr>
      <xdr:spPr>
        <a:xfrm>
          <a:off x="7810500" y="1682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140009</xdr:rowOff>
    </xdr:from>
    <xdr:ext cx="599010" cy="259045"/>
    <xdr:sp macro="" textlink="">
      <xdr:nvSpPr>
        <xdr:cNvPr id="489" name="テキスト ボックス 488"/>
        <xdr:cNvSpPr txBox="1"/>
      </xdr:nvSpPr>
      <xdr:spPr>
        <a:xfrm>
          <a:off x="7561795" y="1659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38933</xdr:rowOff>
    </xdr:from>
    <xdr:to>
      <xdr:col>36</xdr:col>
      <xdr:colOff>165100</xdr:colOff>
      <xdr:row>98</xdr:row>
      <xdr:rowOff>140533</xdr:rowOff>
    </xdr:to>
    <xdr:sp macro="" textlink="">
      <xdr:nvSpPr>
        <xdr:cNvPr id="490" name="楕円 489"/>
        <xdr:cNvSpPr/>
      </xdr:nvSpPr>
      <xdr:spPr>
        <a:xfrm>
          <a:off x="6921500" y="168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157060</xdr:rowOff>
    </xdr:from>
    <xdr:ext cx="599010" cy="259045"/>
    <xdr:sp macro="" textlink="">
      <xdr:nvSpPr>
        <xdr:cNvPr id="491" name="テキスト ボックス 490"/>
        <xdr:cNvSpPr txBox="1"/>
      </xdr:nvSpPr>
      <xdr:spPr>
        <a:xfrm>
          <a:off x="6672795" y="1661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123955</xdr:rowOff>
    </xdr:from>
    <xdr:to>
      <xdr:col>85</xdr:col>
      <xdr:colOff>127000</xdr:colOff>
      <xdr:row>38</xdr:row>
      <xdr:rowOff>162179</xdr:rowOff>
    </xdr:to>
    <xdr:cxnSp macro="">
      <xdr:nvCxnSpPr>
        <xdr:cNvPr id="520" name="直線コネクタ 519"/>
        <xdr:cNvCxnSpPr/>
      </xdr:nvCxnSpPr>
      <xdr:spPr>
        <a:xfrm flipV="1">
          <a:off x="15481300" y="6639055"/>
          <a:ext cx="838200" cy="3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134951</xdr:rowOff>
    </xdr:from>
    <xdr:to>
      <xdr:col>81</xdr:col>
      <xdr:colOff>50800</xdr:colOff>
      <xdr:row>38</xdr:row>
      <xdr:rowOff>162179</xdr:rowOff>
    </xdr:to>
    <xdr:cxnSp macro="">
      <xdr:nvCxnSpPr>
        <xdr:cNvPr id="523" name="直線コネクタ 522"/>
        <xdr:cNvCxnSpPr/>
      </xdr:nvCxnSpPr>
      <xdr:spPr>
        <a:xfrm>
          <a:off x="14592300" y="6650051"/>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134951</xdr:rowOff>
    </xdr:from>
    <xdr:to>
      <xdr:col>76</xdr:col>
      <xdr:colOff>114300</xdr:colOff>
      <xdr:row>38</xdr:row>
      <xdr:rowOff>158794</xdr:rowOff>
    </xdr:to>
    <xdr:cxnSp macro="">
      <xdr:nvCxnSpPr>
        <xdr:cNvPr id="526" name="直線コネクタ 525"/>
        <xdr:cNvCxnSpPr/>
      </xdr:nvCxnSpPr>
      <xdr:spPr>
        <a:xfrm flipV="1">
          <a:off x="13703300" y="6650051"/>
          <a:ext cx="889000" cy="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158794</xdr:rowOff>
    </xdr:from>
    <xdr:to>
      <xdr:col>71</xdr:col>
      <xdr:colOff>177800</xdr:colOff>
      <xdr:row>39</xdr:row>
      <xdr:rowOff>2879</xdr:rowOff>
    </xdr:to>
    <xdr:cxnSp macro="">
      <xdr:nvCxnSpPr>
        <xdr:cNvPr id="529" name="直線コネクタ 528"/>
        <xdr:cNvCxnSpPr/>
      </xdr:nvCxnSpPr>
      <xdr:spPr>
        <a:xfrm flipV="1">
          <a:off x="12814300" y="6673894"/>
          <a:ext cx="889000" cy="1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73155</xdr:rowOff>
    </xdr:from>
    <xdr:to>
      <xdr:col>85</xdr:col>
      <xdr:colOff>177800</xdr:colOff>
      <xdr:row>39</xdr:row>
      <xdr:rowOff>3305</xdr:rowOff>
    </xdr:to>
    <xdr:sp macro="" textlink="">
      <xdr:nvSpPr>
        <xdr:cNvPr id="539" name="楕円 538"/>
        <xdr:cNvSpPr/>
      </xdr:nvSpPr>
      <xdr:spPr>
        <a:xfrm>
          <a:off x="16268700" y="65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18164</xdr:rowOff>
    </xdr:from>
    <xdr:ext cx="534377" cy="259045"/>
    <xdr:sp macro="" textlink="">
      <xdr:nvSpPr>
        <xdr:cNvPr id="540" name="消防費該当値テキスト"/>
        <xdr:cNvSpPr txBox="1"/>
      </xdr:nvSpPr>
      <xdr:spPr>
        <a:xfrm>
          <a:off x="16370300" y="65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111379</xdr:rowOff>
    </xdr:from>
    <xdr:to>
      <xdr:col>81</xdr:col>
      <xdr:colOff>101600</xdr:colOff>
      <xdr:row>39</xdr:row>
      <xdr:rowOff>41529</xdr:rowOff>
    </xdr:to>
    <xdr:sp macro="" textlink="">
      <xdr:nvSpPr>
        <xdr:cNvPr id="541" name="楕円 540"/>
        <xdr:cNvSpPr/>
      </xdr:nvSpPr>
      <xdr:spPr>
        <a:xfrm>
          <a:off x="15430500" y="662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32656</xdr:rowOff>
    </xdr:from>
    <xdr:ext cx="534377" cy="259045"/>
    <xdr:sp macro="" textlink="">
      <xdr:nvSpPr>
        <xdr:cNvPr id="542" name="テキスト ボックス 541"/>
        <xdr:cNvSpPr txBox="1"/>
      </xdr:nvSpPr>
      <xdr:spPr>
        <a:xfrm>
          <a:off x="15214111" y="67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84151</xdr:rowOff>
    </xdr:from>
    <xdr:to>
      <xdr:col>76</xdr:col>
      <xdr:colOff>165100</xdr:colOff>
      <xdr:row>39</xdr:row>
      <xdr:rowOff>14301</xdr:rowOff>
    </xdr:to>
    <xdr:sp macro="" textlink="">
      <xdr:nvSpPr>
        <xdr:cNvPr id="543" name="楕円 542"/>
        <xdr:cNvSpPr/>
      </xdr:nvSpPr>
      <xdr:spPr>
        <a:xfrm>
          <a:off x="14541500" y="65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5428</xdr:rowOff>
    </xdr:from>
    <xdr:ext cx="534377" cy="259045"/>
    <xdr:sp macro="" textlink="">
      <xdr:nvSpPr>
        <xdr:cNvPr id="544" name="テキスト ボックス 543"/>
        <xdr:cNvSpPr txBox="1"/>
      </xdr:nvSpPr>
      <xdr:spPr>
        <a:xfrm>
          <a:off x="14325111" y="669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107994</xdr:rowOff>
    </xdr:from>
    <xdr:to>
      <xdr:col>72</xdr:col>
      <xdr:colOff>38100</xdr:colOff>
      <xdr:row>39</xdr:row>
      <xdr:rowOff>38144</xdr:rowOff>
    </xdr:to>
    <xdr:sp macro="" textlink="">
      <xdr:nvSpPr>
        <xdr:cNvPr id="545" name="楕円 544"/>
        <xdr:cNvSpPr/>
      </xdr:nvSpPr>
      <xdr:spPr>
        <a:xfrm>
          <a:off x="13652500" y="66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29271</xdr:rowOff>
    </xdr:from>
    <xdr:ext cx="534377" cy="259045"/>
    <xdr:sp macro="" textlink="">
      <xdr:nvSpPr>
        <xdr:cNvPr id="546" name="テキスト ボックス 545"/>
        <xdr:cNvSpPr txBox="1"/>
      </xdr:nvSpPr>
      <xdr:spPr>
        <a:xfrm>
          <a:off x="13436111" y="67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123529</xdr:rowOff>
    </xdr:from>
    <xdr:to>
      <xdr:col>67</xdr:col>
      <xdr:colOff>101600</xdr:colOff>
      <xdr:row>39</xdr:row>
      <xdr:rowOff>53679</xdr:rowOff>
    </xdr:to>
    <xdr:sp macro="" textlink="">
      <xdr:nvSpPr>
        <xdr:cNvPr id="547" name="楕円 546"/>
        <xdr:cNvSpPr/>
      </xdr:nvSpPr>
      <xdr:spPr>
        <a:xfrm>
          <a:off x="12763500" y="66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44806</xdr:rowOff>
    </xdr:from>
    <xdr:ext cx="534377" cy="259045"/>
    <xdr:sp macro="" textlink="">
      <xdr:nvSpPr>
        <xdr:cNvPr id="548" name="テキスト ボックス 547"/>
        <xdr:cNvSpPr txBox="1"/>
      </xdr:nvSpPr>
      <xdr:spPr>
        <a:xfrm>
          <a:off x="12547111" y="67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44159</xdr:rowOff>
    </xdr:from>
    <xdr:to>
      <xdr:col>85</xdr:col>
      <xdr:colOff>127000</xdr:colOff>
      <xdr:row>57</xdr:row>
      <xdr:rowOff>64736</xdr:rowOff>
    </xdr:to>
    <xdr:cxnSp macro="">
      <xdr:nvCxnSpPr>
        <xdr:cNvPr id="575" name="直線コネクタ 574"/>
        <xdr:cNvCxnSpPr/>
      </xdr:nvCxnSpPr>
      <xdr:spPr>
        <a:xfrm>
          <a:off x="15481300" y="9816809"/>
          <a:ext cx="838200" cy="2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44159</xdr:rowOff>
    </xdr:from>
    <xdr:to>
      <xdr:col>81</xdr:col>
      <xdr:colOff>50800</xdr:colOff>
      <xdr:row>57</xdr:row>
      <xdr:rowOff>48664</xdr:rowOff>
    </xdr:to>
    <xdr:cxnSp macro="">
      <xdr:nvCxnSpPr>
        <xdr:cNvPr id="578" name="直線コネクタ 577"/>
        <xdr:cNvCxnSpPr/>
      </xdr:nvCxnSpPr>
      <xdr:spPr>
        <a:xfrm flipV="1">
          <a:off x="14592300" y="9816809"/>
          <a:ext cx="889000" cy="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136319</xdr:rowOff>
    </xdr:from>
    <xdr:to>
      <xdr:col>76</xdr:col>
      <xdr:colOff>114300</xdr:colOff>
      <xdr:row>57</xdr:row>
      <xdr:rowOff>48664</xdr:rowOff>
    </xdr:to>
    <xdr:cxnSp macro="">
      <xdr:nvCxnSpPr>
        <xdr:cNvPr id="581" name="直線コネクタ 580"/>
        <xdr:cNvCxnSpPr/>
      </xdr:nvCxnSpPr>
      <xdr:spPr>
        <a:xfrm>
          <a:off x="13703300" y="9051719"/>
          <a:ext cx="889000" cy="76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136319</xdr:rowOff>
    </xdr:from>
    <xdr:to>
      <xdr:col>71</xdr:col>
      <xdr:colOff>177800</xdr:colOff>
      <xdr:row>55</xdr:row>
      <xdr:rowOff>100980</xdr:rowOff>
    </xdr:to>
    <xdr:cxnSp macro="">
      <xdr:nvCxnSpPr>
        <xdr:cNvPr id="584" name="直線コネクタ 583"/>
        <xdr:cNvCxnSpPr/>
      </xdr:nvCxnSpPr>
      <xdr:spPr>
        <a:xfrm flipV="1">
          <a:off x="12814300" y="9051719"/>
          <a:ext cx="889000" cy="4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13936</xdr:rowOff>
    </xdr:from>
    <xdr:to>
      <xdr:col>85</xdr:col>
      <xdr:colOff>177800</xdr:colOff>
      <xdr:row>57</xdr:row>
      <xdr:rowOff>115536</xdr:rowOff>
    </xdr:to>
    <xdr:sp macro="" textlink="">
      <xdr:nvSpPr>
        <xdr:cNvPr id="594" name="楕円 593"/>
        <xdr:cNvSpPr/>
      </xdr:nvSpPr>
      <xdr:spPr>
        <a:xfrm>
          <a:off x="16268700" y="97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163813</xdr:rowOff>
    </xdr:from>
    <xdr:ext cx="599010" cy="259045"/>
    <xdr:sp macro="" textlink="">
      <xdr:nvSpPr>
        <xdr:cNvPr id="595" name="教育費該当値テキスト"/>
        <xdr:cNvSpPr txBox="1"/>
      </xdr:nvSpPr>
      <xdr:spPr>
        <a:xfrm>
          <a:off x="16370300" y="976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164809</xdr:rowOff>
    </xdr:from>
    <xdr:to>
      <xdr:col>81</xdr:col>
      <xdr:colOff>101600</xdr:colOff>
      <xdr:row>57</xdr:row>
      <xdr:rowOff>94959</xdr:rowOff>
    </xdr:to>
    <xdr:sp macro="" textlink="">
      <xdr:nvSpPr>
        <xdr:cNvPr id="596" name="楕円 595"/>
        <xdr:cNvSpPr/>
      </xdr:nvSpPr>
      <xdr:spPr>
        <a:xfrm>
          <a:off x="15430500" y="976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86086</xdr:rowOff>
    </xdr:from>
    <xdr:ext cx="599010" cy="259045"/>
    <xdr:sp macro="" textlink="">
      <xdr:nvSpPr>
        <xdr:cNvPr id="597" name="テキスト ボックス 596"/>
        <xdr:cNvSpPr txBox="1"/>
      </xdr:nvSpPr>
      <xdr:spPr>
        <a:xfrm>
          <a:off x="15181795" y="9858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169314</xdr:rowOff>
    </xdr:from>
    <xdr:to>
      <xdr:col>76</xdr:col>
      <xdr:colOff>165100</xdr:colOff>
      <xdr:row>57</xdr:row>
      <xdr:rowOff>99464</xdr:rowOff>
    </xdr:to>
    <xdr:sp macro="" textlink="">
      <xdr:nvSpPr>
        <xdr:cNvPr id="598" name="楕円 597"/>
        <xdr:cNvSpPr/>
      </xdr:nvSpPr>
      <xdr:spPr>
        <a:xfrm>
          <a:off x="14541500" y="977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90591</xdr:rowOff>
    </xdr:from>
    <xdr:ext cx="599010" cy="259045"/>
    <xdr:sp macro="" textlink="">
      <xdr:nvSpPr>
        <xdr:cNvPr id="599" name="テキスト ボックス 598"/>
        <xdr:cNvSpPr txBox="1"/>
      </xdr:nvSpPr>
      <xdr:spPr>
        <a:xfrm>
          <a:off x="14292795" y="986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85519</xdr:rowOff>
    </xdr:from>
    <xdr:to>
      <xdr:col>72</xdr:col>
      <xdr:colOff>38100</xdr:colOff>
      <xdr:row>53</xdr:row>
      <xdr:rowOff>15669</xdr:rowOff>
    </xdr:to>
    <xdr:sp macro="" textlink="">
      <xdr:nvSpPr>
        <xdr:cNvPr id="600" name="楕円 599"/>
        <xdr:cNvSpPr/>
      </xdr:nvSpPr>
      <xdr:spPr>
        <a:xfrm>
          <a:off x="13652500" y="9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32196</xdr:rowOff>
    </xdr:from>
    <xdr:ext cx="599010" cy="259045"/>
    <xdr:sp macro="" textlink="">
      <xdr:nvSpPr>
        <xdr:cNvPr id="601" name="テキスト ボックス 600"/>
        <xdr:cNvSpPr txBox="1"/>
      </xdr:nvSpPr>
      <xdr:spPr>
        <a:xfrm>
          <a:off x="13403795" y="87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50180</xdr:rowOff>
    </xdr:from>
    <xdr:to>
      <xdr:col>67</xdr:col>
      <xdr:colOff>101600</xdr:colOff>
      <xdr:row>55</xdr:row>
      <xdr:rowOff>151780</xdr:rowOff>
    </xdr:to>
    <xdr:sp macro="" textlink="">
      <xdr:nvSpPr>
        <xdr:cNvPr id="602" name="楕円 601"/>
        <xdr:cNvSpPr/>
      </xdr:nvSpPr>
      <xdr:spPr>
        <a:xfrm>
          <a:off x="12763500" y="947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168307</xdr:rowOff>
    </xdr:from>
    <xdr:ext cx="599010" cy="259045"/>
    <xdr:sp macro="" textlink="">
      <xdr:nvSpPr>
        <xdr:cNvPr id="603" name="テキスト ボックス 602"/>
        <xdr:cNvSpPr txBox="1"/>
      </xdr:nvSpPr>
      <xdr:spPr>
        <a:xfrm>
          <a:off x="12514795" y="92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7072</xdr:rowOff>
    </xdr:from>
    <xdr:to>
      <xdr:col>85</xdr:col>
      <xdr:colOff>127000</xdr:colOff>
      <xdr:row>98</xdr:row>
      <xdr:rowOff>26107</xdr:rowOff>
    </xdr:to>
    <xdr:cxnSp macro="">
      <xdr:nvCxnSpPr>
        <xdr:cNvPr id="685" name="直線コネクタ 684"/>
        <xdr:cNvCxnSpPr/>
      </xdr:nvCxnSpPr>
      <xdr:spPr>
        <a:xfrm>
          <a:off x="15481300" y="16809172"/>
          <a:ext cx="838200" cy="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166309</xdr:rowOff>
    </xdr:from>
    <xdr:to>
      <xdr:col>81</xdr:col>
      <xdr:colOff>50800</xdr:colOff>
      <xdr:row>98</xdr:row>
      <xdr:rowOff>7072</xdr:rowOff>
    </xdr:to>
    <xdr:cxnSp macro="">
      <xdr:nvCxnSpPr>
        <xdr:cNvPr id="688" name="直線コネクタ 687"/>
        <xdr:cNvCxnSpPr/>
      </xdr:nvCxnSpPr>
      <xdr:spPr>
        <a:xfrm>
          <a:off x="14592300" y="16796959"/>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166309</xdr:rowOff>
    </xdr:from>
    <xdr:to>
      <xdr:col>76</xdr:col>
      <xdr:colOff>114300</xdr:colOff>
      <xdr:row>98</xdr:row>
      <xdr:rowOff>28628</xdr:rowOff>
    </xdr:to>
    <xdr:cxnSp macro="">
      <xdr:nvCxnSpPr>
        <xdr:cNvPr id="691" name="直線コネクタ 690"/>
        <xdr:cNvCxnSpPr/>
      </xdr:nvCxnSpPr>
      <xdr:spPr>
        <a:xfrm flipV="1">
          <a:off x="13703300" y="16796959"/>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28628</xdr:rowOff>
    </xdr:from>
    <xdr:to>
      <xdr:col>71</xdr:col>
      <xdr:colOff>177800</xdr:colOff>
      <xdr:row>98</xdr:row>
      <xdr:rowOff>31167</xdr:rowOff>
    </xdr:to>
    <xdr:cxnSp macro="">
      <xdr:nvCxnSpPr>
        <xdr:cNvPr id="694" name="直線コネクタ 693"/>
        <xdr:cNvCxnSpPr/>
      </xdr:nvCxnSpPr>
      <xdr:spPr>
        <a:xfrm flipV="1">
          <a:off x="12814300" y="1683072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146757</xdr:rowOff>
    </xdr:from>
    <xdr:to>
      <xdr:col>85</xdr:col>
      <xdr:colOff>177800</xdr:colOff>
      <xdr:row>98</xdr:row>
      <xdr:rowOff>76907</xdr:rowOff>
    </xdr:to>
    <xdr:sp macro="" textlink="">
      <xdr:nvSpPr>
        <xdr:cNvPr id="704" name="楕円 703"/>
        <xdr:cNvSpPr/>
      </xdr:nvSpPr>
      <xdr:spPr>
        <a:xfrm>
          <a:off x="16268700" y="1677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125184</xdr:rowOff>
    </xdr:from>
    <xdr:ext cx="534377" cy="259045"/>
    <xdr:sp macro="" textlink="">
      <xdr:nvSpPr>
        <xdr:cNvPr id="705" name="公債費該当値テキスト"/>
        <xdr:cNvSpPr txBox="1"/>
      </xdr:nvSpPr>
      <xdr:spPr>
        <a:xfrm>
          <a:off x="16370300" y="1675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127722</xdr:rowOff>
    </xdr:from>
    <xdr:to>
      <xdr:col>81</xdr:col>
      <xdr:colOff>101600</xdr:colOff>
      <xdr:row>98</xdr:row>
      <xdr:rowOff>57872</xdr:rowOff>
    </xdr:to>
    <xdr:sp macro="" textlink="">
      <xdr:nvSpPr>
        <xdr:cNvPr id="706" name="楕円 705"/>
        <xdr:cNvSpPr/>
      </xdr:nvSpPr>
      <xdr:spPr>
        <a:xfrm>
          <a:off x="15430500" y="167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48999</xdr:rowOff>
    </xdr:from>
    <xdr:ext cx="599010" cy="259045"/>
    <xdr:sp macro="" textlink="">
      <xdr:nvSpPr>
        <xdr:cNvPr id="707" name="テキスト ボックス 706"/>
        <xdr:cNvSpPr txBox="1"/>
      </xdr:nvSpPr>
      <xdr:spPr>
        <a:xfrm>
          <a:off x="15181795" y="1685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115509</xdr:rowOff>
    </xdr:from>
    <xdr:to>
      <xdr:col>76</xdr:col>
      <xdr:colOff>165100</xdr:colOff>
      <xdr:row>98</xdr:row>
      <xdr:rowOff>45659</xdr:rowOff>
    </xdr:to>
    <xdr:sp macro="" textlink="">
      <xdr:nvSpPr>
        <xdr:cNvPr id="708" name="楕円 707"/>
        <xdr:cNvSpPr/>
      </xdr:nvSpPr>
      <xdr:spPr>
        <a:xfrm>
          <a:off x="14541500" y="167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36786</xdr:rowOff>
    </xdr:from>
    <xdr:ext cx="599010" cy="259045"/>
    <xdr:sp macro="" textlink="">
      <xdr:nvSpPr>
        <xdr:cNvPr id="709" name="テキスト ボックス 708"/>
        <xdr:cNvSpPr txBox="1"/>
      </xdr:nvSpPr>
      <xdr:spPr>
        <a:xfrm>
          <a:off x="14292795" y="1683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149278</xdr:rowOff>
    </xdr:from>
    <xdr:to>
      <xdr:col>72</xdr:col>
      <xdr:colOff>38100</xdr:colOff>
      <xdr:row>98</xdr:row>
      <xdr:rowOff>79428</xdr:rowOff>
    </xdr:to>
    <xdr:sp macro="" textlink="">
      <xdr:nvSpPr>
        <xdr:cNvPr id="710" name="楕円 709"/>
        <xdr:cNvSpPr/>
      </xdr:nvSpPr>
      <xdr:spPr>
        <a:xfrm>
          <a:off x="13652500" y="167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70555</xdr:rowOff>
    </xdr:from>
    <xdr:ext cx="534377" cy="259045"/>
    <xdr:sp macro="" textlink="">
      <xdr:nvSpPr>
        <xdr:cNvPr id="711" name="テキスト ボックス 710"/>
        <xdr:cNvSpPr txBox="1"/>
      </xdr:nvSpPr>
      <xdr:spPr>
        <a:xfrm>
          <a:off x="13436111" y="1687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151817</xdr:rowOff>
    </xdr:from>
    <xdr:to>
      <xdr:col>67</xdr:col>
      <xdr:colOff>101600</xdr:colOff>
      <xdr:row>98</xdr:row>
      <xdr:rowOff>81967</xdr:rowOff>
    </xdr:to>
    <xdr:sp macro="" textlink="">
      <xdr:nvSpPr>
        <xdr:cNvPr id="712" name="楕円 711"/>
        <xdr:cNvSpPr/>
      </xdr:nvSpPr>
      <xdr:spPr>
        <a:xfrm>
          <a:off x="12763500" y="1678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73094</xdr:rowOff>
    </xdr:from>
    <xdr:ext cx="534377" cy="259045"/>
    <xdr:sp macro="" textlink="">
      <xdr:nvSpPr>
        <xdr:cNvPr id="713" name="テキスト ボックス 712"/>
        <xdr:cNvSpPr txBox="1"/>
      </xdr:nvSpPr>
      <xdr:spPr>
        <a:xfrm>
          <a:off x="12547111" y="168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目的別の住民一人当たりコストについても、性質別と同様に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島</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村の行政区であるための特殊な環境にあるため、公共サービス施設の重複整備による人員配置、管理運営コストがあり、一人当たりコストは高い水準となっている。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a:t>
          </a:r>
          <a:r>
            <a:rPr kumimoji="1" lang="en-US" altLang="ja-JP" sz="1300">
              <a:latin typeface="ＭＳ Ｐゴシック" panose="020B0600070205080204" pitchFamily="50" charset="-128"/>
              <a:ea typeface="ＭＳ Ｐゴシック" panose="020B0600070205080204" pitchFamily="50" charset="-128"/>
            </a:rPr>
            <a:t>45.4</a:t>
          </a:r>
          <a:r>
            <a:rPr kumimoji="1" lang="ja-JP" altLang="en-US" sz="1300">
              <a:latin typeface="ＭＳ Ｐゴシック" panose="020B0600070205080204" pitchFamily="50" charset="-128"/>
              <a:ea typeface="ＭＳ Ｐゴシック" panose="020B0600070205080204" pitchFamily="50" charset="-128"/>
            </a:rPr>
            <a:t>ポイントの減となっているが、光回線島内網整備の完了によるものである。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a:t>
          </a:r>
          <a:r>
            <a:rPr kumimoji="1" lang="en-US" altLang="ja-JP" sz="1300">
              <a:latin typeface="ＭＳ Ｐゴシック" panose="020B0600070205080204" pitchFamily="50" charset="-128"/>
              <a:ea typeface="ＭＳ Ｐゴシック" panose="020B0600070205080204" pitchFamily="50" charset="-128"/>
            </a:rPr>
            <a:t>22.2</a:t>
          </a:r>
          <a:r>
            <a:rPr kumimoji="1" lang="ja-JP" altLang="en-US" sz="1300">
              <a:latin typeface="ＭＳ Ｐゴシック" panose="020B0600070205080204" pitchFamily="50" charset="-128"/>
              <a:ea typeface="ＭＳ Ｐゴシック" panose="020B0600070205080204" pitchFamily="50" charset="-128"/>
            </a:rPr>
            <a:t>ポイントの増となっているが、新焼却場建設事業の最終年にあたり事業費が増加したことによるものである。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a:t>
          </a:r>
          <a:r>
            <a:rPr kumimoji="1" lang="en-US" altLang="ja-JP" sz="1300">
              <a:latin typeface="ＭＳ Ｐゴシック" panose="020B0600070205080204" pitchFamily="50" charset="-128"/>
              <a:ea typeface="ＭＳ Ｐゴシック" panose="020B0600070205080204" pitchFamily="50" charset="-128"/>
            </a:rPr>
            <a:t>97.6</a:t>
          </a:r>
          <a:r>
            <a:rPr kumimoji="1" lang="ja-JP" altLang="en-US" sz="1300">
              <a:latin typeface="ＭＳ Ｐゴシック" panose="020B0600070205080204" pitchFamily="50" charset="-128"/>
              <a:ea typeface="ＭＳ Ｐゴシック" panose="020B0600070205080204" pitchFamily="50" charset="-128"/>
            </a:rPr>
            <a:t>ポイントの増となっているが、水産加工施設大規模改修工事によるものである。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a:t>
          </a:r>
          <a:r>
            <a:rPr kumimoji="1" lang="en-US" altLang="ja-JP" sz="1300">
              <a:latin typeface="ＭＳ Ｐゴシック" panose="020B0600070205080204" pitchFamily="50" charset="-128"/>
              <a:ea typeface="ＭＳ Ｐゴシック" panose="020B0600070205080204" pitchFamily="50" charset="-128"/>
            </a:rPr>
            <a:t>71.2</a:t>
          </a:r>
          <a:r>
            <a:rPr kumimoji="1" lang="ja-JP" altLang="en-US" sz="1300">
              <a:latin typeface="ＭＳ Ｐゴシック" panose="020B0600070205080204" pitchFamily="50" charset="-128"/>
              <a:ea typeface="ＭＳ Ｐゴシック" panose="020B0600070205080204" pitchFamily="50" charset="-128"/>
            </a:rPr>
            <a:t>ポイントの増となっているが、津波避難に対する避難路整備及び避難タワー建設設計によるものである。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健全な財政運営のため、影響の大きい普通建設事業については、可能な限り年度間の平準化を図り有利起債の活用など、将来負担の軽減を図った事業検討に努める必要がある。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年度以降の教育・廃棄物・診療所等大規模事業に備え、平成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年度から積立てを行い平成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年度にピークを迎え、その後平成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年度若郷会館、平成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年度新島中学校移転新築、平成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年度新焼却場新築、平成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年度光回線島内網整備事業等の大規模事業の実施に伴い減少している。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実質収支は</a:t>
          </a:r>
          <a:r>
            <a:rPr kumimoji="1" lang="en-US" altLang="ja-JP" sz="1200">
              <a:latin typeface="ＭＳ ゴシック" pitchFamily="49" charset="-128"/>
              <a:ea typeface="ＭＳ ゴシック" pitchFamily="49" charset="-128"/>
            </a:rPr>
            <a:t>4.42</a:t>
          </a:r>
          <a:r>
            <a:rPr kumimoji="1" lang="ja-JP" altLang="en-US" sz="1200">
              <a:latin typeface="ＭＳ ゴシック" pitchFamily="49" charset="-128"/>
              <a:ea typeface="ＭＳ ゴシック" pitchFamily="49" charset="-128"/>
            </a:rPr>
            <a:t>ポイント減となっている。これは実質収支額が</a:t>
          </a:r>
          <a:r>
            <a:rPr kumimoji="1" lang="en-US" altLang="ja-JP" sz="1200">
              <a:latin typeface="ＭＳ ゴシック" pitchFamily="49" charset="-128"/>
              <a:ea typeface="ＭＳ ゴシック" pitchFamily="49" charset="-128"/>
            </a:rPr>
            <a:t>35.7</a:t>
          </a:r>
          <a:r>
            <a:rPr kumimoji="1" lang="ja-JP" altLang="en-US" sz="1200">
              <a:latin typeface="ＭＳ ゴシック" pitchFamily="49" charset="-128"/>
              <a:ea typeface="ＭＳ ゴシック" pitchFamily="49" charset="-128"/>
            </a:rPr>
            <a:t>ポイント減となったためであり、平成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年度ともに実質単度収支もマイナスとなっている。基金残高の減少もあり厳しい状況であり、適正な予算管理が必要となっている。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では、一般会計からの赤字補てんにより数値上赤字が生じている会計はないが、単独での黒字会計である簡易水道事業会計においても、高齢化及び人口減による使用料収入の減少、公営企業法適用等に係る経費増のため、今後収支の悪化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診療所会計においても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高齢化及び人口減による</a:t>
          </a:r>
          <a:r>
            <a:rPr kumimoji="1" lang="ja-JP" altLang="en-US" sz="1400">
              <a:latin typeface="ＭＳ ゴシック" pitchFamily="49" charset="-128"/>
              <a:ea typeface="ＭＳ ゴシック" pitchFamily="49" charset="-128"/>
            </a:rPr>
            <a:t>診療収入の減、人件費・運営費の増により平成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年度以降は赤字経営となっている。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各保険事業についてはルールに基づく操出しを行っているが、国保事業会計については、多額の赤字補てん操出しが継続している。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一般会計の収支状況も</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ポイント減と悪化している中、下水道事業では令和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年以降、式根島地区の下水道整備事業が本格化する。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消費税増税及び会計年度任用職員制度等の新たな財政需要により一般会計で他会計を支えきれない状況となることも想定されるため、各会計において、使用料・税等改定を行い収入の確保に努め堅実な事業実施、経営を行う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実質公債費比率の分子の減額は、一般廃棄物処理事業債</a:t>
          </a:r>
          <a:r>
            <a:rPr kumimoji="1" lang="ja-JP" altLang="en-US" sz="1200">
              <a:latin typeface="ＭＳ Ｐゴシック" panose="020B0600070205080204" pitchFamily="50" charset="-128"/>
              <a:ea typeface="ＭＳ Ｐゴシック" panose="020B0600070205080204" pitchFamily="50" charset="-128"/>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式根島クリーンセンター建設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latin typeface="ＭＳ ゴシック" pitchFamily="49" charset="-128"/>
              <a:ea typeface="ＭＳ ゴシック" pitchFamily="49" charset="-128"/>
            </a:rPr>
            <a:t>の減、辺地債（平成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年度借入　特養ホーム増床・式根島保育園大規模改修・向山本線改良舗装工事）の償還完了に伴うものである。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現在は低い数値となっているが、令和元年度を底に令和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以降は過疎債（中学校移転新築・新焼却場建設）・辺地債（光回線島内網整備）等の元金償還が始まるため上昇に転じる。今後、式根島下水道整備事業で多額の借入れに伴う償還増が見込まれるため、有利起債の活用、基金の併用等により健全な財政運営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満期一括償還地方債の借入実績が無いため、積立て実績無し。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将来負担比率の分子の増は、過疎債（新島焼却場整備事業）の借入れによるものである。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今後も、津波避難施設建設、式根島下水道整備事業等の多額の借入れが見込まれる。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また、各種大型事業の実施に伴い充当可能基金も減少傾向にあるため、今後比率が上昇することが想定される。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このため、将来に負担を残さないよう、借入れの際は辺地・過疎等の有利起債を活用する。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また、可能な限り充当可能基金への繰戻し、積立てを行い、指標と逸脱しないよう健全な財政運営に努める必要がある。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基金残高の増要因としては、村有地の払下に伴う土地売却収入に伴い土地開発基金への積立て、ふるさと創生基金にて貸付を行った団体からの返済に伴う積立てである。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減要因としては、新島焼却場整備事業等の大規模事業実施及び、道路台帳デジタル化事業等村単独事業の実施に伴う財源不足に対する財政調整基金の取崩しによるものである。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各種事業実施にあたり、国庫・都費等の財源を確実に確保し、財源の無いものについては、辺地債・過疎債等の有利起債の活用を行い基金の取崩しを抑え、可能な限り繰戻しを行う。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年度は基金預金利子の積立てによる増となっており取崩しは無い。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村有地の払下に伴う土地売却収入に伴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ふるさと創生基金は貸付団体からの償還に伴い、積立てを行った。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今後も津波避難施設建設事業や、公共施設老朽化に伴う大規模改修、移設新築及び既存施設の解体等が想定される。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辺地債・過疎債等の有利起債の活用と共に、不足財源に対し公共施設整備基金、土地開発基金等を友好的に活用していく。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また、役場本庁舎老朽化に伴う建替えに備え、庁舎建設基金への積立てを行っていく。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新島焼却場整備事業等の大規模事業実施及び、道路台帳デジタル化事業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等村単独事業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の実施に伴う財源不足に対する財政調整基金の取崩しによるものである。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各種事業実施にあたり、国庫・都費等の財源を確実に確保し、財源の無いものについては、辺地債・過疎債等の有利起債の活用を行い基金の取崩しを抑え、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可能な限り繰戻しを行う。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年度は基金預金利子の積立てによる増となっており取崩しは無い。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近年、当初予算上の財源として取崩しを行い、年度中に全額を繰戻している。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繰上げ償還等の発生時の財源として可能な限り同程度を堅持していく。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これまで固定資産台帳未整備だったため、前年度比較のみとなる。有形固定資産減価償却率は類似団体内平均値を下回っているが、これは新たな施設整備によるもののほかに、当村が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、それぞれ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に保育所・学校・住宅・焼却施設・保健衛生施設等があること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も要因の一つとして考えられる。今後</a:t>
          </a:r>
          <a:r>
            <a:rPr kumimoji="1" lang="ja-JP" altLang="en-US" sz="1100">
              <a:latin typeface="ＭＳ Ｐゴシック" panose="020B0600070205080204" pitchFamily="50" charset="-128"/>
              <a:ea typeface="ＭＳ Ｐゴシック" panose="020B0600070205080204" pitchFamily="50" charset="-128"/>
            </a:rPr>
            <a:t>老朽化や台風・豪雨災害等による施設への影響が見込まれることから適切な維持管理が課題となる。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1" name="直線コネクタ 70"/>
        <xdr:cNvCxnSpPr/>
      </xdr:nvCxnSpPr>
      <xdr:spPr>
        <a:xfrm flipV="1">
          <a:off x="40747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2" name="有形固定資産減価償却率最小値テキスト"/>
        <xdr:cNvSpPr txBox="1"/>
      </xdr:nvSpPr>
      <xdr:spPr>
        <a:xfrm>
          <a:off x="41275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3" name="直線コネクタ 72"/>
        <xdr:cNvCxnSpPr/>
      </xdr:nvCxnSpPr>
      <xdr:spPr>
        <a:xfrm>
          <a:off x="3987800" y="6626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4" name="有形固定資産減価償却率最大値テキスト"/>
        <xdr:cNvSpPr txBox="1"/>
      </xdr:nvSpPr>
      <xdr:spPr>
        <a:xfrm>
          <a:off x="41275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5" name="直線コネクタ 74"/>
        <xdr:cNvCxnSpPr/>
      </xdr:nvCxnSpPr>
      <xdr:spPr>
        <a:xfrm>
          <a:off x="3987800" y="54603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136330</xdr:rowOff>
    </xdr:from>
    <xdr:ext cx="405111" cy="259045"/>
    <xdr:sp macro="" textlink="">
      <xdr:nvSpPr>
        <xdr:cNvPr id="76" name="有形固定資産減価償却率平均値テキスト"/>
        <xdr:cNvSpPr txBox="1"/>
      </xdr:nvSpPr>
      <xdr:spPr>
        <a:xfrm>
          <a:off x="4127500" y="5879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7" name="フローチャート: 判断 76"/>
        <xdr:cNvSpPr/>
      </xdr:nvSpPr>
      <xdr:spPr>
        <a:xfrm>
          <a:off x="40259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78" name="フローチャート: 判断 77"/>
        <xdr:cNvSpPr/>
      </xdr:nvSpPr>
      <xdr:spPr>
        <a:xfrm>
          <a:off x="3429000" y="6046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9" name="フローチャート: 判断 78"/>
        <xdr:cNvSpPr/>
      </xdr:nvSpPr>
      <xdr:spPr>
        <a:xfrm>
          <a:off x="2781300" y="6057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0" name="フローチャート: 判断 79"/>
        <xdr:cNvSpPr/>
      </xdr:nvSpPr>
      <xdr:spPr>
        <a:xfrm>
          <a:off x="2133600" y="6086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6" name="楕円 85"/>
        <xdr:cNvSpPr/>
      </xdr:nvSpPr>
      <xdr:spPr>
        <a:xfrm>
          <a:off x="40259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7" name="有形固定資産減価償却率該当値テキスト"/>
        <xdr:cNvSpPr txBox="1"/>
      </xdr:nvSpPr>
      <xdr:spPr>
        <a:xfrm>
          <a:off x="4127500"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8" name="楕円 87"/>
        <xdr:cNvSpPr/>
      </xdr:nvSpPr>
      <xdr:spPr>
        <a:xfrm>
          <a:off x="3429000" y="6240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138007</xdr:rowOff>
    </xdr:to>
    <xdr:cxnSp macro="">
      <xdr:nvCxnSpPr>
        <xdr:cNvPr id="89" name="直線コネクタ 88"/>
        <xdr:cNvCxnSpPr/>
      </xdr:nvCxnSpPr>
      <xdr:spPr>
        <a:xfrm>
          <a:off x="3479800" y="6291580"/>
          <a:ext cx="596900" cy="10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78122</xdr:rowOff>
    </xdr:from>
    <xdr:ext cx="405111" cy="259045"/>
    <xdr:sp macro="" textlink="">
      <xdr:nvSpPr>
        <xdr:cNvPr id="90" name="n_1aveValue有形固定資産減価償却率"/>
        <xdr:cNvSpPr txBox="1"/>
      </xdr:nvSpPr>
      <xdr:spPr>
        <a:xfrm>
          <a:off x="3293119"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88917</xdr:rowOff>
    </xdr:from>
    <xdr:ext cx="405111" cy="259045"/>
    <xdr:sp macro="" textlink="">
      <xdr:nvSpPr>
        <xdr:cNvPr id="91" name="n_2aveValue有形固定資産減価償却率"/>
        <xdr:cNvSpPr txBox="1"/>
      </xdr:nvSpPr>
      <xdr:spPr>
        <a:xfrm>
          <a:off x="2658119"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2" name="n_3aveValue有形固定資産減価償却率"/>
        <xdr:cNvSpPr txBox="1"/>
      </xdr:nvSpPr>
      <xdr:spPr>
        <a:xfrm>
          <a:off x="2010419"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3" name="n_1mainValue有形固定資産減価償却率"/>
        <xdr:cNvSpPr txBox="1"/>
      </xdr:nvSpPr>
      <xdr:spPr>
        <a:xfrm>
          <a:off x="3293119"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％であり、類似団体と比較して債務償還能力は高いと考えられるが、新島焼却場整備事業などの大規模事業の起債借入によって、昨年度よりも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％増加しており、今後に特定環境保全公共下水道事業（式根島地区）などの大規模事業の起債借入が見込まれるため、堅実な起債計画と業務支出の削減を行い健全な財政運営に努める。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22" name="直線コネクタ 121"/>
        <xdr:cNvCxnSpPr/>
      </xdr:nvCxnSpPr>
      <xdr:spPr>
        <a:xfrm flipV="1">
          <a:off x="12593320"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25" name="債務償還比率最大値テキスト"/>
        <xdr:cNvSpPr txBox="1"/>
      </xdr:nvSpPr>
      <xdr:spPr>
        <a:xfrm>
          <a:off x="12646025"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26" name="直線コネクタ 125"/>
        <xdr:cNvCxnSpPr/>
      </xdr:nvCxnSpPr>
      <xdr:spPr>
        <a:xfrm>
          <a:off x="12534900" y="5349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27" name="債務償還比率平均値テキスト"/>
        <xdr:cNvSpPr txBox="1"/>
      </xdr:nvSpPr>
      <xdr:spPr>
        <a:xfrm>
          <a:off x="12646025"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28" name="フローチャート: 判断 127"/>
        <xdr:cNvSpPr/>
      </xdr:nvSpPr>
      <xdr:spPr>
        <a:xfrm>
          <a:off x="12573000" y="62131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29" name="フローチャート: 判断 128"/>
        <xdr:cNvSpPr/>
      </xdr:nvSpPr>
      <xdr:spPr>
        <a:xfrm>
          <a:off x="11947525"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94523</xdr:rowOff>
    </xdr:from>
    <xdr:to>
      <xdr:col>76</xdr:col>
      <xdr:colOff>73025</xdr:colOff>
      <xdr:row>33</xdr:row>
      <xdr:rowOff>24673</xdr:rowOff>
    </xdr:to>
    <xdr:sp macro="" textlink="">
      <xdr:nvSpPr>
        <xdr:cNvPr id="135" name="楕円 134"/>
        <xdr:cNvSpPr/>
      </xdr:nvSpPr>
      <xdr:spPr>
        <a:xfrm>
          <a:off x="12573000" y="63524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72950</xdr:rowOff>
    </xdr:from>
    <xdr:ext cx="469744" cy="259045"/>
    <xdr:sp macro="" textlink="">
      <xdr:nvSpPr>
        <xdr:cNvPr id="136" name="債務償還比率該当値テキスト"/>
        <xdr:cNvSpPr txBox="1"/>
      </xdr:nvSpPr>
      <xdr:spPr>
        <a:xfrm>
          <a:off x="12646025" y="633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104119</xdr:rowOff>
    </xdr:from>
    <xdr:to>
      <xdr:col>72</xdr:col>
      <xdr:colOff>123825</xdr:colOff>
      <xdr:row>33</xdr:row>
      <xdr:rowOff>34269</xdr:rowOff>
    </xdr:to>
    <xdr:sp macro="" textlink="">
      <xdr:nvSpPr>
        <xdr:cNvPr id="137" name="楕円 136"/>
        <xdr:cNvSpPr/>
      </xdr:nvSpPr>
      <xdr:spPr>
        <a:xfrm>
          <a:off x="11947525" y="63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145323</xdr:rowOff>
    </xdr:from>
    <xdr:to>
      <xdr:col>76</xdr:col>
      <xdr:colOff>22225</xdr:colOff>
      <xdr:row>32</xdr:row>
      <xdr:rowOff>154919</xdr:rowOff>
    </xdr:to>
    <xdr:cxnSp macro="">
      <xdr:nvCxnSpPr>
        <xdr:cNvPr id="138" name="直線コネクタ 137"/>
        <xdr:cNvCxnSpPr/>
      </xdr:nvCxnSpPr>
      <xdr:spPr>
        <a:xfrm flipV="1">
          <a:off x="11998325" y="6403248"/>
          <a:ext cx="596900" cy="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39" name="n_1aveValue債務償還比率"/>
        <xdr:cNvSpPr txBox="1"/>
      </xdr:nvSpPr>
      <xdr:spPr>
        <a:xfrm>
          <a:off x="117793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25396</xdr:rowOff>
    </xdr:from>
    <xdr:ext cx="469744" cy="259045"/>
    <xdr:sp macro="" textlink="">
      <xdr:nvSpPr>
        <xdr:cNvPr id="140" name="n_1mainValue債務償還比率"/>
        <xdr:cNvSpPr txBox="1"/>
      </xdr:nvSpPr>
      <xdr:spPr>
        <a:xfrm>
          <a:off x="11779327" y="64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39490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39878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3889375" y="7238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39878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3889375" y="5827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148861</xdr:rowOff>
    </xdr:from>
    <xdr:ext cx="405111" cy="259045"/>
    <xdr:sp macro="" textlink="">
      <xdr:nvSpPr>
        <xdr:cNvPr id="59" name="【道路】&#10;有形固定資産減価償却率平均値テキスト"/>
        <xdr:cNvSpPr txBox="1"/>
      </xdr:nvSpPr>
      <xdr:spPr>
        <a:xfrm>
          <a:off x="3987800" y="6492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38989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203575" y="6661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428875"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68275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87122</xdr:rowOff>
    </xdr:from>
    <xdr:to>
      <xdr:col>24</xdr:col>
      <xdr:colOff>114300</xdr:colOff>
      <xdr:row>41</xdr:row>
      <xdr:rowOff>17272</xdr:rowOff>
    </xdr:to>
    <xdr:sp macro="" textlink="">
      <xdr:nvSpPr>
        <xdr:cNvPr id="69" name="楕円 68"/>
        <xdr:cNvSpPr/>
      </xdr:nvSpPr>
      <xdr:spPr>
        <a:xfrm>
          <a:off x="3898900" y="694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65549</xdr:rowOff>
    </xdr:from>
    <xdr:ext cx="405111" cy="259045"/>
    <xdr:sp macro="" textlink="">
      <xdr:nvSpPr>
        <xdr:cNvPr id="70" name="【道路】&#10;有形固定資産減価償却率該当値テキスト"/>
        <xdr:cNvSpPr txBox="1"/>
      </xdr:nvSpPr>
      <xdr:spPr>
        <a:xfrm>
          <a:off x="398780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75692</xdr:rowOff>
    </xdr:from>
    <xdr:to>
      <xdr:col>20</xdr:col>
      <xdr:colOff>38100</xdr:colOff>
      <xdr:row>41</xdr:row>
      <xdr:rowOff>5842</xdr:rowOff>
    </xdr:to>
    <xdr:sp macro="" textlink="">
      <xdr:nvSpPr>
        <xdr:cNvPr id="71" name="楕円 70"/>
        <xdr:cNvSpPr/>
      </xdr:nvSpPr>
      <xdr:spPr>
        <a:xfrm>
          <a:off x="3203575" y="6933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126492</xdr:rowOff>
    </xdr:from>
    <xdr:to>
      <xdr:col>24</xdr:col>
      <xdr:colOff>63500</xdr:colOff>
      <xdr:row>40</xdr:row>
      <xdr:rowOff>137922</xdr:rowOff>
    </xdr:to>
    <xdr:cxnSp macro="">
      <xdr:nvCxnSpPr>
        <xdr:cNvPr id="72" name="直線コネクタ 71"/>
        <xdr:cNvCxnSpPr/>
      </xdr:nvCxnSpPr>
      <xdr:spPr>
        <a:xfrm>
          <a:off x="3235325" y="6984492"/>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3" name="n_1aveValue【道路】&#10;有形固定資産減価償却率"/>
        <xdr:cNvSpPr txBox="1"/>
      </xdr:nvSpPr>
      <xdr:spPr>
        <a:xfrm>
          <a:off x="306769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4" name="n_2aveValue【道路】&#10;有形固定資産減価償却率"/>
        <xdr:cNvSpPr txBox="1"/>
      </xdr:nvSpPr>
      <xdr:spPr>
        <a:xfrm>
          <a:off x="230569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5" name="n_3aveValue【道路】&#10;有形固定資産減価償却率"/>
        <xdr:cNvSpPr txBox="1"/>
      </xdr:nvSpPr>
      <xdr:spPr>
        <a:xfrm>
          <a:off x="1559569"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168419</xdr:rowOff>
    </xdr:from>
    <xdr:ext cx="405111" cy="259045"/>
    <xdr:sp macro="" textlink="">
      <xdr:nvSpPr>
        <xdr:cNvPr id="76" name="n_1mainValue【道路】&#10;有形固定資産減価償却率"/>
        <xdr:cNvSpPr txBox="1"/>
      </xdr:nvSpPr>
      <xdr:spPr>
        <a:xfrm>
          <a:off x="3067694" y="702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0" name="テキスト ボックス 89"/>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2" name="テキスト ボックス 91"/>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4" name="テキスト ボックス 93"/>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6" name="テキスト ボックス 95"/>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98" name="直線コネクタ 97"/>
        <xdr:cNvCxnSpPr/>
      </xdr:nvCxnSpPr>
      <xdr:spPr>
        <a:xfrm flipV="1">
          <a:off x="8905240"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99" name="【道路】&#10;一人当たり延長最小値テキスト"/>
        <xdr:cNvSpPr txBox="1"/>
      </xdr:nvSpPr>
      <xdr:spPr>
        <a:xfrm>
          <a:off x="8943975"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0" name="直線コネクタ 99"/>
        <xdr:cNvCxnSpPr/>
      </xdr:nvCxnSpPr>
      <xdr:spPr>
        <a:xfrm>
          <a:off x="8845550" y="7161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1" name="【道路】&#10;一人当たり延長最大値テキスト"/>
        <xdr:cNvSpPr txBox="1"/>
      </xdr:nvSpPr>
      <xdr:spPr>
        <a:xfrm>
          <a:off x="8943975"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2" name="直線コネクタ 101"/>
        <xdr:cNvCxnSpPr/>
      </xdr:nvCxnSpPr>
      <xdr:spPr>
        <a:xfrm>
          <a:off x="8845550" y="601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156748</xdr:rowOff>
    </xdr:from>
    <xdr:ext cx="534377" cy="259045"/>
    <xdr:sp macro="" textlink="">
      <xdr:nvSpPr>
        <xdr:cNvPr id="103" name="【道路】&#10;一人当たり延長平均値テキスト"/>
        <xdr:cNvSpPr txBox="1"/>
      </xdr:nvSpPr>
      <xdr:spPr>
        <a:xfrm>
          <a:off x="8943975" y="684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04" name="フローチャート: 判断 103"/>
        <xdr:cNvSpPr/>
      </xdr:nvSpPr>
      <xdr:spPr>
        <a:xfrm>
          <a:off x="8883650" y="69918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05" name="フローチャート: 判断 104"/>
        <xdr:cNvSpPr/>
      </xdr:nvSpPr>
      <xdr:spPr>
        <a:xfrm>
          <a:off x="815975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06" name="フローチャート: 判断 105"/>
        <xdr:cNvSpPr/>
      </xdr:nvSpPr>
      <xdr:spPr>
        <a:xfrm>
          <a:off x="7413625" y="6956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07" name="フローチャート: 判断 106"/>
        <xdr:cNvSpPr/>
      </xdr:nvSpPr>
      <xdr:spPr>
        <a:xfrm>
          <a:off x="6638925"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135446</xdr:rowOff>
    </xdr:from>
    <xdr:to>
      <xdr:col>55</xdr:col>
      <xdr:colOff>50800</xdr:colOff>
      <xdr:row>41</xdr:row>
      <xdr:rowOff>65596</xdr:rowOff>
    </xdr:to>
    <xdr:sp macro="" textlink="">
      <xdr:nvSpPr>
        <xdr:cNvPr id="113" name="楕円 112"/>
        <xdr:cNvSpPr/>
      </xdr:nvSpPr>
      <xdr:spPr>
        <a:xfrm>
          <a:off x="8883650" y="69934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112298</xdr:rowOff>
    </xdr:from>
    <xdr:ext cx="534377" cy="259045"/>
    <xdr:sp macro="" textlink="">
      <xdr:nvSpPr>
        <xdr:cNvPr id="114" name="【道路】&#10;一人当たり延長該当値テキスト"/>
        <xdr:cNvSpPr txBox="1"/>
      </xdr:nvSpPr>
      <xdr:spPr>
        <a:xfrm>
          <a:off x="8943975" y="697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135533</xdr:rowOff>
    </xdr:from>
    <xdr:to>
      <xdr:col>50</xdr:col>
      <xdr:colOff>165100</xdr:colOff>
      <xdr:row>41</xdr:row>
      <xdr:rowOff>65683</xdr:rowOff>
    </xdr:to>
    <xdr:sp macro="" textlink="">
      <xdr:nvSpPr>
        <xdr:cNvPr id="115" name="楕円 114"/>
        <xdr:cNvSpPr/>
      </xdr:nvSpPr>
      <xdr:spPr>
        <a:xfrm>
          <a:off x="8159750" y="69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14796</xdr:rowOff>
    </xdr:from>
    <xdr:to>
      <xdr:col>55</xdr:col>
      <xdr:colOff>0</xdr:colOff>
      <xdr:row>41</xdr:row>
      <xdr:rowOff>14883</xdr:rowOff>
    </xdr:to>
    <xdr:cxnSp macro="">
      <xdr:nvCxnSpPr>
        <xdr:cNvPr id="116" name="直線コネクタ 115"/>
        <xdr:cNvCxnSpPr/>
      </xdr:nvCxnSpPr>
      <xdr:spPr>
        <a:xfrm flipV="1">
          <a:off x="8210550" y="7044246"/>
          <a:ext cx="695325"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74019</xdr:rowOff>
    </xdr:from>
    <xdr:ext cx="534377" cy="259045"/>
    <xdr:sp macro="" textlink="">
      <xdr:nvSpPr>
        <xdr:cNvPr id="117" name="n_1aveValue【道路】&#10;一人当たり延長"/>
        <xdr:cNvSpPr txBox="1"/>
      </xdr:nvSpPr>
      <xdr:spPr>
        <a:xfrm>
          <a:off x="7959236"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45007</xdr:rowOff>
    </xdr:from>
    <xdr:ext cx="534377" cy="259045"/>
    <xdr:sp macro="" textlink="">
      <xdr:nvSpPr>
        <xdr:cNvPr id="118" name="n_2aveValue【道路】&#10;一人当たり延長"/>
        <xdr:cNvSpPr txBox="1"/>
      </xdr:nvSpPr>
      <xdr:spPr>
        <a:xfrm>
          <a:off x="72258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86555</xdr:rowOff>
    </xdr:from>
    <xdr:ext cx="534377" cy="259045"/>
    <xdr:sp macro="" textlink="">
      <xdr:nvSpPr>
        <xdr:cNvPr id="119" name="n_3aveValue【道路】&#10;一人当たり延長"/>
        <xdr:cNvSpPr txBox="1"/>
      </xdr:nvSpPr>
      <xdr:spPr>
        <a:xfrm>
          <a:off x="6479686"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56810</xdr:rowOff>
    </xdr:from>
    <xdr:ext cx="534377" cy="259045"/>
    <xdr:sp macro="" textlink="">
      <xdr:nvSpPr>
        <xdr:cNvPr id="120" name="n_1mainValue【道路】&#10;一人当たり延長"/>
        <xdr:cNvSpPr txBox="1"/>
      </xdr:nvSpPr>
      <xdr:spPr>
        <a:xfrm>
          <a:off x="7959236" y="70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46" name="直線コネクタ 145"/>
        <xdr:cNvCxnSpPr/>
      </xdr:nvCxnSpPr>
      <xdr:spPr>
        <a:xfrm flipV="1">
          <a:off x="39490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47" name="【橋りょう・トンネル】&#10;有形固定資産減価償却率最小値テキスト"/>
        <xdr:cNvSpPr txBox="1"/>
      </xdr:nvSpPr>
      <xdr:spPr>
        <a:xfrm>
          <a:off x="39878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48" name="直線コネクタ 147"/>
        <xdr:cNvCxnSpPr/>
      </xdr:nvCxnSpPr>
      <xdr:spPr>
        <a:xfrm>
          <a:off x="3889375" y="1106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49" name="【橋りょう・トンネル】&#10;有形固定資産減価償却率最大値テキスト"/>
        <xdr:cNvSpPr txBox="1"/>
      </xdr:nvSpPr>
      <xdr:spPr>
        <a:xfrm>
          <a:off x="39878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50" name="直線コネクタ 149"/>
        <xdr:cNvCxnSpPr/>
      </xdr:nvCxnSpPr>
      <xdr:spPr>
        <a:xfrm>
          <a:off x="3889375" y="9684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51" name="【橋りょう・トンネル】&#10;有形固定資産減価償却率平均値テキスト"/>
        <xdr:cNvSpPr txBox="1"/>
      </xdr:nvSpPr>
      <xdr:spPr>
        <a:xfrm>
          <a:off x="39878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52" name="フローチャート: 判断 151"/>
        <xdr:cNvSpPr/>
      </xdr:nvSpPr>
      <xdr:spPr>
        <a:xfrm>
          <a:off x="3898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53" name="フローチャート: 判断 152"/>
        <xdr:cNvSpPr/>
      </xdr:nvSpPr>
      <xdr:spPr>
        <a:xfrm>
          <a:off x="3203575" y="10103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54" name="フローチャート: 判断 153"/>
        <xdr:cNvSpPr/>
      </xdr:nvSpPr>
      <xdr:spPr>
        <a:xfrm>
          <a:off x="2428875"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5" name="フローチャート: 判断 154"/>
        <xdr:cNvSpPr/>
      </xdr:nvSpPr>
      <xdr:spPr>
        <a:xfrm>
          <a:off x="168275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61" name="楕円 160"/>
        <xdr:cNvSpPr/>
      </xdr:nvSpPr>
      <xdr:spPr>
        <a:xfrm>
          <a:off x="38989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62" name="【橋りょう・トンネル】&#10;有形固定資産減価償却率該当値テキスト"/>
        <xdr:cNvSpPr txBox="1"/>
      </xdr:nvSpPr>
      <xdr:spPr>
        <a:xfrm>
          <a:off x="39878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71665</xdr:rowOff>
    </xdr:from>
    <xdr:to>
      <xdr:col>20</xdr:col>
      <xdr:colOff>38100</xdr:colOff>
      <xdr:row>61</xdr:row>
      <xdr:rowOff>1815</xdr:rowOff>
    </xdr:to>
    <xdr:sp macro="" textlink="">
      <xdr:nvSpPr>
        <xdr:cNvPr id="163" name="楕円 162"/>
        <xdr:cNvSpPr/>
      </xdr:nvSpPr>
      <xdr:spPr>
        <a:xfrm>
          <a:off x="3203575" y="103586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122465</xdr:rowOff>
    </xdr:from>
    <xdr:to>
      <xdr:col>24</xdr:col>
      <xdr:colOff>63500</xdr:colOff>
      <xdr:row>61</xdr:row>
      <xdr:rowOff>1633</xdr:rowOff>
    </xdr:to>
    <xdr:cxnSp macro="">
      <xdr:nvCxnSpPr>
        <xdr:cNvPr id="164" name="直線コネクタ 163"/>
        <xdr:cNvCxnSpPr/>
      </xdr:nvCxnSpPr>
      <xdr:spPr>
        <a:xfrm>
          <a:off x="3235325" y="10409465"/>
          <a:ext cx="71437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65" name="n_1aveValue【橋りょう・トンネル】&#10;有形固定資産減価償却率"/>
        <xdr:cNvSpPr txBox="1"/>
      </xdr:nvSpPr>
      <xdr:spPr>
        <a:xfrm>
          <a:off x="306769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66" name="n_2aveValue【橋りょう・トンネル】&#10;有形固定資産減価償却率"/>
        <xdr:cNvSpPr txBox="1"/>
      </xdr:nvSpPr>
      <xdr:spPr>
        <a:xfrm>
          <a:off x="230569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7" name="n_3aveValue【橋りょう・トンネル】&#10;有形固定資産減価償却率"/>
        <xdr:cNvSpPr txBox="1"/>
      </xdr:nvSpPr>
      <xdr:spPr>
        <a:xfrm>
          <a:off x="1559569"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164392</xdr:rowOff>
    </xdr:from>
    <xdr:ext cx="405111" cy="259045"/>
    <xdr:sp macro="" textlink="">
      <xdr:nvSpPr>
        <xdr:cNvPr id="168" name="n_1mainValue【橋りょう・トンネル】&#10;有形固定資産減価償却率"/>
        <xdr:cNvSpPr txBox="1"/>
      </xdr:nvSpPr>
      <xdr:spPr>
        <a:xfrm>
          <a:off x="306769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2" name="テキスト ボックス 181"/>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4" name="テキスト ボックス 183"/>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6" name="テキスト ボックス 185"/>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0" name="テキスト ボックス 189"/>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192" name="直線コネクタ 191"/>
        <xdr:cNvCxnSpPr/>
      </xdr:nvCxnSpPr>
      <xdr:spPr>
        <a:xfrm flipV="1">
          <a:off x="8905240"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193" name="【橋りょう・トンネル】&#10;一人当たり有形固定資産（償却資産）額最小値テキスト"/>
        <xdr:cNvSpPr txBox="1"/>
      </xdr:nvSpPr>
      <xdr:spPr>
        <a:xfrm>
          <a:off x="8943975"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194" name="直線コネクタ 193"/>
        <xdr:cNvCxnSpPr/>
      </xdr:nvCxnSpPr>
      <xdr:spPr>
        <a:xfrm>
          <a:off x="8845550" y="110446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195" name="【橋りょう・トンネル】&#10;一人当たり有形固定資産（償却資産）額最大値テキスト"/>
        <xdr:cNvSpPr txBox="1"/>
      </xdr:nvSpPr>
      <xdr:spPr>
        <a:xfrm>
          <a:off x="8943975"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196" name="直線コネクタ 195"/>
        <xdr:cNvCxnSpPr/>
      </xdr:nvCxnSpPr>
      <xdr:spPr>
        <a:xfrm>
          <a:off x="8845550" y="948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136782</xdr:rowOff>
    </xdr:from>
    <xdr:ext cx="690189" cy="259045"/>
    <xdr:sp macro="" textlink="">
      <xdr:nvSpPr>
        <xdr:cNvPr id="197" name="【橋りょう・トンネル】&#10;一人当たり有形固定資産（償却資産）額平均値テキスト"/>
        <xdr:cNvSpPr txBox="1"/>
      </xdr:nvSpPr>
      <xdr:spPr>
        <a:xfrm>
          <a:off x="8943975" y="10595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198" name="フローチャート: 判断 197"/>
        <xdr:cNvSpPr/>
      </xdr:nvSpPr>
      <xdr:spPr>
        <a:xfrm>
          <a:off x="8883650" y="1074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199" name="フローチャート: 判断 198"/>
        <xdr:cNvSpPr/>
      </xdr:nvSpPr>
      <xdr:spPr>
        <a:xfrm>
          <a:off x="815975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00" name="フローチャート: 判断 199"/>
        <xdr:cNvSpPr/>
      </xdr:nvSpPr>
      <xdr:spPr>
        <a:xfrm>
          <a:off x="7413625" y="106874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01" name="フローチャート: 判断 200"/>
        <xdr:cNvSpPr/>
      </xdr:nvSpPr>
      <xdr:spPr>
        <a:xfrm>
          <a:off x="6638925"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18434</xdr:rowOff>
    </xdr:from>
    <xdr:to>
      <xdr:col>55</xdr:col>
      <xdr:colOff>50800</xdr:colOff>
      <xdr:row>64</xdr:row>
      <xdr:rowOff>120034</xdr:rowOff>
    </xdr:to>
    <xdr:sp macro="" textlink="">
      <xdr:nvSpPr>
        <xdr:cNvPr id="207" name="楕円 206"/>
        <xdr:cNvSpPr/>
      </xdr:nvSpPr>
      <xdr:spPr>
        <a:xfrm>
          <a:off x="8883650" y="109912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104811</xdr:rowOff>
    </xdr:from>
    <xdr:ext cx="534377" cy="259045"/>
    <xdr:sp macro="" textlink="">
      <xdr:nvSpPr>
        <xdr:cNvPr id="208" name="【橋りょう・トンネル】&#10;一人当たり有形固定資産（償却資産）額該当値テキスト"/>
        <xdr:cNvSpPr txBox="1"/>
      </xdr:nvSpPr>
      <xdr:spPr>
        <a:xfrm>
          <a:off x="8943975" y="109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19197</xdr:rowOff>
    </xdr:from>
    <xdr:to>
      <xdr:col>50</xdr:col>
      <xdr:colOff>165100</xdr:colOff>
      <xdr:row>64</xdr:row>
      <xdr:rowOff>120797</xdr:rowOff>
    </xdr:to>
    <xdr:sp macro="" textlink="">
      <xdr:nvSpPr>
        <xdr:cNvPr id="209" name="楕円 208"/>
        <xdr:cNvSpPr/>
      </xdr:nvSpPr>
      <xdr:spPr>
        <a:xfrm>
          <a:off x="8159750" y="109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69234</xdr:rowOff>
    </xdr:from>
    <xdr:to>
      <xdr:col>55</xdr:col>
      <xdr:colOff>0</xdr:colOff>
      <xdr:row>64</xdr:row>
      <xdr:rowOff>69997</xdr:rowOff>
    </xdr:to>
    <xdr:cxnSp macro="">
      <xdr:nvCxnSpPr>
        <xdr:cNvPr id="210" name="直線コネクタ 209"/>
        <xdr:cNvCxnSpPr/>
      </xdr:nvCxnSpPr>
      <xdr:spPr>
        <a:xfrm flipV="1">
          <a:off x="8210550" y="11042034"/>
          <a:ext cx="695325"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89371</xdr:rowOff>
    </xdr:from>
    <xdr:ext cx="690189" cy="259045"/>
    <xdr:sp macro="" textlink="">
      <xdr:nvSpPr>
        <xdr:cNvPr id="211" name="n_1aveValue【橋りょう・トンネル】&#10;一人当たり有形固定資産（償却資産）額"/>
        <xdr:cNvSpPr txBox="1"/>
      </xdr:nvSpPr>
      <xdr:spPr>
        <a:xfrm>
          <a:off x="7909905" y="10547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4224</xdr:rowOff>
    </xdr:from>
    <xdr:ext cx="690189" cy="259045"/>
    <xdr:sp macro="" textlink="">
      <xdr:nvSpPr>
        <xdr:cNvPr id="212" name="n_2aveValue【橋りょう・トンネル】&#10;一人当たり有形固定資産（償却資産）額"/>
        <xdr:cNvSpPr txBox="1"/>
      </xdr:nvSpPr>
      <xdr:spPr>
        <a:xfrm>
          <a:off x="71479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153588</xdr:rowOff>
    </xdr:from>
    <xdr:ext cx="599010" cy="259045"/>
    <xdr:sp macro="" textlink="">
      <xdr:nvSpPr>
        <xdr:cNvPr id="213" name="n_3aveValue【橋りょう・トンネル】&#10;一人当たり有形固定資産（償却資産）額"/>
        <xdr:cNvSpPr txBox="1"/>
      </xdr:nvSpPr>
      <xdr:spPr>
        <a:xfrm>
          <a:off x="6447370"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111924</xdr:rowOff>
    </xdr:from>
    <xdr:ext cx="534377" cy="259045"/>
    <xdr:sp macro="" textlink="">
      <xdr:nvSpPr>
        <xdr:cNvPr id="214" name="n_1mainValue【橋りょう・トンネル】&#10;一人当たり有形固定資産（償却資産）額"/>
        <xdr:cNvSpPr txBox="1"/>
      </xdr:nvSpPr>
      <xdr:spPr>
        <a:xfrm>
          <a:off x="7959236" y="1108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39" name="直線コネクタ 238"/>
        <xdr:cNvCxnSpPr/>
      </xdr:nvCxnSpPr>
      <xdr:spPr>
        <a:xfrm flipV="1">
          <a:off x="39490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40" name="【公営住宅】&#10;有形固定資産減価償却率最小値テキスト"/>
        <xdr:cNvSpPr txBox="1"/>
      </xdr:nvSpPr>
      <xdr:spPr>
        <a:xfrm>
          <a:off x="39878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41" name="直線コネクタ 240"/>
        <xdr:cNvCxnSpPr/>
      </xdr:nvCxnSpPr>
      <xdr:spPr>
        <a:xfrm>
          <a:off x="3889375" y="14902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44" name="【公営住宅】&#10;有形固定資産減価償却率平均値テキスト"/>
        <xdr:cNvSpPr txBox="1"/>
      </xdr:nvSpPr>
      <xdr:spPr>
        <a:xfrm>
          <a:off x="39878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45" name="フローチャート: 判断 244"/>
        <xdr:cNvSpPr/>
      </xdr:nvSpPr>
      <xdr:spPr>
        <a:xfrm>
          <a:off x="38989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46" name="フローチャート: 判断 245"/>
        <xdr:cNvSpPr/>
      </xdr:nvSpPr>
      <xdr:spPr>
        <a:xfrm>
          <a:off x="3203575" y="139928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47" name="フローチャート: 判断 246"/>
        <xdr:cNvSpPr/>
      </xdr:nvSpPr>
      <xdr:spPr>
        <a:xfrm>
          <a:off x="2428875"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48" name="フローチャート: 判断 247"/>
        <xdr:cNvSpPr/>
      </xdr:nvSpPr>
      <xdr:spPr>
        <a:xfrm>
          <a:off x="168275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54" name="楕円 253"/>
        <xdr:cNvSpPr/>
      </xdr:nvSpPr>
      <xdr:spPr>
        <a:xfrm>
          <a:off x="38989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10177</xdr:rowOff>
    </xdr:from>
    <xdr:ext cx="405111" cy="259045"/>
    <xdr:sp macro="" textlink="">
      <xdr:nvSpPr>
        <xdr:cNvPr id="255" name="【公営住宅】&#10;有形固定資産減価償却率該当値テキスト"/>
        <xdr:cNvSpPr txBox="1"/>
      </xdr:nvSpPr>
      <xdr:spPr>
        <a:xfrm>
          <a:off x="39878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56" name="楕円 255"/>
        <xdr:cNvSpPr/>
      </xdr:nvSpPr>
      <xdr:spPr>
        <a:xfrm>
          <a:off x="3203575" y="13922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85725</xdr:rowOff>
    </xdr:to>
    <xdr:cxnSp macro="">
      <xdr:nvCxnSpPr>
        <xdr:cNvPr id="257" name="直線コネクタ 256"/>
        <xdr:cNvCxnSpPr/>
      </xdr:nvCxnSpPr>
      <xdr:spPr>
        <a:xfrm flipV="1">
          <a:off x="3235325" y="13925550"/>
          <a:ext cx="7143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58" name="n_1aveValue【公営住宅】&#10;有形固定資産減価償却率"/>
        <xdr:cNvSpPr txBox="1"/>
      </xdr:nvSpPr>
      <xdr:spPr>
        <a:xfrm>
          <a:off x="306769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59" name="n_2aveValue【公営住宅】&#10;有形固定資産減価償却率"/>
        <xdr:cNvSpPr txBox="1"/>
      </xdr:nvSpPr>
      <xdr:spPr>
        <a:xfrm>
          <a:off x="230569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260" name="n_3aveValue【公営住宅】&#10;有形固定資産減価償却率"/>
        <xdr:cNvSpPr txBox="1"/>
      </xdr:nvSpPr>
      <xdr:spPr>
        <a:xfrm>
          <a:off x="1559569"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61" name="n_1mainValue【公営住宅】&#10;有形固定資産減価償却率"/>
        <xdr:cNvSpPr txBox="1"/>
      </xdr:nvSpPr>
      <xdr:spPr>
        <a:xfrm>
          <a:off x="306769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81" name="テキスト ボックス 280"/>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3" name="テキスト ボックス 28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287" name="直線コネクタ 286"/>
        <xdr:cNvCxnSpPr/>
      </xdr:nvCxnSpPr>
      <xdr:spPr>
        <a:xfrm flipV="1">
          <a:off x="8905240"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288" name="【公営住宅】&#10;一人当たり面積最小値テキスト"/>
        <xdr:cNvSpPr txBox="1"/>
      </xdr:nvSpPr>
      <xdr:spPr>
        <a:xfrm>
          <a:off x="8943975"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289" name="直線コネクタ 288"/>
        <xdr:cNvCxnSpPr/>
      </xdr:nvCxnSpPr>
      <xdr:spPr>
        <a:xfrm>
          <a:off x="8845550" y="14871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290" name="【公営住宅】&#10;一人当たり面積最大値テキスト"/>
        <xdr:cNvSpPr txBox="1"/>
      </xdr:nvSpPr>
      <xdr:spPr>
        <a:xfrm>
          <a:off x="8943975"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291" name="直線コネクタ 290"/>
        <xdr:cNvCxnSpPr/>
      </xdr:nvCxnSpPr>
      <xdr:spPr>
        <a:xfrm>
          <a:off x="8845550" y="13493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122409</xdr:rowOff>
    </xdr:from>
    <xdr:ext cx="469744" cy="259045"/>
    <xdr:sp macro="" textlink="">
      <xdr:nvSpPr>
        <xdr:cNvPr id="292" name="【公営住宅】&#10;一人当たり面積平均値テキスト"/>
        <xdr:cNvSpPr txBox="1"/>
      </xdr:nvSpPr>
      <xdr:spPr>
        <a:xfrm>
          <a:off x="8943975" y="14352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293" name="フローチャート: 判断 292"/>
        <xdr:cNvSpPr/>
      </xdr:nvSpPr>
      <xdr:spPr>
        <a:xfrm>
          <a:off x="8883650" y="145013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294" name="フローチャート: 判断 293"/>
        <xdr:cNvSpPr/>
      </xdr:nvSpPr>
      <xdr:spPr>
        <a:xfrm>
          <a:off x="815975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295" name="フローチャート: 判断 294"/>
        <xdr:cNvSpPr/>
      </xdr:nvSpPr>
      <xdr:spPr>
        <a:xfrm>
          <a:off x="7413625" y="144700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296" name="フローチャート: 判断 295"/>
        <xdr:cNvSpPr/>
      </xdr:nvSpPr>
      <xdr:spPr>
        <a:xfrm>
          <a:off x="6638925"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87557</xdr:rowOff>
    </xdr:from>
    <xdr:to>
      <xdr:col>55</xdr:col>
      <xdr:colOff>50800</xdr:colOff>
      <xdr:row>86</xdr:row>
      <xdr:rowOff>17707</xdr:rowOff>
    </xdr:to>
    <xdr:sp macro="" textlink="">
      <xdr:nvSpPr>
        <xdr:cNvPr id="302" name="楕円 301"/>
        <xdr:cNvSpPr/>
      </xdr:nvSpPr>
      <xdr:spPr>
        <a:xfrm>
          <a:off x="8883650" y="146608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65984</xdr:rowOff>
    </xdr:from>
    <xdr:ext cx="469744" cy="259045"/>
    <xdr:sp macro="" textlink="">
      <xdr:nvSpPr>
        <xdr:cNvPr id="303" name="【公営住宅】&#10;一人当たり面積該当値テキスト"/>
        <xdr:cNvSpPr txBox="1"/>
      </xdr:nvSpPr>
      <xdr:spPr>
        <a:xfrm>
          <a:off x="8943975" y="1463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87666</xdr:rowOff>
    </xdr:from>
    <xdr:to>
      <xdr:col>50</xdr:col>
      <xdr:colOff>165100</xdr:colOff>
      <xdr:row>86</xdr:row>
      <xdr:rowOff>17816</xdr:rowOff>
    </xdr:to>
    <xdr:sp macro="" textlink="">
      <xdr:nvSpPr>
        <xdr:cNvPr id="304" name="楕円 303"/>
        <xdr:cNvSpPr/>
      </xdr:nvSpPr>
      <xdr:spPr>
        <a:xfrm>
          <a:off x="8159750" y="1466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138357</xdr:rowOff>
    </xdr:from>
    <xdr:to>
      <xdr:col>55</xdr:col>
      <xdr:colOff>0</xdr:colOff>
      <xdr:row>85</xdr:row>
      <xdr:rowOff>138466</xdr:rowOff>
    </xdr:to>
    <xdr:cxnSp macro="">
      <xdr:nvCxnSpPr>
        <xdr:cNvPr id="305" name="直線コネクタ 304"/>
        <xdr:cNvCxnSpPr/>
      </xdr:nvCxnSpPr>
      <xdr:spPr>
        <a:xfrm flipV="1">
          <a:off x="8210550" y="14711607"/>
          <a:ext cx="695325"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63952</xdr:rowOff>
    </xdr:from>
    <xdr:ext cx="469744" cy="259045"/>
    <xdr:sp macro="" textlink="">
      <xdr:nvSpPr>
        <xdr:cNvPr id="306" name="n_1aveValue【公営住宅】&#10;一人当たり面積"/>
        <xdr:cNvSpPr txBox="1"/>
      </xdr:nvSpPr>
      <xdr:spPr>
        <a:xfrm>
          <a:off x="7991552" y="142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14967</xdr:rowOff>
    </xdr:from>
    <xdr:ext cx="469744" cy="259045"/>
    <xdr:sp macro="" textlink="">
      <xdr:nvSpPr>
        <xdr:cNvPr id="307" name="n_2aveValue【公営住宅】&#10;一人当たり面積"/>
        <xdr:cNvSpPr txBox="1"/>
      </xdr:nvSpPr>
      <xdr:spPr>
        <a:xfrm>
          <a:off x="7258127" y="1424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815</xdr:rowOff>
    </xdr:from>
    <xdr:ext cx="469744" cy="259045"/>
    <xdr:sp macro="" textlink="">
      <xdr:nvSpPr>
        <xdr:cNvPr id="308" name="n_3aveValue【公営住宅】&#10;一人当たり面積"/>
        <xdr:cNvSpPr txBox="1"/>
      </xdr:nvSpPr>
      <xdr:spPr>
        <a:xfrm>
          <a:off x="6483427" y="1423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8943</xdr:rowOff>
    </xdr:from>
    <xdr:ext cx="469744" cy="259045"/>
    <xdr:sp macro="" textlink="">
      <xdr:nvSpPr>
        <xdr:cNvPr id="309" name="n_1mainValue【公営住宅】&#10;一人当たり面積"/>
        <xdr:cNvSpPr txBox="1"/>
      </xdr:nvSpPr>
      <xdr:spPr>
        <a:xfrm>
          <a:off x="7991552" y="1475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51" name="直線コネクタ 350"/>
        <xdr:cNvCxnSpPr/>
      </xdr:nvCxnSpPr>
      <xdr:spPr>
        <a:xfrm flipV="1">
          <a:off x="13889989"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52" name="【認定こども園・幼稚園・保育所】&#10;有形固定資産減価償却率最小値テキスト"/>
        <xdr:cNvSpPr txBox="1"/>
      </xdr:nvSpPr>
      <xdr:spPr>
        <a:xfrm>
          <a:off x="13928725"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53" name="直線コネクタ 352"/>
        <xdr:cNvCxnSpPr/>
      </xdr:nvCxnSpPr>
      <xdr:spPr>
        <a:xfrm>
          <a:off x="13801725" y="720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4"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5" name="直線コネクタ 354"/>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56" name="【認定こども園・幼稚園・保育所】&#10;有形固定資産減価償却率平均値テキスト"/>
        <xdr:cNvSpPr txBox="1"/>
      </xdr:nvSpPr>
      <xdr:spPr>
        <a:xfrm>
          <a:off x="13928725"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57" name="フローチャート: 判断 356"/>
        <xdr:cNvSpPr/>
      </xdr:nvSpPr>
      <xdr:spPr>
        <a:xfrm>
          <a:off x="13839825" y="650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58" name="フローチャート: 判断 357"/>
        <xdr:cNvSpPr/>
      </xdr:nvSpPr>
      <xdr:spPr>
        <a:xfrm>
          <a:off x="13115925"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59" name="フローチャート: 判断 358"/>
        <xdr:cNvSpPr/>
      </xdr:nvSpPr>
      <xdr:spPr>
        <a:xfrm>
          <a:off x="123698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60" name="フローチャート: 判断 359"/>
        <xdr:cNvSpPr/>
      </xdr:nvSpPr>
      <xdr:spPr>
        <a:xfrm>
          <a:off x="11623675" y="6316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1" name="テキスト ボックス 36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2" name="テキスト ボックス 36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3" name="テキスト ボックス 36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4" name="テキスト ボックス 36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5" name="テキスト ボックス 36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49893</xdr:rowOff>
    </xdr:from>
    <xdr:to>
      <xdr:col>85</xdr:col>
      <xdr:colOff>177800</xdr:colOff>
      <xdr:row>35</xdr:row>
      <xdr:rowOff>151493</xdr:rowOff>
    </xdr:to>
    <xdr:sp macro="" textlink="">
      <xdr:nvSpPr>
        <xdr:cNvPr id="366" name="楕円 365"/>
        <xdr:cNvSpPr/>
      </xdr:nvSpPr>
      <xdr:spPr>
        <a:xfrm>
          <a:off x="13839825" y="605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72770</xdr:rowOff>
    </xdr:from>
    <xdr:ext cx="405111" cy="259045"/>
    <xdr:sp macro="" textlink="">
      <xdr:nvSpPr>
        <xdr:cNvPr id="367" name="【認定こども園・幼稚園・保育所】&#10;有形固定資産減価償却率該当値テキスト"/>
        <xdr:cNvSpPr txBox="1"/>
      </xdr:nvSpPr>
      <xdr:spPr>
        <a:xfrm>
          <a:off x="13928725" y="59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136434</xdr:rowOff>
    </xdr:from>
    <xdr:to>
      <xdr:col>81</xdr:col>
      <xdr:colOff>101600</xdr:colOff>
      <xdr:row>35</xdr:row>
      <xdr:rowOff>66584</xdr:rowOff>
    </xdr:to>
    <xdr:sp macro="" textlink="">
      <xdr:nvSpPr>
        <xdr:cNvPr id="368" name="楕円 367"/>
        <xdr:cNvSpPr/>
      </xdr:nvSpPr>
      <xdr:spPr>
        <a:xfrm>
          <a:off x="13115925"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15784</xdr:rowOff>
    </xdr:from>
    <xdr:to>
      <xdr:col>85</xdr:col>
      <xdr:colOff>127000</xdr:colOff>
      <xdr:row>35</xdr:row>
      <xdr:rowOff>100693</xdr:rowOff>
    </xdr:to>
    <xdr:cxnSp macro="">
      <xdr:nvCxnSpPr>
        <xdr:cNvPr id="369" name="直線コネクタ 368"/>
        <xdr:cNvCxnSpPr/>
      </xdr:nvCxnSpPr>
      <xdr:spPr>
        <a:xfrm>
          <a:off x="13166725" y="6016534"/>
          <a:ext cx="7239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370" name="n_1aveValue【認定こども園・幼稚園・保育所】&#10;有形固定資産減価償却率"/>
        <xdr:cNvSpPr txBox="1"/>
      </xdr:nvSpPr>
      <xdr:spPr>
        <a:xfrm>
          <a:off x="12980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371" name="n_2aveValue【認定こども園・幼稚園・保育所】&#10;有形固定資産減価償却率"/>
        <xdr:cNvSpPr txBox="1"/>
      </xdr:nvSpPr>
      <xdr:spPr>
        <a:xfrm>
          <a:off x="12246619"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91276</xdr:rowOff>
    </xdr:from>
    <xdr:ext cx="405111" cy="259045"/>
    <xdr:sp macro="" textlink="">
      <xdr:nvSpPr>
        <xdr:cNvPr id="372" name="n_3aveValue【認定こども園・幼稚園・保育所】&#10;有形固定資産減価償却率"/>
        <xdr:cNvSpPr txBox="1"/>
      </xdr:nvSpPr>
      <xdr:spPr>
        <a:xfrm>
          <a:off x="1150049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83111</xdr:rowOff>
    </xdr:from>
    <xdr:ext cx="405111" cy="259045"/>
    <xdr:sp macro="" textlink="">
      <xdr:nvSpPr>
        <xdr:cNvPr id="373" name="n_1mainValue【認定こども園・幼稚園・保育所】&#10;有形固定資産減価償却率"/>
        <xdr:cNvSpPr txBox="1"/>
      </xdr:nvSpPr>
      <xdr:spPr>
        <a:xfrm>
          <a:off x="129800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4" name="正方形/長方形 373"/>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5" name="正方形/長方形 374"/>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6" name="正方形/長方形 375"/>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7" name="正方形/長方形 376"/>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8" name="正方形/長方形 377"/>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9" name="正方形/長方形 378"/>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0" name="正方形/長方形 379"/>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2" name="テキスト ボックス 381"/>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3" name="直線コネクタ 382"/>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4" name="直線コネクタ 383"/>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5" name="テキスト ボックス 384"/>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6" name="直線コネクタ 385"/>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7" name="テキスト ボックス 386"/>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8" name="直線コネクタ 387"/>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9" name="テキスト ボックス 388"/>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0" name="直線コネクタ 389"/>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1" name="テキスト ボックス 390"/>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2" name="直線コネクタ 391"/>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93" name="テキスト ボックス 392"/>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4" name="直線コネクタ 393"/>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5" name="テキスト ボックス 394"/>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399" name="直線コネクタ 398"/>
        <xdr:cNvCxnSpPr/>
      </xdr:nvCxnSpPr>
      <xdr:spPr>
        <a:xfrm flipV="1">
          <a:off x="188461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00" name="【認定こども園・幼稚園・保育所】&#10;一人当たり面積最小値テキスト"/>
        <xdr:cNvSpPr txBox="1"/>
      </xdr:nvSpPr>
      <xdr:spPr>
        <a:xfrm>
          <a:off x="188849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01" name="直線コネクタ 400"/>
        <xdr:cNvCxnSpPr/>
      </xdr:nvCxnSpPr>
      <xdr:spPr>
        <a:xfrm>
          <a:off x="18786475"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02" name="【認定こども園・幼稚園・保育所】&#10;一人当たり面積最大値テキスト"/>
        <xdr:cNvSpPr txBox="1"/>
      </xdr:nvSpPr>
      <xdr:spPr>
        <a:xfrm>
          <a:off x="188849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03" name="直線コネクタ 402"/>
        <xdr:cNvCxnSpPr/>
      </xdr:nvCxnSpPr>
      <xdr:spPr>
        <a:xfrm>
          <a:off x="18786475" y="5732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04" name="【認定こども園・幼稚園・保育所】&#10;一人当たり面積平均値テキスト"/>
        <xdr:cNvSpPr txBox="1"/>
      </xdr:nvSpPr>
      <xdr:spPr>
        <a:xfrm>
          <a:off x="188849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05" name="フローチャート: 判断 404"/>
        <xdr:cNvSpPr/>
      </xdr:nvSpPr>
      <xdr:spPr>
        <a:xfrm>
          <a:off x="187960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06" name="フローチャート: 判断 405"/>
        <xdr:cNvSpPr/>
      </xdr:nvSpPr>
      <xdr:spPr>
        <a:xfrm>
          <a:off x="18100675" y="67974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07" name="フローチャート: 判断 406"/>
        <xdr:cNvSpPr/>
      </xdr:nvSpPr>
      <xdr:spPr>
        <a:xfrm>
          <a:off x="17325975"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08" name="フローチャート: 判断 407"/>
        <xdr:cNvSpPr/>
      </xdr:nvSpPr>
      <xdr:spPr>
        <a:xfrm>
          <a:off x="1657985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145143</xdr:rowOff>
    </xdr:from>
    <xdr:to>
      <xdr:col>116</xdr:col>
      <xdr:colOff>114300</xdr:colOff>
      <xdr:row>39</xdr:row>
      <xdr:rowOff>75293</xdr:rowOff>
    </xdr:to>
    <xdr:sp macro="" textlink="">
      <xdr:nvSpPr>
        <xdr:cNvPr id="414" name="楕円 413"/>
        <xdr:cNvSpPr/>
      </xdr:nvSpPr>
      <xdr:spPr>
        <a:xfrm>
          <a:off x="187960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168020</xdr:rowOff>
    </xdr:from>
    <xdr:ext cx="469744" cy="259045"/>
    <xdr:sp macro="" textlink="">
      <xdr:nvSpPr>
        <xdr:cNvPr id="415" name="【認定こども園・幼稚園・保育所】&#10;一人当たり面積該当値テキスト"/>
        <xdr:cNvSpPr txBox="1"/>
      </xdr:nvSpPr>
      <xdr:spPr>
        <a:xfrm>
          <a:off x="18884900"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146231</xdr:rowOff>
    </xdr:from>
    <xdr:to>
      <xdr:col>112</xdr:col>
      <xdr:colOff>38100</xdr:colOff>
      <xdr:row>39</xdr:row>
      <xdr:rowOff>76381</xdr:rowOff>
    </xdr:to>
    <xdr:sp macro="" textlink="">
      <xdr:nvSpPr>
        <xdr:cNvPr id="416" name="楕円 415"/>
        <xdr:cNvSpPr/>
      </xdr:nvSpPr>
      <xdr:spPr>
        <a:xfrm>
          <a:off x="18100675" y="66613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24493</xdr:rowOff>
    </xdr:from>
    <xdr:to>
      <xdr:col>116</xdr:col>
      <xdr:colOff>63500</xdr:colOff>
      <xdr:row>39</xdr:row>
      <xdr:rowOff>25581</xdr:rowOff>
    </xdr:to>
    <xdr:cxnSp macro="">
      <xdr:nvCxnSpPr>
        <xdr:cNvPr id="417" name="直線コネクタ 416"/>
        <xdr:cNvCxnSpPr/>
      </xdr:nvCxnSpPr>
      <xdr:spPr>
        <a:xfrm flipV="1">
          <a:off x="18132425" y="6711043"/>
          <a:ext cx="714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18" name="n_1aveValue【認定こども園・幼稚園・保育所】&#10;一人当たり面積"/>
        <xdr:cNvSpPr txBox="1"/>
      </xdr:nvSpPr>
      <xdr:spPr>
        <a:xfrm>
          <a:off x="1793247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59707</xdr:rowOff>
    </xdr:from>
    <xdr:ext cx="469744" cy="259045"/>
    <xdr:sp macro="" textlink="">
      <xdr:nvSpPr>
        <xdr:cNvPr id="419" name="n_2aveValue【認定こども園・幼稚園・保育所】&#10;一人当たり面積"/>
        <xdr:cNvSpPr txBox="1"/>
      </xdr:nvSpPr>
      <xdr:spPr>
        <a:xfrm>
          <a:off x="1717047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129920</xdr:rowOff>
    </xdr:from>
    <xdr:ext cx="469744" cy="259045"/>
    <xdr:sp macro="" textlink="">
      <xdr:nvSpPr>
        <xdr:cNvPr id="420" name="n_3aveValue【認定こども園・幼稚園・保育所】&#10;一人当たり面積"/>
        <xdr:cNvSpPr txBox="1"/>
      </xdr:nvSpPr>
      <xdr:spPr>
        <a:xfrm>
          <a:off x="16424352"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92908</xdr:rowOff>
    </xdr:from>
    <xdr:ext cx="469744" cy="259045"/>
    <xdr:sp macro="" textlink="">
      <xdr:nvSpPr>
        <xdr:cNvPr id="421" name="n_1mainValue【認定こども園・幼稚園・保育所】&#10;一人当たり面積"/>
        <xdr:cNvSpPr txBox="1"/>
      </xdr:nvSpPr>
      <xdr:spPr>
        <a:xfrm>
          <a:off x="1793247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2" name="テキスト ボックス 43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3" name="直線コネクタ 43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4" name="テキスト ボックス 433"/>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5" name="直線コネクタ 43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6" name="テキスト ボックス 43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7" name="直線コネクタ 43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8" name="テキスト ボックス 43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9" name="直線コネクタ 43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0" name="テキスト ボックス 43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1" name="直線コネクタ 44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2" name="テキスト ボックス 441"/>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46" name="直線コネクタ 445"/>
        <xdr:cNvCxnSpPr/>
      </xdr:nvCxnSpPr>
      <xdr:spPr>
        <a:xfrm flipV="1">
          <a:off x="13889989"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47" name="【学校施設】&#10;有形固定資産減価償却率最小値テキスト"/>
        <xdr:cNvSpPr txBox="1"/>
      </xdr:nvSpPr>
      <xdr:spPr>
        <a:xfrm>
          <a:off x="13928725"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48" name="直線コネクタ 447"/>
        <xdr:cNvCxnSpPr/>
      </xdr:nvCxnSpPr>
      <xdr:spPr>
        <a:xfrm>
          <a:off x="13801725" y="11123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49" name="【学校施設】&#10;有形固定資産減価償却率最大値テキスト"/>
        <xdr:cNvSpPr txBox="1"/>
      </xdr:nvSpPr>
      <xdr:spPr>
        <a:xfrm>
          <a:off x="13928725"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50" name="直線コネクタ 449"/>
        <xdr:cNvCxnSpPr/>
      </xdr:nvCxnSpPr>
      <xdr:spPr>
        <a:xfrm>
          <a:off x="1380172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1" name="【学校施設】&#10;有形固定資産減価償却率平均値テキスト"/>
        <xdr:cNvSpPr txBox="1"/>
      </xdr:nvSpPr>
      <xdr:spPr>
        <a:xfrm>
          <a:off x="13928725"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2" name="フローチャート: 判断 451"/>
        <xdr:cNvSpPr/>
      </xdr:nvSpPr>
      <xdr:spPr>
        <a:xfrm>
          <a:off x="13839825" y="1024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53" name="フローチャート: 判断 452"/>
        <xdr:cNvSpPr/>
      </xdr:nvSpPr>
      <xdr:spPr>
        <a:xfrm>
          <a:off x="13115925"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454" name="フローチャート: 判断 453"/>
        <xdr:cNvSpPr/>
      </xdr:nvSpPr>
      <xdr:spPr>
        <a:xfrm>
          <a:off x="123698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55" name="フローチャート: 判断 454"/>
        <xdr:cNvSpPr/>
      </xdr:nvSpPr>
      <xdr:spPr>
        <a:xfrm>
          <a:off x="116236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6" name="テキスト ボックス 45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114935</xdr:rowOff>
    </xdr:from>
    <xdr:to>
      <xdr:col>85</xdr:col>
      <xdr:colOff>177800</xdr:colOff>
      <xdr:row>61</xdr:row>
      <xdr:rowOff>45085</xdr:rowOff>
    </xdr:to>
    <xdr:sp macro="" textlink="">
      <xdr:nvSpPr>
        <xdr:cNvPr id="461" name="楕円 460"/>
        <xdr:cNvSpPr/>
      </xdr:nvSpPr>
      <xdr:spPr>
        <a:xfrm>
          <a:off x="13839825" y="104019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93362</xdr:rowOff>
    </xdr:from>
    <xdr:ext cx="405111" cy="259045"/>
    <xdr:sp macro="" textlink="">
      <xdr:nvSpPr>
        <xdr:cNvPr id="462" name="【学校施設】&#10;有形固定資産減価償却率該当値テキスト"/>
        <xdr:cNvSpPr txBox="1"/>
      </xdr:nvSpPr>
      <xdr:spPr>
        <a:xfrm>
          <a:off x="13928725"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145415</xdr:rowOff>
    </xdr:from>
    <xdr:to>
      <xdr:col>81</xdr:col>
      <xdr:colOff>101600</xdr:colOff>
      <xdr:row>61</xdr:row>
      <xdr:rowOff>75565</xdr:rowOff>
    </xdr:to>
    <xdr:sp macro="" textlink="">
      <xdr:nvSpPr>
        <xdr:cNvPr id="463" name="楕円 462"/>
        <xdr:cNvSpPr/>
      </xdr:nvSpPr>
      <xdr:spPr>
        <a:xfrm>
          <a:off x="13115925"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165735</xdr:rowOff>
    </xdr:from>
    <xdr:to>
      <xdr:col>85</xdr:col>
      <xdr:colOff>127000</xdr:colOff>
      <xdr:row>61</xdr:row>
      <xdr:rowOff>24765</xdr:rowOff>
    </xdr:to>
    <xdr:cxnSp macro="">
      <xdr:nvCxnSpPr>
        <xdr:cNvPr id="464" name="直線コネクタ 463"/>
        <xdr:cNvCxnSpPr/>
      </xdr:nvCxnSpPr>
      <xdr:spPr>
        <a:xfrm flipV="1">
          <a:off x="13166725" y="10452735"/>
          <a:ext cx="723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5" name="n_1aveValue【学校施設】&#10;有形固定資産減価償却率"/>
        <xdr:cNvSpPr txBox="1"/>
      </xdr:nvSpPr>
      <xdr:spPr>
        <a:xfrm>
          <a:off x="12980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111142</xdr:rowOff>
    </xdr:from>
    <xdr:ext cx="405111" cy="259045"/>
    <xdr:sp macro="" textlink="">
      <xdr:nvSpPr>
        <xdr:cNvPr id="466" name="n_2aveValue【学校施設】&#10;有形固定資産減価償却率"/>
        <xdr:cNvSpPr txBox="1"/>
      </xdr:nvSpPr>
      <xdr:spPr>
        <a:xfrm>
          <a:off x="12246619"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67" name="n_3aveValue【学校施設】&#10;有形固定資産減価償却率"/>
        <xdr:cNvSpPr txBox="1"/>
      </xdr:nvSpPr>
      <xdr:spPr>
        <a:xfrm>
          <a:off x="1150049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66692</xdr:rowOff>
    </xdr:from>
    <xdr:ext cx="405111" cy="259045"/>
    <xdr:sp macro="" textlink="">
      <xdr:nvSpPr>
        <xdr:cNvPr id="468" name="n_1mainValue【学校施設】&#10;有形固定資産減価償却率"/>
        <xdr:cNvSpPr txBox="1"/>
      </xdr:nvSpPr>
      <xdr:spPr>
        <a:xfrm>
          <a:off x="12980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2" name="テキスト ボックス 481"/>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484" name="テキスト ボックス 483"/>
        <xdr:cNvSpPr txBox="1"/>
      </xdr:nvSpPr>
      <xdr:spPr>
        <a:xfrm>
          <a:off x="15099226"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488" name="直線コネクタ 487"/>
        <xdr:cNvCxnSpPr/>
      </xdr:nvCxnSpPr>
      <xdr:spPr>
        <a:xfrm flipV="1">
          <a:off x="188461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489" name="【学校施設】&#10;一人当たり面積最小値テキスト"/>
        <xdr:cNvSpPr txBox="1"/>
      </xdr:nvSpPr>
      <xdr:spPr>
        <a:xfrm>
          <a:off x="188849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490" name="直線コネクタ 489"/>
        <xdr:cNvCxnSpPr/>
      </xdr:nvCxnSpPr>
      <xdr:spPr>
        <a:xfrm>
          <a:off x="18786475" y="10789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491" name="【学校施設】&#10;一人当たり面積最大値テキスト"/>
        <xdr:cNvSpPr txBox="1"/>
      </xdr:nvSpPr>
      <xdr:spPr>
        <a:xfrm>
          <a:off x="188849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492" name="直線コネクタ 491"/>
        <xdr:cNvCxnSpPr/>
      </xdr:nvCxnSpPr>
      <xdr:spPr>
        <a:xfrm>
          <a:off x="18786475" y="9628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493" name="【学校施設】&#10;一人当たり面積平均値テキスト"/>
        <xdr:cNvSpPr txBox="1"/>
      </xdr:nvSpPr>
      <xdr:spPr>
        <a:xfrm>
          <a:off x="188849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494" name="フローチャート: 判断 493"/>
        <xdr:cNvSpPr/>
      </xdr:nvSpPr>
      <xdr:spPr>
        <a:xfrm>
          <a:off x="187960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495" name="フローチャート: 判断 494"/>
        <xdr:cNvSpPr/>
      </xdr:nvSpPr>
      <xdr:spPr>
        <a:xfrm>
          <a:off x="18100675" y="105670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496" name="フローチャート: 判断 495"/>
        <xdr:cNvSpPr/>
      </xdr:nvSpPr>
      <xdr:spPr>
        <a:xfrm>
          <a:off x="17325975"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497" name="フローチャート: 判断 496"/>
        <xdr:cNvSpPr/>
      </xdr:nvSpPr>
      <xdr:spPr>
        <a:xfrm>
          <a:off x="1657985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81217</xdr:rowOff>
    </xdr:from>
    <xdr:to>
      <xdr:col>116</xdr:col>
      <xdr:colOff>114300</xdr:colOff>
      <xdr:row>62</xdr:row>
      <xdr:rowOff>11367</xdr:rowOff>
    </xdr:to>
    <xdr:sp macro="" textlink="">
      <xdr:nvSpPr>
        <xdr:cNvPr id="503" name="楕円 502"/>
        <xdr:cNvSpPr/>
      </xdr:nvSpPr>
      <xdr:spPr>
        <a:xfrm>
          <a:off x="18796000" y="105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104094</xdr:rowOff>
    </xdr:from>
    <xdr:ext cx="469744" cy="259045"/>
    <xdr:sp macro="" textlink="">
      <xdr:nvSpPr>
        <xdr:cNvPr id="504" name="【学校施設】&#10;一人当たり面積該当値テキスト"/>
        <xdr:cNvSpPr txBox="1"/>
      </xdr:nvSpPr>
      <xdr:spPr>
        <a:xfrm>
          <a:off x="18884900" y="1039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81445</xdr:rowOff>
    </xdr:from>
    <xdr:to>
      <xdr:col>112</xdr:col>
      <xdr:colOff>38100</xdr:colOff>
      <xdr:row>62</xdr:row>
      <xdr:rowOff>11595</xdr:rowOff>
    </xdr:to>
    <xdr:sp macro="" textlink="">
      <xdr:nvSpPr>
        <xdr:cNvPr id="505" name="楕円 504"/>
        <xdr:cNvSpPr/>
      </xdr:nvSpPr>
      <xdr:spPr>
        <a:xfrm>
          <a:off x="18100675" y="10539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132017</xdr:rowOff>
    </xdr:from>
    <xdr:to>
      <xdr:col>116</xdr:col>
      <xdr:colOff>63500</xdr:colOff>
      <xdr:row>61</xdr:row>
      <xdr:rowOff>132245</xdr:rowOff>
    </xdr:to>
    <xdr:cxnSp macro="">
      <xdr:nvCxnSpPr>
        <xdr:cNvPr id="506" name="直線コネクタ 505"/>
        <xdr:cNvCxnSpPr/>
      </xdr:nvCxnSpPr>
      <xdr:spPr>
        <a:xfrm flipV="1">
          <a:off x="18132425" y="10590467"/>
          <a:ext cx="714375"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07" name="n_1aveValue【学校施設】&#10;一人当たり面積"/>
        <xdr:cNvSpPr txBox="1"/>
      </xdr:nvSpPr>
      <xdr:spPr>
        <a:xfrm>
          <a:off x="1793247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62984</xdr:rowOff>
    </xdr:from>
    <xdr:ext cx="469744" cy="259045"/>
    <xdr:sp macro="" textlink="">
      <xdr:nvSpPr>
        <xdr:cNvPr id="508" name="n_2aveValue【学校施設】&#10;一人当たり面積"/>
        <xdr:cNvSpPr txBox="1"/>
      </xdr:nvSpPr>
      <xdr:spPr>
        <a:xfrm>
          <a:off x="17170477" y="1034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79500</xdr:rowOff>
    </xdr:from>
    <xdr:ext cx="469744" cy="259045"/>
    <xdr:sp macro="" textlink="">
      <xdr:nvSpPr>
        <xdr:cNvPr id="509" name="n_3aveValue【学校施設】&#10;一人当たり面積"/>
        <xdr:cNvSpPr txBox="1"/>
      </xdr:nvSpPr>
      <xdr:spPr>
        <a:xfrm>
          <a:off x="16424352" y="1036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28122</xdr:rowOff>
    </xdr:from>
    <xdr:ext cx="469744" cy="259045"/>
    <xdr:sp macro="" textlink="">
      <xdr:nvSpPr>
        <xdr:cNvPr id="510" name="n_1mainValue【学校施設】&#10;一人当たり面積"/>
        <xdr:cNvSpPr txBox="1"/>
      </xdr:nvSpPr>
      <xdr:spPr>
        <a:xfrm>
          <a:off x="17932477" y="103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9" name="正方形/長方形 51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0" name="正方形/長方形 51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1" name="正方形/長方形 52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2" name="正方形/長方形 52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3" name="正方形/長方形 52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4" name="正方形/長方形 52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5" name="正方形/長方形 52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6" name="正方形/長方形 525"/>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5" name="正方形/長方形 53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6" name="正方形/長方形 53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7" name="正方形/長方形 53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8" name="正方形/長方形 53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39" name="正方形/長方形 53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0" name="正方形/長方形 53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1" name="正方形/長方形 54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2" name="正方形/長方形 541"/>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3" name="正方形/長方形 54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4" name="正方形/長方形 54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5" name="テキスト ボックス 54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有形固定資産減価償却率が類似団体内平均値を下回っている「道路」「橋りょう・トンネル」についてはインフラ整備や改良補修工事、「学校施設」については中学校移転新設によるものと考えられる。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公営住宅」「認定こども園・幼稚園・保育所」については、類似団体内平均値と比べて高くなっているが、減価償却が進めば今後老朽化や台風・豪雨災害等によって施設更新や改修が見込まれるため、適切な施設運営や維持管理について検討が必要とな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村という特殊な行政区にあり、それぞれの島に学校等施設があることから、一人当たり面積は比較的高水準にあり、高齢化や人口減少により今後も高い水準となることが見込まれる。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2,722
2,711
27.54
4,611,052
4,473,632
137,420
1,684,128
2,786,108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39490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39878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3889375" y="111290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39878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38989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203575" y="10112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06769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428875"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34942</xdr:rowOff>
    </xdr:from>
    <xdr:ext cx="405111" cy="259045"/>
    <xdr:sp macro="" textlink="">
      <xdr:nvSpPr>
        <xdr:cNvPr id="82" name="n_2aveValue【体育館・プール】&#10;有形固定資産減価償却率"/>
        <xdr:cNvSpPr txBox="1"/>
      </xdr:nvSpPr>
      <xdr:spPr>
        <a:xfrm>
          <a:off x="230569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68275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8272</xdr:rowOff>
    </xdr:from>
    <xdr:ext cx="405111" cy="259045"/>
    <xdr:sp macro="" textlink="">
      <xdr:nvSpPr>
        <xdr:cNvPr id="84" name="n_3aveValue【体育館・プール】&#10;有形固定資産減価償却率"/>
        <xdr:cNvSpPr txBox="1"/>
      </xdr:nvSpPr>
      <xdr:spPr>
        <a:xfrm>
          <a:off x="1559569"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90" name="楕円 89"/>
        <xdr:cNvSpPr/>
      </xdr:nvSpPr>
      <xdr:spPr>
        <a:xfrm>
          <a:off x="38989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91" name="【体育館・プール】&#10;有形固定資産減価償却率該当値テキスト"/>
        <xdr:cNvSpPr txBox="1"/>
      </xdr:nvSpPr>
      <xdr:spPr>
        <a:xfrm>
          <a:off x="39878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80645</xdr:rowOff>
    </xdr:from>
    <xdr:to>
      <xdr:col>20</xdr:col>
      <xdr:colOff>38100</xdr:colOff>
      <xdr:row>57</xdr:row>
      <xdr:rowOff>10795</xdr:rowOff>
    </xdr:to>
    <xdr:sp macro="" textlink="">
      <xdr:nvSpPr>
        <xdr:cNvPr id="92" name="楕円 91"/>
        <xdr:cNvSpPr/>
      </xdr:nvSpPr>
      <xdr:spPr>
        <a:xfrm>
          <a:off x="3203575" y="96818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56</xdr:row>
      <xdr:rowOff>131445</xdr:rowOff>
    </xdr:to>
    <xdr:cxnSp macro="">
      <xdr:nvCxnSpPr>
        <xdr:cNvPr id="93" name="直線コネクタ 92"/>
        <xdr:cNvCxnSpPr/>
      </xdr:nvCxnSpPr>
      <xdr:spPr>
        <a:xfrm flipV="1">
          <a:off x="3235325" y="9726930"/>
          <a:ext cx="714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27322</xdr:rowOff>
    </xdr:from>
    <xdr:ext cx="405111" cy="259045"/>
    <xdr:sp macro="" textlink="">
      <xdr:nvSpPr>
        <xdr:cNvPr id="94" name="n_1mainValue【体育館・プール】&#10;有形固定資産減価償却率"/>
        <xdr:cNvSpPr txBox="1"/>
      </xdr:nvSpPr>
      <xdr:spPr>
        <a:xfrm>
          <a:off x="306769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0" name="直線コネクタ 119"/>
        <xdr:cNvCxnSpPr/>
      </xdr:nvCxnSpPr>
      <xdr:spPr>
        <a:xfrm flipV="1">
          <a:off x="8905240"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1" name="【体育館・プール】&#10;一人当たり面積最小値テキスト"/>
        <xdr:cNvSpPr txBox="1"/>
      </xdr:nvSpPr>
      <xdr:spPr>
        <a:xfrm>
          <a:off x="8943975"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2" name="直線コネクタ 121"/>
        <xdr:cNvCxnSpPr/>
      </xdr:nvCxnSpPr>
      <xdr:spPr>
        <a:xfrm>
          <a:off x="8845550" y="11089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3" name="【体育館・プール】&#10;一人当たり面積最大値テキスト"/>
        <xdr:cNvSpPr txBox="1"/>
      </xdr:nvSpPr>
      <xdr:spPr>
        <a:xfrm>
          <a:off x="8943975"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24" name="直線コネクタ 123"/>
        <xdr:cNvCxnSpPr/>
      </xdr:nvCxnSpPr>
      <xdr:spPr>
        <a:xfrm>
          <a:off x="8845550" y="9688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25" name="【体育館・プール】&#10;一人当たり面積平均値テキスト"/>
        <xdr:cNvSpPr txBox="1"/>
      </xdr:nvSpPr>
      <xdr:spPr>
        <a:xfrm>
          <a:off x="8943975"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26" name="フローチャート: 判断 125"/>
        <xdr:cNvSpPr/>
      </xdr:nvSpPr>
      <xdr:spPr>
        <a:xfrm>
          <a:off x="8883650" y="1069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27" name="フローチャート: 判断 126"/>
        <xdr:cNvSpPr/>
      </xdr:nvSpPr>
      <xdr:spPr>
        <a:xfrm>
          <a:off x="815975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28" name="n_1aveValue【体育館・プール】&#10;一人当たり面積"/>
        <xdr:cNvSpPr txBox="1"/>
      </xdr:nvSpPr>
      <xdr:spPr>
        <a:xfrm>
          <a:off x="7991552"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29" name="フローチャート: 判断 128"/>
        <xdr:cNvSpPr/>
      </xdr:nvSpPr>
      <xdr:spPr>
        <a:xfrm>
          <a:off x="7413625" y="107178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34670</xdr:rowOff>
    </xdr:from>
    <xdr:ext cx="469744" cy="259045"/>
    <xdr:sp macro="" textlink="">
      <xdr:nvSpPr>
        <xdr:cNvPr id="130" name="n_2aveValue【体育館・プール】&#10;一人当たり面積"/>
        <xdr:cNvSpPr txBox="1"/>
      </xdr:nvSpPr>
      <xdr:spPr>
        <a:xfrm>
          <a:off x="72581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1" name="フローチャート: 判断 130"/>
        <xdr:cNvSpPr/>
      </xdr:nvSpPr>
      <xdr:spPr>
        <a:xfrm>
          <a:off x="6638925"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107822</xdr:rowOff>
    </xdr:from>
    <xdr:ext cx="469744" cy="259045"/>
    <xdr:sp macro="" textlink="">
      <xdr:nvSpPr>
        <xdr:cNvPr id="132" name="n_3aveValue【体育館・プール】&#10;一人当たり面積"/>
        <xdr:cNvSpPr txBox="1"/>
      </xdr:nvSpPr>
      <xdr:spPr>
        <a:xfrm>
          <a:off x="6483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65786</xdr:rowOff>
    </xdr:from>
    <xdr:to>
      <xdr:col>55</xdr:col>
      <xdr:colOff>50800</xdr:colOff>
      <xdr:row>64</xdr:row>
      <xdr:rowOff>167386</xdr:rowOff>
    </xdr:to>
    <xdr:sp macro="" textlink="">
      <xdr:nvSpPr>
        <xdr:cNvPr id="138" name="楕円 137"/>
        <xdr:cNvSpPr/>
      </xdr:nvSpPr>
      <xdr:spPr>
        <a:xfrm>
          <a:off x="8883650" y="11038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152163</xdr:rowOff>
    </xdr:from>
    <xdr:ext cx="469744" cy="259045"/>
    <xdr:sp macro="" textlink="">
      <xdr:nvSpPr>
        <xdr:cNvPr id="139" name="【体育館・プール】&#10;一人当たり面積該当値テキスト"/>
        <xdr:cNvSpPr txBox="1"/>
      </xdr:nvSpPr>
      <xdr:spPr>
        <a:xfrm>
          <a:off x="8943975" y="109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65786</xdr:rowOff>
    </xdr:from>
    <xdr:to>
      <xdr:col>50</xdr:col>
      <xdr:colOff>165100</xdr:colOff>
      <xdr:row>64</xdr:row>
      <xdr:rowOff>167386</xdr:rowOff>
    </xdr:to>
    <xdr:sp macro="" textlink="">
      <xdr:nvSpPr>
        <xdr:cNvPr id="140" name="楕円 139"/>
        <xdr:cNvSpPr/>
      </xdr:nvSpPr>
      <xdr:spPr>
        <a:xfrm>
          <a:off x="815975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116586</xdr:rowOff>
    </xdr:from>
    <xdr:to>
      <xdr:col>55</xdr:col>
      <xdr:colOff>0</xdr:colOff>
      <xdr:row>64</xdr:row>
      <xdr:rowOff>116586</xdr:rowOff>
    </xdr:to>
    <xdr:cxnSp macro="">
      <xdr:nvCxnSpPr>
        <xdr:cNvPr id="141" name="直線コネクタ 140"/>
        <xdr:cNvCxnSpPr/>
      </xdr:nvCxnSpPr>
      <xdr:spPr>
        <a:xfrm>
          <a:off x="8210550" y="11089386"/>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158513</xdr:rowOff>
    </xdr:from>
    <xdr:ext cx="469744" cy="259045"/>
    <xdr:sp macro="" textlink="">
      <xdr:nvSpPr>
        <xdr:cNvPr id="142" name="n_1mainValue【体育館・プール】&#10;一人当たり面積"/>
        <xdr:cNvSpPr txBox="1"/>
      </xdr:nvSpPr>
      <xdr:spPr>
        <a:xfrm>
          <a:off x="7991552"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3" name="直線コネクタ 152"/>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4" name="テキスト ボックス 153"/>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5" name="直線コネクタ 154"/>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6" name="テキスト ボックス 155"/>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7" name="直線コネクタ 156"/>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8" name="テキスト ボックス 157"/>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9" name="直線コネクタ 158"/>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0" name="テキスト ボックス 159"/>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1" name="直線コネクタ 160"/>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2" name="テキスト ボックス 161"/>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3" name="直線コネクタ 162"/>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4" name="テキスト ボックス 163"/>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5" name="直線コネクタ 16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6" name="テキスト ボックス 165"/>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7"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149134</xdr:rowOff>
    </xdr:to>
    <xdr:cxnSp macro="">
      <xdr:nvCxnSpPr>
        <xdr:cNvPr id="168" name="直線コネクタ 167"/>
        <xdr:cNvCxnSpPr/>
      </xdr:nvCxnSpPr>
      <xdr:spPr>
        <a:xfrm flipV="1">
          <a:off x="3949065"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169" name="【福祉施設】&#10;有形固定資産減価償却率最小値テキスト"/>
        <xdr:cNvSpPr txBox="1"/>
      </xdr:nvSpPr>
      <xdr:spPr>
        <a:xfrm>
          <a:off x="39878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170" name="直線コネクタ 169"/>
        <xdr:cNvCxnSpPr/>
      </xdr:nvCxnSpPr>
      <xdr:spPr>
        <a:xfrm>
          <a:off x="3889375" y="14722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1" name="【福祉施設】&#10;有形固定資産減価償却率最大値テキスト"/>
        <xdr:cNvSpPr txBox="1"/>
      </xdr:nvSpPr>
      <xdr:spPr>
        <a:xfrm>
          <a:off x="39878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2" name="直線コネクタ 171"/>
        <xdr:cNvCxnSpPr/>
      </xdr:nvCxnSpPr>
      <xdr:spPr>
        <a:xfrm>
          <a:off x="388937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99621</xdr:rowOff>
    </xdr:from>
    <xdr:ext cx="405111" cy="259045"/>
    <xdr:sp macro="" textlink="">
      <xdr:nvSpPr>
        <xdr:cNvPr id="173" name="【福祉施設】&#10;有形固定資産減価償却率平均値テキスト"/>
        <xdr:cNvSpPr txBox="1"/>
      </xdr:nvSpPr>
      <xdr:spPr>
        <a:xfrm>
          <a:off x="39878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121194</xdr:rowOff>
    </xdr:from>
    <xdr:to>
      <xdr:col>24</xdr:col>
      <xdr:colOff>114300</xdr:colOff>
      <xdr:row>83</xdr:row>
      <xdr:rowOff>51344</xdr:rowOff>
    </xdr:to>
    <xdr:sp macro="" textlink="">
      <xdr:nvSpPr>
        <xdr:cNvPr id="174" name="フローチャート: 判断 173"/>
        <xdr:cNvSpPr/>
      </xdr:nvSpPr>
      <xdr:spPr>
        <a:xfrm>
          <a:off x="38989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175" name="フローチャート: 判断 174"/>
        <xdr:cNvSpPr/>
      </xdr:nvSpPr>
      <xdr:spPr>
        <a:xfrm>
          <a:off x="3203575" y="141392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1650</xdr:rowOff>
    </xdr:from>
    <xdr:ext cx="405111" cy="259045"/>
    <xdr:sp macro="" textlink="">
      <xdr:nvSpPr>
        <xdr:cNvPr id="176" name="n_1aveValue【福祉施設】&#10;有形固定資産減価償却率"/>
        <xdr:cNvSpPr txBox="1"/>
      </xdr:nvSpPr>
      <xdr:spPr>
        <a:xfrm>
          <a:off x="306769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93436</xdr:rowOff>
    </xdr:from>
    <xdr:to>
      <xdr:col>15</xdr:col>
      <xdr:colOff>101600</xdr:colOff>
      <xdr:row>83</xdr:row>
      <xdr:rowOff>23586</xdr:rowOff>
    </xdr:to>
    <xdr:sp macro="" textlink="">
      <xdr:nvSpPr>
        <xdr:cNvPr id="177" name="フローチャート: 判断 176"/>
        <xdr:cNvSpPr/>
      </xdr:nvSpPr>
      <xdr:spPr>
        <a:xfrm>
          <a:off x="2428875"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40113</xdr:rowOff>
    </xdr:from>
    <xdr:ext cx="405111" cy="259045"/>
    <xdr:sp macro="" textlink="">
      <xdr:nvSpPr>
        <xdr:cNvPr id="178" name="n_2aveValue【福祉施設】&#10;有形固定資産減価償却率"/>
        <xdr:cNvSpPr txBox="1"/>
      </xdr:nvSpPr>
      <xdr:spPr>
        <a:xfrm>
          <a:off x="230569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21589</xdr:rowOff>
    </xdr:from>
    <xdr:to>
      <xdr:col>10</xdr:col>
      <xdr:colOff>165100</xdr:colOff>
      <xdr:row>82</xdr:row>
      <xdr:rowOff>123189</xdr:rowOff>
    </xdr:to>
    <xdr:sp macro="" textlink="">
      <xdr:nvSpPr>
        <xdr:cNvPr id="179" name="フローチャート: 判断 178"/>
        <xdr:cNvSpPr/>
      </xdr:nvSpPr>
      <xdr:spPr>
        <a:xfrm>
          <a:off x="168275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139716</xdr:rowOff>
    </xdr:from>
    <xdr:ext cx="405111" cy="259045"/>
    <xdr:sp macro="" textlink="">
      <xdr:nvSpPr>
        <xdr:cNvPr id="180" name="n_3aveValue【福祉施設】&#10;有形固定資産減価償却率"/>
        <xdr:cNvSpPr txBox="1"/>
      </xdr:nvSpPr>
      <xdr:spPr>
        <a:xfrm>
          <a:off x="1559569"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108131</xdr:rowOff>
    </xdr:from>
    <xdr:to>
      <xdr:col>24</xdr:col>
      <xdr:colOff>114300</xdr:colOff>
      <xdr:row>80</xdr:row>
      <xdr:rowOff>38281</xdr:rowOff>
    </xdr:to>
    <xdr:sp macro="" textlink="">
      <xdr:nvSpPr>
        <xdr:cNvPr id="186" name="楕円 185"/>
        <xdr:cNvSpPr/>
      </xdr:nvSpPr>
      <xdr:spPr>
        <a:xfrm>
          <a:off x="38989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131008</xdr:rowOff>
    </xdr:from>
    <xdr:ext cx="405111" cy="259045"/>
    <xdr:sp macro="" textlink="">
      <xdr:nvSpPr>
        <xdr:cNvPr id="187" name="【福祉施設】&#10;有形固定資産減価償却率該当値テキスト"/>
        <xdr:cNvSpPr txBox="1"/>
      </xdr:nvSpPr>
      <xdr:spPr>
        <a:xfrm>
          <a:off x="3987800" y="1350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140788</xdr:rowOff>
    </xdr:from>
    <xdr:to>
      <xdr:col>20</xdr:col>
      <xdr:colOff>38100</xdr:colOff>
      <xdr:row>80</xdr:row>
      <xdr:rowOff>70938</xdr:rowOff>
    </xdr:to>
    <xdr:sp macro="" textlink="">
      <xdr:nvSpPr>
        <xdr:cNvPr id="188" name="楕円 187"/>
        <xdr:cNvSpPr/>
      </xdr:nvSpPr>
      <xdr:spPr>
        <a:xfrm>
          <a:off x="3203575" y="136853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158931</xdr:rowOff>
    </xdr:from>
    <xdr:to>
      <xdr:col>24</xdr:col>
      <xdr:colOff>63500</xdr:colOff>
      <xdr:row>80</xdr:row>
      <xdr:rowOff>20138</xdr:rowOff>
    </xdr:to>
    <xdr:cxnSp macro="">
      <xdr:nvCxnSpPr>
        <xdr:cNvPr id="189" name="直線コネクタ 188"/>
        <xdr:cNvCxnSpPr/>
      </xdr:nvCxnSpPr>
      <xdr:spPr>
        <a:xfrm flipV="1">
          <a:off x="3235325" y="13703481"/>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87465</xdr:rowOff>
    </xdr:from>
    <xdr:ext cx="405111" cy="259045"/>
    <xdr:sp macro="" textlink="">
      <xdr:nvSpPr>
        <xdr:cNvPr id="190" name="n_1mainValue【福祉施設】&#10;有形固定資産減価償却率"/>
        <xdr:cNvSpPr txBox="1"/>
      </xdr:nvSpPr>
      <xdr:spPr>
        <a:xfrm>
          <a:off x="306769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72771</xdr:rowOff>
    </xdr:from>
    <xdr:to>
      <xdr:col>54</xdr:col>
      <xdr:colOff>189865</xdr:colOff>
      <xdr:row>86</xdr:row>
      <xdr:rowOff>106680</xdr:rowOff>
    </xdr:to>
    <xdr:cxnSp macro="">
      <xdr:nvCxnSpPr>
        <xdr:cNvPr id="214" name="直線コネクタ 213"/>
        <xdr:cNvCxnSpPr/>
      </xdr:nvCxnSpPr>
      <xdr:spPr>
        <a:xfrm flipV="1">
          <a:off x="8905240" y="13445871"/>
          <a:ext cx="0" cy="140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215" name="【福祉施設】&#10;一人当たり面積最小値テキスト"/>
        <xdr:cNvSpPr txBox="1"/>
      </xdr:nvSpPr>
      <xdr:spPr>
        <a:xfrm>
          <a:off x="8943975"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216" name="直線コネクタ 215"/>
        <xdr:cNvCxnSpPr/>
      </xdr:nvCxnSpPr>
      <xdr:spPr>
        <a:xfrm>
          <a:off x="8845550"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19448</xdr:rowOff>
    </xdr:from>
    <xdr:ext cx="469744" cy="259045"/>
    <xdr:sp macro="" textlink="">
      <xdr:nvSpPr>
        <xdr:cNvPr id="217" name="【福祉施設】&#10;一人当たり面積最大値テキスト"/>
        <xdr:cNvSpPr txBox="1"/>
      </xdr:nvSpPr>
      <xdr:spPr>
        <a:xfrm>
          <a:off x="8943975" y="132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72771</xdr:rowOff>
    </xdr:from>
    <xdr:to>
      <xdr:col>55</xdr:col>
      <xdr:colOff>88900</xdr:colOff>
      <xdr:row>78</xdr:row>
      <xdr:rowOff>72771</xdr:rowOff>
    </xdr:to>
    <xdr:cxnSp macro="">
      <xdr:nvCxnSpPr>
        <xdr:cNvPr id="218" name="直線コネクタ 217"/>
        <xdr:cNvCxnSpPr/>
      </xdr:nvCxnSpPr>
      <xdr:spPr>
        <a:xfrm>
          <a:off x="8845550" y="134458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5605</xdr:rowOff>
    </xdr:from>
    <xdr:ext cx="469744" cy="259045"/>
    <xdr:sp macro="" textlink="">
      <xdr:nvSpPr>
        <xdr:cNvPr id="219" name="【福祉施設】&#10;一人当たり面積平均値テキスト"/>
        <xdr:cNvSpPr txBox="1"/>
      </xdr:nvSpPr>
      <xdr:spPr>
        <a:xfrm>
          <a:off x="8943975" y="1440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154178</xdr:rowOff>
    </xdr:from>
    <xdr:to>
      <xdr:col>55</xdr:col>
      <xdr:colOff>50800</xdr:colOff>
      <xdr:row>85</xdr:row>
      <xdr:rowOff>84328</xdr:rowOff>
    </xdr:to>
    <xdr:sp macro="" textlink="">
      <xdr:nvSpPr>
        <xdr:cNvPr id="220" name="フローチャート: 判断 219"/>
        <xdr:cNvSpPr/>
      </xdr:nvSpPr>
      <xdr:spPr>
        <a:xfrm>
          <a:off x="8883650" y="145559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9779</xdr:rowOff>
    </xdr:from>
    <xdr:to>
      <xdr:col>50</xdr:col>
      <xdr:colOff>165100</xdr:colOff>
      <xdr:row>85</xdr:row>
      <xdr:rowOff>111379</xdr:rowOff>
    </xdr:to>
    <xdr:sp macro="" textlink="">
      <xdr:nvSpPr>
        <xdr:cNvPr id="221" name="フローチャート: 判断 220"/>
        <xdr:cNvSpPr/>
      </xdr:nvSpPr>
      <xdr:spPr>
        <a:xfrm>
          <a:off x="8159750" y="145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127906</xdr:rowOff>
    </xdr:from>
    <xdr:ext cx="469744" cy="259045"/>
    <xdr:sp macro="" textlink="">
      <xdr:nvSpPr>
        <xdr:cNvPr id="222" name="n_1aveValue【福祉施設】&#10;一人当たり面積"/>
        <xdr:cNvSpPr txBox="1"/>
      </xdr:nvSpPr>
      <xdr:spPr>
        <a:xfrm>
          <a:off x="7991552" y="1435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4826</xdr:rowOff>
    </xdr:from>
    <xdr:to>
      <xdr:col>46</xdr:col>
      <xdr:colOff>38100</xdr:colOff>
      <xdr:row>85</xdr:row>
      <xdr:rowOff>106426</xdr:rowOff>
    </xdr:to>
    <xdr:sp macro="" textlink="">
      <xdr:nvSpPr>
        <xdr:cNvPr id="223" name="フローチャート: 判断 222"/>
        <xdr:cNvSpPr/>
      </xdr:nvSpPr>
      <xdr:spPr>
        <a:xfrm>
          <a:off x="7413625" y="145780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122953</xdr:rowOff>
    </xdr:from>
    <xdr:ext cx="469744" cy="259045"/>
    <xdr:sp macro="" textlink="">
      <xdr:nvSpPr>
        <xdr:cNvPr id="224" name="n_2aveValue【福祉施設】&#10;一人当たり面積"/>
        <xdr:cNvSpPr txBox="1"/>
      </xdr:nvSpPr>
      <xdr:spPr>
        <a:xfrm>
          <a:off x="72581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169799</xdr:rowOff>
    </xdr:from>
    <xdr:to>
      <xdr:col>41</xdr:col>
      <xdr:colOff>101600</xdr:colOff>
      <xdr:row>85</xdr:row>
      <xdr:rowOff>99949</xdr:rowOff>
    </xdr:to>
    <xdr:sp macro="" textlink="">
      <xdr:nvSpPr>
        <xdr:cNvPr id="225" name="フローチャート: 判断 224"/>
        <xdr:cNvSpPr/>
      </xdr:nvSpPr>
      <xdr:spPr>
        <a:xfrm>
          <a:off x="6638925"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116476</xdr:rowOff>
    </xdr:from>
    <xdr:ext cx="469744" cy="259045"/>
    <xdr:sp macro="" textlink="">
      <xdr:nvSpPr>
        <xdr:cNvPr id="226" name="n_3aveValue【福祉施設】&#10;一人当たり面積"/>
        <xdr:cNvSpPr txBox="1"/>
      </xdr:nvSpPr>
      <xdr:spPr>
        <a:xfrm>
          <a:off x="6483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7" name="テキスト ボックス 22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8" name="テキスト ボックス 22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9" name="テキスト ボックス 22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0" name="テキスト ボックス 22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1" name="テキスト ボックス 23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56642</xdr:rowOff>
    </xdr:from>
    <xdr:to>
      <xdr:col>55</xdr:col>
      <xdr:colOff>50800</xdr:colOff>
      <xdr:row>85</xdr:row>
      <xdr:rowOff>158242</xdr:rowOff>
    </xdr:to>
    <xdr:sp macro="" textlink="">
      <xdr:nvSpPr>
        <xdr:cNvPr id="232" name="楕円 231"/>
        <xdr:cNvSpPr/>
      </xdr:nvSpPr>
      <xdr:spPr>
        <a:xfrm>
          <a:off x="8883650" y="146298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35069</xdr:rowOff>
    </xdr:from>
    <xdr:ext cx="469744" cy="259045"/>
    <xdr:sp macro="" textlink="">
      <xdr:nvSpPr>
        <xdr:cNvPr id="233" name="【福祉施設】&#10;一人当たり面積該当値テキスト"/>
        <xdr:cNvSpPr txBox="1"/>
      </xdr:nvSpPr>
      <xdr:spPr>
        <a:xfrm>
          <a:off x="8943975"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56642</xdr:rowOff>
    </xdr:from>
    <xdr:to>
      <xdr:col>50</xdr:col>
      <xdr:colOff>165100</xdr:colOff>
      <xdr:row>85</xdr:row>
      <xdr:rowOff>158242</xdr:rowOff>
    </xdr:to>
    <xdr:sp macro="" textlink="">
      <xdr:nvSpPr>
        <xdr:cNvPr id="234" name="楕円 233"/>
        <xdr:cNvSpPr/>
      </xdr:nvSpPr>
      <xdr:spPr>
        <a:xfrm>
          <a:off x="815975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107442</xdr:rowOff>
    </xdr:from>
    <xdr:to>
      <xdr:col>55</xdr:col>
      <xdr:colOff>0</xdr:colOff>
      <xdr:row>85</xdr:row>
      <xdr:rowOff>107442</xdr:rowOff>
    </xdr:to>
    <xdr:cxnSp macro="">
      <xdr:nvCxnSpPr>
        <xdr:cNvPr id="235" name="直線コネクタ 234"/>
        <xdr:cNvCxnSpPr/>
      </xdr:nvCxnSpPr>
      <xdr:spPr>
        <a:xfrm>
          <a:off x="8210550" y="1468069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149369</xdr:rowOff>
    </xdr:from>
    <xdr:ext cx="469744" cy="259045"/>
    <xdr:sp macro="" textlink="">
      <xdr:nvSpPr>
        <xdr:cNvPr id="236" name="n_1mainValue【福祉施設】&#10;一人当たり面積"/>
        <xdr:cNvSpPr txBox="1"/>
      </xdr:nvSpPr>
      <xdr:spPr>
        <a:xfrm>
          <a:off x="7991552"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8" name="テキスト ボックス 247"/>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8" name="テキスト ボックス 257"/>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108857</xdr:rowOff>
    </xdr:to>
    <xdr:cxnSp macro="">
      <xdr:nvCxnSpPr>
        <xdr:cNvPr id="262" name="直線コネクタ 261"/>
        <xdr:cNvCxnSpPr/>
      </xdr:nvCxnSpPr>
      <xdr:spPr>
        <a:xfrm flipV="1">
          <a:off x="3949065"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263" name="【市民会館】&#10;有形固定資産減価償却率最小値テキスト"/>
        <xdr:cNvSpPr txBox="1"/>
      </xdr:nvSpPr>
      <xdr:spPr>
        <a:xfrm>
          <a:off x="39878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64" name="直線コネクタ 263"/>
        <xdr:cNvCxnSpPr/>
      </xdr:nvCxnSpPr>
      <xdr:spPr>
        <a:xfrm>
          <a:off x="388937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5" name="【市民会館】&#10;有形固定資産減価償却率最大値テキスト"/>
        <xdr:cNvSpPr txBox="1"/>
      </xdr:nvSpPr>
      <xdr:spPr>
        <a:xfrm>
          <a:off x="39878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6" name="直線コネクタ 265"/>
        <xdr:cNvCxnSpPr/>
      </xdr:nvCxnSpPr>
      <xdr:spPr>
        <a:xfrm>
          <a:off x="388937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561</xdr:rowOff>
    </xdr:from>
    <xdr:ext cx="405111" cy="259045"/>
    <xdr:sp macro="" textlink="">
      <xdr:nvSpPr>
        <xdr:cNvPr id="267" name="【市民会館】&#10;有形固定資産減価償却率平均値テキスト"/>
        <xdr:cNvSpPr txBox="1"/>
      </xdr:nvSpPr>
      <xdr:spPr>
        <a:xfrm>
          <a:off x="3987800" y="1783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22134</xdr:rowOff>
    </xdr:from>
    <xdr:to>
      <xdr:col>24</xdr:col>
      <xdr:colOff>114300</xdr:colOff>
      <xdr:row>104</xdr:row>
      <xdr:rowOff>123734</xdr:rowOff>
    </xdr:to>
    <xdr:sp macro="" textlink="">
      <xdr:nvSpPr>
        <xdr:cNvPr id="268" name="フローチャート: 判断 267"/>
        <xdr:cNvSpPr/>
      </xdr:nvSpPr>
      <xdr:spPr>
        <a:xfrm>
          <a:off x="38989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133169</xdr:rowOff>
    </xdr:from>
    <xdr:to>
      <xdr:col>20</xdr:col>
      <xdr:colOff>38100</xdr:colOff>
      <xdr:row>104</xdr:row>
      <xdr:rowOff>63319</xdr:rowOff>
    </xdr:to>
    <xdr:sp macro="" textlink="">
      <xdr:nvSpPr>
        <xdr:cNvPr id="269" name="フローチャート: 判断 268"/>
        <xdr:cNvSpPr/>
      </xdr:nvSpPr>
      <xdr:spPr>
        <a:xfrm>
          <a:off x="3203575" y="177925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54446</xdr:rowOff>
    </xdr:from>
    <xdr:ext cx="405111" cy="259045"/>
    <xdr:sp macro="" textlink="">
      <xdr:nvSpPr>
        <xdr:cNvPr id="270" name="n_1aveValue【市民会館】&#10;有形固定資産減価償却率"/>
        <xdr:cNvSpPr txBox="1"/>
      </xdr:nvSpPr>
      <xdr:spPr>
        <a:xfrm>
          <a:off x="306769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115207</xdr:rowOff>
    </xdr:from>
    <xdr:to>
      <xdr:col>15</xdr:col>
      <xdr:colOff>101600</xdr:colOff>
      <xdr:row>104</xdr:row>
      <xdr:rowOff>45357</xdr:rowOff>
    </xdr:to>
    <xdr:sp macro="" textlink="">
      <xdr:nvSpPr>
        <xdr:cNvPr id="271" name="フローチャート: 判断 270"/>
        <xdr:cNvSpPr/>
      </xdr:nvSpPr>
      <xdr:spPr>
        <a:xfrm>
          <a:off x="2428875"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61884</xdr:rowOff>
    </xdr:from>
    <xdr:ext cx="405111" cy="259045"/>
    <xdr:sp macro="" textlink="">
      <xdr:nvSpPr>
        <xdr:cNvPr id="272" name="n_2aveValue【市民会館】&#10;有形固定資産減価償却率"/>
        <xdr:cNvSpPr txBox="1"/>
      </xdr:nvSpPr>
      <xdr:spPr>
        <a:xfrm>
          <a:off x="230569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67855</xdr:rowOff>
    </xdr:from>
    <xdr:to>
      <xdr:col>10</xdr:col>
      <xdr:colOff>165100</xdr:colOff>
      <xdr:row>104</xdr:row>
      <xdr:rowOff>169455</xdr:rowOff>
    </xdr:to>
    <xdr:sp macro="" textlink="">
      <xdr:nvSpPr>
        <xdr:cNvPr id="273" name="フローチャート: 判断 272"/>
        <xdr:cNvSpPr/>
      </xdr:nvSpPr>
      <xdr:spPr>
        <a:xfrm>
          <a:off x="168275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14532</xdr:rowOff>
    </xdr:from>
    <xdr:ext cx="405111" cy="259045"/>
    <xdr:sp macro="" textlink="">
      <xdr:nvSpPr>
        <xdr:cNvPr id="274" name="n_3aveValue【市民会館】&#10;有形固定資産減価償却率"/>
        <xdr:cNvSpPr txBox="1"/>
      </xdr:nvSpPr>
      <xdr:spPr>
        <a:xfrm>
          <a:off x="1559569"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5" name="テキスト ボックス 27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6" name="テキスト ボックス 27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7" name="テキスト ボックス 27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8" name="テキスト ボックス 27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9" name="テキスト ボックス 27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280" name="楕円 279"/>
        <xdr:cNvSpPr/>
      </xdr:nvSpPr>
      <xdr:spPr>
        <a:xfrm>
          <a:off x="38989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281" name="【市民会館】&#10;有形固定資産減価償却率該当値テキスト"/>
        <xdr:cNvSpPr txBox="1"/>
      </xdr:nvSpPr>
      <xdr:spPr>
        <a:xfrm>
          <a:off x="39878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61323</xdr:rowOff>
    </xdr:from>
    <xdr:to>
      <xdr:col>20</xdr:col>
      <xdr:colOff>38100</xdr:colOff>
      <xdr:row>103</xdr:row>
      <xdr:rowOff>162923</xdr:rowOff>
    </xdr:to>
    <xdr:sp macro="" textlink="">
      <xdr:nvSpPr>
        <xdr:cNvPr id="282" name="楕円 281"/>
        <xdr:cNvSpPr/>
      </xdr:nvSpPr>
      <xdr:spPr>
        <a:xfrm>
          <a:off x="3203575" y="177206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103</xdr:row>
      <xdr:rowOff>112123</xdr:rowOff>
    </xdr:to>
    <xdr:cxnSp macro="">
      <xdr:nvCxnSpPr>
        <xdr:cNvPr id="283" name="直線コネクタ 282"/>
        <xdr:cNvCxnSpPr/>
      </xdr:nvCxnSpPr>
      <xdr:spPr>
        <a:xfrm flipV="1">
          <a:off x="3235325" y="17743714"/>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8000</xdr:rowOff>
    </xdr:from>
    <xdr:ext cx="405111" cy="259045"/>
    <xdr:sp macro="" textlink="">
      <xdr:nvSpPr>
        <xdr:cNvPr id="284" name="n_1mainValue【市民会館】&#10;有形固定資産減価償却率"/>
        <xdr:cNvSpPr txBox="1"/>
      </xdr:nvSpPr>
      <xdr:spPr>
        <a:xfrm>
          <a:off x="306769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3" name="テキスト ボックス 29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4" name="直線コネクタ 29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95" name="直線コネクタ 294"/>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96" name="テキスト ボックス 295"/>
        <xdr:cNvSpPr txBox="1"/>
      </xdr:nvSpPr>
      <xdr:spPr>
        <a:xfrm>
          <a:off x="52224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99" name="直線コネクタ 298"/>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00" name="テキスト ボックス 299"/>
        <xdr:cNvSpPr txBox="1"/>
      </xdr:nvSpPr>
      <xdr:spPr>
        <a:xfrm>
          <a:off x="52224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1" name="直線コネクタ 30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2" name="テキスト ボックス 301"/>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3"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95059</xdr:rowOff>
    </xdr:from>
    <xdr:to>
      <xdr:col>54</xdr:col>
      <xdr:colOff>189865</xdr:colOff>
      <xdr:row>107</xdr:row>
      <xdr:rowOff>49912</xdr:rowOff>
    </xdr:to>
    <xdr:cxnSp macro="">
      <xdr:nvCxnSpPr>
        <xdr:cNvPr id="304" name="直線コネクタ 303"/>
        <xdr:cNvCxnSpPr/>
      </xdr:nvCxnSpPr>
      <xdr:spPr>
        <a:xfrm flipV="1">
          <a:off x="8905240" y="17240059"/>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53739</xdr:rowOff>
    </xdr:from>
    <xdr:ext cx="469744" cy="259045"/>
    <xdr:sp macro="" textlink="">
      <xdr:nvSpPr>
        <xdr:cNvPr id="305" name="【市民会館】&#10;一人当たり面積最小値テキスト"/>
        <xdr:cNvSpPr txBox="1"/>
      </xdr:nvSpPr>
      <xdr:spPr>
        <a:xfrm>
          <a:off x="8943975" y="183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49912</xdr:rowOff>
    </xdr:from>
    <xdr:to>
      <xdr:col>55</xdr:col>
      <xdr:colOff>88900</xdr:colOff>
      <xdr:row>107</xdr:row>
      <xdr:rowOff>49912</xdr:rowOff>
    </xdr:to>
    <xdr:cxnSp macro="">
      <xdr:nvCxnSpPr>
        <xdr:cNvPr id="306" name="直線コネクタ 305"/>
        <xdr:cNvCxnSpPr/>
      </xdr:nvCxnSpPr>
      <xdr:spPr>
        <a:xfrm>
          <a:off x="8845550" y="183950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41736</xdr:rowOff>
    </xdr:from>
    <xdr:ext cx="469744" cy="259045"/>
    <xdr:sp macro="" textlink="">
      <xdr:nvSpPr>
        <xdr:cNvPr id="307" name="【市民会館】&#10;一人当たり面積最大値テキスト"/>
        <xdr:cNvSpPr txBox="1"/>
      </xdr:nvSpPr>
      <xdr:spPr>
        <a:xfrm>
          <a:off x="8943975" y="170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95059</xdr:rowOff>
    </xdr:from>
    <xdr:to>
      <xdr:col>55</xdr:col>
      <xdr:colOff>88900</xdr:colOff>
      <xdr:row>100</xdr:row>
      <xdr:rowOff>95059</xdr:rowOff>
    </xdr:to>
    <xdr:cxnSp macro="">
      <xdr:nvCxnSpPr>
        <xdr:cNvPr id="308" name="直線コネクタ 307"/>
        <xdr:cNvCxnSpPr/>
      </xdr:nvCxnSpPr>
      <xdr:spPr>
        <a:xfrm>
          <a:off x="8845550" y="1724005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123841</xdr:rowOff>
    </xdr:from>
    <xdr:ext cx="469744" cy="259045"/>
    <xdr:sp macro="" textlink="">
      <xdr:nvSpPr>
        <xdr:cNvPr id="309" name="【市民会館】&#10;一人当たり面積平均値テキスト"/>
        <xdr:cNvSpPr txBox="1"/>
      </xdr:nvSpPr>
      <xdr:spPr>
        <a:xfrm>
          <a:off x="8943975" y="17954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310" name="フローチャート: 判断 309"/>
        <xdr:cNvSpPr/>
      </xdr:nvSpPr>
      <xdr:spPr>
        <a:xfrm>
          <a:off x="8883650" y="17976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155702</xdr:rowOff>
    </xdr:from>
    <xdr:to>
      <xdr:col>50</xdr:col>
      <xdr:colOff>165100</xdr:colOff>
      <xdr:row>105</xdr:row>
      <xdr:rowOff>85852</xdr:rowOff>
    </xdr:to>
    <xdr:sp macro="" textlink="">
      <xdr:nvSpPr>
        <xdr:cNvPr id="311" name="フローチャート: 判断 310"/>
        <xdr:cNvSpPr/>
      </xdr:nvSpPr>
      <xdr:spPr>
        <a:xfrm>
          <a:off x="815975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76979</xdr:rowOff>
    </xdr:from>
    <xdr:ext cx="469744" cy="259045"/>
    <xdr:sp macro="" textlink="">
      <xdr:nvSpPr>
        <xdr:cNvPr id="312" name="n_1aveValue【市民会館】&#10;一人当たり面積"/>
        <xdr:cNvSpPr txBox="1"/>
      </xdr:nvSpPr>
      <xdr:spPr>
        <a:xfrm>
          <a:off x="7991552"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60833</xdr:rowOff>
    </xdr:from>
    <xdr:to>
      <xdr:col>46</xdr:col>
      <xdr:colOff>38100</xdr:colOff>
      <xdr:row>105</xdr:row>
      <xdr:rowOff>162433</xdr:rowOff>
    </xdr:to>
    <xdr:sp macro="" textlink="">
      <xdr:nvSpPr>
        <xdr:cNvPr id="313" name="フローチャート: 判断 312"/>
        <xdr:cNvSpPr/>
      </xdr:nvSpPr>
      <xdr:spPr>
        <a:xfrm>
          <a:off x="7413625" y="180630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7510</xdr:rowOff>
    </xdr:from>
    <xdr:ext cx="469744" cy="259045"/>
    <xdr:sp macro="" textlink="">
      <xdr:nvSpPr>
        <xdr:cNvPr id="314" name="n_2aveValue【市民会館】&#10;一人当たり面積"/>
        <xdr:cNvSpPr txBox="1"/>
      </xdr:nvSpPr>
      <xdr:spPr>
        <a:xfrm>
          <a:off x="7258127" y="178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xdr:rowOff>
    </xdr:from>
    <xdr:to>
      <xdr:col>41</xdr:col>
      <xdr:colOff>101600</xdr:colOff>
      <xdr:row>104</xdr:row>
      <xdr:rowOff>115570</xdr:rowOff>
    </xdr:to>
    <xdr:sp macro="" textlink="">
      <xdr:nvSpPr>
        <xdr:cNvPr id="315" name="フローチャート: 判断 314"/>
        <xdr:cNvSpPr/>
      </xdr:nvSpPr>
      <xdr:spPr>
        <a:xfrm>
          <a:off x="6638925"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132097</xdr:rowOff>
    </xdr:from>
    <xdr:ext cx="469744" cy="259045"/>
    <xdr:sp macro="" textlink="">
      <xdr:nvSpPr>
        <xdr:cNvPr id="316" name="n_3aveValue【市民会館】&#10;一人当たり面積"/>
        <xdr:cNvSpPr txBox="1"/>
      </xdr:nvSpPr>
      <xdr:spPr>
        <a:xfrm>
          <a:off x="6483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115697</xdr:rowOff>
    </xdr:from>
    <xdr:to>
      <xdr:col>55</xdr:col>
      <xdr:colOff>50800</xdr:colOff>
      <xdr:row>102</xdr:row>
      <xdr:rowOff>45847</xdr:rowOff>
    </xdr:to>
    <xdr:sp macro="" textlink="">
      <xdr:nvSpPr>
        <xdr:cNvPr id="322" name="楕円 321"/>
        <xdr:cNvSpPr/>
      </xdr:nvSpPr>
      <xdr:spPr>
        <a:xfrm>
          <a:off x="8883650" y="174321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138574</xdr:rowOff>
    </xdr:from>
    <xdr:ext cx="469744" cy="259045"/>
    <xdr:sp macro="" textlink="">
      <xdr:nvSpPr>
        <xdr:cNvPr id="323" name="【市民会館】&#10;一人当たり面積該当値テキスト"/>
        <xdr:cNvSpPr txBox="1"/>
      </xdr:nvSpPr>
      <xdr:spPr>
        <a:xfrm>
          <a:off x="8943975" y="1728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116839</xdr:rowOff>
    </xdr:from>
    <xdr:to>
      <xdr:col>50</xdr:col>
      <xdr:colOff>165100</xdr:colOff>
      <xdr:row>102</xdr:row>
      <xdr:rowOff>46989</xdr:rowOff>
    </xdr:to>
    <xdr:sp macro="" textlink="">
      <xdr:nvSpPr>
        <xdr:cNvPr id="324" name="楕円 323"/>
        <xdr:cNvSpPr/>
      </xdr:nvSpPr>
      <xdr:spPr>
        <a:xfrm>
          <a:off x="815975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166497</xdr:rowOff>
    </xdr:from>
    <xdr:to>
      <xdr:col>55</xdr:col>
      <xdr:colOff>0</xdr:colOff>
      <xdr:row>101</xdr:row>
      <xdr:rowOff>167639</xdr:rowOff>
    </xdr:to>
    <xdr:cxnSp macro="">
      <xdr:nvCxnSpPr>
        <xdr:cNvPr id="325" name="直線コネクタ 324"/>
        <xdr:cNvCxnSpPr/>
      </xdr:nvCxnSpPr>
      <xdr:spPr>
        <a:xfrm flipV="1">
          <a:off x="8210550" y="17482947"/>
          <a:ext cx="69532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63516</xdr:rowOff>
    </xdr:from>
    <xdr:ext cx="469744" cy="259045"/>
    <xdr:sp macro="" textlink="">
      <xdr:nvSpPr>
        <xdr:cNvPr id="326" name="n_1mainValue【市民会館】&#10;一人当たり面積"/>
        <xdr:cNvSpPr txBox="1"/>
      </xdr:nvSpPr>
      <xdr:spPr>
        <a:xfrm>
          <a:off x="7991552"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90896</xdr:rowOff>
    </xdr:to>
    <xdr:cxnSp macro="">
      <xdr:nvCxnSpPr>
        <xdr:cNvPr id="352" name="直線コネクタ 351"/>
        <xdr:cNvCxnSpPr/>
      </xdr:nvCxnSpPr>
      <xdr:spPr>
        <a:xfrm flipV="1">
          <a:off x="13889989" y="5660572"/>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94723</xdr:rowOff>
    </xdr:from>
    <xdr:ext cx="340478" cy="259045"/>
    <xdr:sp macro="" textlink="">
      <xdr:nvSpPr>
        <xdr:cNvPr id="353" name="【一般廃棄物処理施設】&#10;有形固定資産減価償却率最小値テキスト"/>
        <xdr:cNvSpPr txBox="1"/>
      </xdr:nvSpPr>
      <xdr:spPr>
        <a:xfrm>
          <a:off x="13928725" y="729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90896</xdr:rowOff>
    </xdr:from>
    <xdr:to>
      <xdr:col>86</xdr:col>
      <xdr:colOff>25400</xdr:colOff>
      <xdr:row>42</xdr:row>
      <xdr:rowOff>90896</xdr:rowOff>
    </xdr:to>
    <xdr:cxnSp macro="">
      <xdr:nvCxnSpPr>
        <xdr:cNvPr id="354" name="直線コネクタ 353"/>
        <xdr:cNvCxnSpPr/>
      </xdr:nvCxnSpPr>
      <xdr:spPr>
        <a:xfrm>
          <a:off x="13801725" y="7291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一般廃棄物処理施設】&#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64605</xdr:rowOff>
    </xdr:from>
    <xdr:ext cx="405111" cy="259045"/>
    <xdr:sp macro="" textlink="">
      <xdr:nvSpPr>
        <xdr:cNvPr id="357" name="【一般廃棄物処理施設】&#10;有形固定資産減価償却率平均値テキスト"/>
        <xdr:cNvSpPr txBox="1"/>
      </xdr:nvSpPr>
      <xdr:spPr>
        <a:xfrm>
          <a:off x="13928725" y="623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58" name="フローチャート: 判断 357"/>
        <xdr:cNvSpPr/>
      </xdr:nvSpPr>
      <xdr:spPr>
        <a:xfrm>
          <a:off x="13839825" y="63853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152763</xdr:rowOff>
    </xdr:from>
    <xdr:to>
      <xdr:col>81</xdr:col>
      <xdr:colOff>101600</xdr:colOff>
      <xdr:row>36</xdr:row>
      <xdr:rowOff>82913</xdr:rowOff>
    </xdr:to>
    <xdr:sp macro="" textlink="">
      <xdr:nvSpPr>
        <xdr:cNvPr id="359" name="フローチャート: 判断 358"/>
        <xdr:cNvSpPr/>
      </xdr:nvSpPr>
      <xdr:spPr>
        <a:xfrm>
          <a:off x="13115925" y="61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99440</xdr:rowOff>
    </xdr:from>
    <xdr:ext cx="405111" cy="259045"/>
    <xdr:sp macro="" textlink="">
      <xdr:nvSpPr>
        <xdr:cNvPr id="360" name="n_1aveValue【一般廃棄物処理施設】&#10;有形固定資産減価償却率"/>
        <xdr:cNvSpPr txBox="1"/>
      </xdr:nvSpPr>
      <xdr:spPr>
        <a:xfrm>
          <a:off x="129800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72753</xdr:rowOff>
    </xdr:from>
    <xdr:to>
      <xdr:col>76</xdr:col>
      <xdr:colOff>165100</xdr:colOff>
      <xdr:row>36</xdr:row>
      <xdr:rowOff>2903</xdr:rowOff>
    </xdr:to>
    <xdr:sp macro="" textlink="">
      <xdr:nvSpPr>
        <xdr:cNvPr id="361" name="フローチャート: 判断 360"/>
        <xdr:cNvSpPr/>
      </xdr:nvSpPr>
      <xdr:spPr>
        <a:xfrm>
          <a:off x="12369800" y="607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19430</xdr:rowOff>
    </xdr:from>
    <xdr:ext cx="405111" cy="259045"/>
    <xdr:sp macro="" textlink="">
      <xdr:nvSpPr>
        <xdr:cNvPr id="362" name="n_2aveValue【一般廃棄物処理施設】&#10;有形固定資産減価償却率"/>
        <xdr:cNvSpPr txBox="1"/>
      </xdr:nvSpPr>
      <xdr:spPr>
        <a:xfrm>
          <a:off x="12246619"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25400</xdr:rowOff>
    </xdr:from>
    <xdr:to>
      <xdr:col>72</xdr:col>
      <xdr:colOff>38100</xdr:colOff>
      <xdr:row>36</xdr:row>
      <xdr:rowOff>127000</xdr:rowOff>
    </xdr:to>
    <xdr:sp macro="" textlink="">
      <xdr:nvSpPr>
        <xdr:cNvPr id="363" name="フローチャート: 判断 362"/>
        <xdr:cNvSpPr/>
      </xdr:nvSpPr>
      <xdr:spPr>
        <a:xfrm>
          <a:off x="11623675" y="6197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143527</xdr:rowOff>
    </xdr:from>
    <xdr:ext cx="405111" cy="259045"/>
    <xdr:sp macro="" textlink="">
      <xdr:nvSpPr>
        <xdr:cNvPr id="364" name="n_3aveValue【一般廃棄物処理施設】&#10;有形固定資産減価償却率"/>
        <xdr:cNvSpPr txBox="1"/>
      </xdr:nvSpPr>
      <xdr:spPr>
        <a:xfrm>
          <a:off x="1150049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370" name="楕円 369"/>
        <xdr:cNvSpPr/>
      </xdr:nvSpPr>
      <xdr:spPr>
        <a:xfrm>
          <a:off x="13839825" y="6783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371" name="【一般廃棄物処理施設】&#10;有形固定資産減価償却率該当値テキスト"/>
        <xdr:cNvSpPr txBox="1"/>
      </xdr:nvSpPr>
      <xdr:spPr>
        <a:xfrm>
          <a:off x="13928725"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372" name="楕円 371"/>
        <xdr:cNvSpPr/>
      </xdr:nvSpPr>
      <xdr:spPr>
        <a:xfrm>
          <a:off x="13115925"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22316</xdr:rowOff>
    </xdr:from>
    <xdr:to>
      <xdr:col>85</xdr:col>
      <xdr:colOff>127000</xdr:colOff>
      <xdr:row>39</xdr:row>
      <xdr:rowOff>148046</xdr:rowOff>
    </xdr:to>
    <xdr:cxnSp macro="">
      <xdr:nvCxnSpPr>
        <xdr:cNvPr id="373" name="直線コネクタ 372"/>
        <xdr:cNvCxnSpPr/>
      </xdr:nvCxnSpPr>
      <xdr:spPr>
        <a:xfrm>
          <a:off x="13166725" y="6365966"/>
          <a:ext cx="7239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64243</xdr:rowOff>
    </xdr:from>
    <xdr:ext cx="405111" cy="259045"/>
    <xdr:sp macro="" textlink="">
      <xdr:nvSpPr>
        <xdr:cNvPr id="374" name="n_1mainValue【一般廃棄物処理施設】&#10;有形固定資産減価償却率"/>
        <xdr:cNvSpPr txBox="1"/>
      </xdr:nvSpPr>
      <xdr:spPr>
        <a:xfrm>
          <a:off x="129800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85" name="直線コネクタ 384"/>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86" name="テキスト ボックス 385"/>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7" name="直線コネクタ 386"/>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88" name="テキスト ボックス 387"/>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9" name="直線コネクタ 388"/>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0" name="テキスト ボックス 389"/>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1" name="直線コネクタ 390"/>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92" name="テキスト ボックス 391"/>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93" name="直線コネクタ 392"/>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94" name="テキスト ボックス 393"/>
        <xdr:cNvSpPr txBox="1"/>
      </xdr:nvSpPr>
      <xdr:spPr>
        <a:xfrm>
          <a:off x="149735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95" name="直線コネクタ 394"/>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96" name="テキスト ボックス 395"/>
        <xdr:cNvSpPr txBox="1"/>
      </xdr:nvSpPr>
      <xdr:spPr>
        <a:xfrm>
          <a:off x="149735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98" name="テキスト ボックス 397"/>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135544</xdr:rowOff>
    </xdr:from>
    <xdr:to>
      <xdr:col>116</xdr:col>
      <xdr:colOff>62864</xdr:colOff>
      <xdr:row>42</xdr:row>
      <xdr:rowOff>79827</xdr:rowOff>
    </xdr:to>
    <xdr:cxnSp macro="">
      <xdr:nvCxnSpPr>
        <xdr:cNvPr id="400" name="直線コネクタ 399"/>
        <xdr:cNvCxnSpPr/>
      </xdr:nvCxnSpPr>
      <xdr:spPr>
        <a:xfrm flipV="1">
          <a:off x="18846164" y="5793394"/>
          <a:ext cx="0" cy="148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83654</xdr:rowOff>
    </xdr:from>
    <xdr:ext cx="534377" cy="259045"/>
    <xdr:sp macro="" textlink="">
      <xdr:nvSpPr>
        <xdr:cNvPr id="401" name="【一般廃棄物処理施設】&#10;一人当たり有形固定資産（償却資産）額最小値テキスト"/>
        <xdr:cNvSpPr txBox="1"/>
      </xdr:nvSpPr>
      <xdr:spPr>
        <a:xfrm>
          <a:off x="18884900" y="728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79827</xdr:rowOff>
    </xdr:from>
    <xdr:to>
      <xdr:col>116</xdr:col>
      <xdr:colOff>152400</xdr:colOff>
      <xdr:row>42</xdr:row>
      <xdr:rowOff>79827</xdr:rowOff>
    </xdr:to>
    <xdr:cxnSp macro="">
      <xdr:nvCxnSpPr>
        <xdr:cNvPr id="402" name="直線コネクタ 401"/>
        <xdr:cNvCxnSpPr/>
      </xdr:nvCxnSpPr>
      <xdr:spPr>
        <a:xfrm>
          <a:off x="18786475" y="72807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82221</xdr:rowOff>
    </xdr:from>
    <xdr:ext cx="690189" cy="259045"/>
    <xdr:sp macro="" textlink="">
      <xdr:nvSpPr>
        <xdr:cNvPr id="403" name="【一般廃棄物処理施設】&#10;一人当たり有形固定資産（償却資産）額最大値テキスト"/>
        <xdr:cNvSpPr txBox="1"/>
      </xdr:nvSpPr>
      <xdr:spPr>
        <a:xfrm>
          <a:off x="18884900" y="55686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135544</xdr:rowOff>
    </xdr:from>
    <xdr:to>
      <xdr:col>116</xdr:col>
      <xdr:colOff>152400</xdr:colOff>
      <xdr:row>33</xdr:row>
      <xdr:rowOff>135544</xdr:rowOff>
    </xdr:to>
    <xdr:cxnSp macro="">
      <xdr:nvCxnSpPr>
        <xdr:cNvPr id="404" name="直線コネクタ 403"/>
        <xdr:cNvCxnSpPr/>
      </xdr:nvCxnSpPr>
      <xdr:spPr>
        <a:xfrm>
          <a:off x="18786475" y="57933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93365</xdr:rowOff>
    </xdr:from>
    <xdr:ext cx="599010" cy="259045"/>
    <xdr:sp macro="" textlink="">
      <xdr:nvSpPr>
        <xdr:cNvPr id="405" name="【一般廃棄物処理施設】&#10;一人当たり有形固定資産（償却資産）額平均値テキスト"/>
        <xdr:cNvSpPr txBox="1"/>
      </xdr:nvSpPr>
      <xdr:spPr>
        <a:xfrm>
          <a:off x="18884900" y="6951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114938</xdr:rowOff>
    </xdr:from>
    <xdr:to>
      <xdr:col>116</xdr:col>
      <xdr:colOff>114300</xdr:colOff>
      <xdr:row>41</xdr:row>
      <xdr:rowOff>45088</xdr:rowOff>
    </xdr:to>
    <xdr:sp macro="" textlink="">
      <xdr:nvSpPr>
        <xdr:cNvPr id="406" name="フローチャート: 判断 405"/>
        <xdr:cNvSpPr/>
      </xdr:nvSpPr>
      <xdr:spPr>
        <a:xfrm>
          <a:off x="18796000" y="697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160272</xdr:rowOff>
    </xdr:from>
    <xdr:to>
      <xdr:col>112</xdr:col>
      <xdr:colOff>38100</xdr:colOff>
      <xdr:row>41</xdr:row>
      <xdr:rowOff>90422</xdr:rowOff>
    </xdr:to>
    <xdr:sp macro="" textlink="">
      <xdr:nvSpPr>
        <xdr:cNvPr id="407" name="フローチャート: 判断 406"/>
        <xdr:cNvSpPr/>
      </xdr:nvSpPr>
      <xdr:spPr>
        <a:xfrm>
          <a:off x="18100675" y="7018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81549</xdr:rowOff>
    </xdr:from>
    <xdr:ext cx="599010" cy="259045"/>
    <xdr:sp macro="" textlink="">
      <xdr:nvSpPr>
        <xdr:cNvPr id="408" name="n_1aveValue【一般廃棄物処理施設】&#10;一人当たり有形固定資産（償却資産）額"/>
        <xdr:cNvSpPr txBox="1"/>
      </xdr:nvSpPr>
      <xdr:spPr>
        <a:xfrm>
          <a:off x="1786784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156039</xdr:rowOff>
    </xdr:from>
    <xdr:to>
      <xdr:col>107</xdr:col>
      <xdr:colOff>101600</xdr:colOff>
      <xdr:row>41</xdr:row>
      <xdr:rowOff>86189</xdr:rowOff>
    </xdr:to>
    <xdr:sp macro="" textlink="">
      <xdr:nvSpPr>
        <xdr:cNvPr id="409" name="フローチャート: 判断 408"/>
        <xdr:cNvSpPr/>
      </xdr:nvSpPr>
      <xdr:spPr>
        <a:xfrm>
          <a:off x="17325975"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102716</xdr:rowOff>
    </xdr:from>
    <xdr:ext cx="599010" cy="259045"/>
    <xdr:sp macro="" textlink="">
      <xdr:nvSpPr>
        <xdr:cNvPr id="410" name="n_2aveValue【一般廃棄物処理施設】&#10;一人当たり有形固定資産（償却資産）額"/>
        <xdr:cNvSpPr txBox="1"/>
      </xdr:nvSpPr>
      <xdr:spPr>
        <a:xfrm>
          <a:off x="17134420"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1030</xdr:rowOff>
    </xdr:from>
    <xdr:to>
      <xdr:col>102</xdr:col>
      <xdr:colOff>165100</xdr:colOff>
      <xdr:row>41</xdr:row>
      <xdr:rowOff>102630</xdr:rowOff>
    </xdr:to>
    <xdr:sp macro="" textlink="">
      <xdr:nvSpPr>
        <xdr:cNvPr id="411" name="フローチャート: 判断 410"/>
        <xdr:cNvSpPr/>
      </xdr:nvSpPr>
      <xdr:spPr>
        <a:xfrm>
          <a:off x="1657985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119157</xdr:rowOff>
    </xdr:from>
    <xdr:ext cx="599010" cy="259045"/>
    <xdr:sp macro="" textlink="">
      <xdr:nvSpPr>
        <xdr:cNvPr id="412" name="n_3aveValue【一般廃棄物処理施設】&#10;一人当たり有形固定資産（償却資産）額"/>
        <xdr:cNvSpPr txBox="1"/>
      </xdr:nvSpPr>
      <xdr:spPr>
        <a:xfrm>
          <a:off x="16359720"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3" name="テキスト ボックス 41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93758</xdr:rowOff>
    </xdr:from>
    <xdr:to>
      <xdr:col>116</xdr:col>
      <xdr:colOff>114300</xdr:colOff>
      <xdr:row>36</xdr:row>
      <xdr:rowOff>23908</xdr:rowOff>
    </xdr:to>
    <xdr:sp macro="" textlink="">
      <xdr:nvSpPr>
        <xdr:cNvPr id="418" name="楕円 417"/>
        <xdr:cNvSpPr/>
      </xdr:nvSpPr>
      <xdr:spPr>
        <a:xfrm>
          <a:off x="18796000" y="60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116635</xdr:rowOff>
    </xdr:from>
    <xdr:ext cx="690189" cy="259045"/>
    <xdr:sp macro="" textlink="">
      <xdr:nvSpPr>
        <xdr:cNvPr id="419" name="【一般廃棄物処理施設】&#10;一人当たり有形固定資産（償却資産）額該当値テキスト"/>
        <xdr:cNvSpPr txBox="1"/>
      </xdr:nvSpPr>
      <xdr:spPr>
        <a:xfrm>
          <a:off x="18884900" y="59459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17398</xdr:rowOff>
    </xdr:from>
    <xdr:to>
      <xdr:col>112</xdr:col>
      <xdr:colOff>38100</xdr:colOff>
      <xdr:row>39</xdr:row>
      <xdr:rowOff>118998</xdr:rowOff>
    </xdr:to>
    <xdr:sp macro="" textlink="">
      <xdr:nvSpPr>
        <xdr:cNvPr id="420" name="楕円 419"/>
        <xdr:cNvSpPr/>
      </xdr:nvSpPr>
      <xdr:spPr>
        <a:xfrm>
          <a:off x="18100675" y="67039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144558</xdr:rowOff>
    </xdr:from>
    <xdr:to>
      <xdr:col>116</xdr:col>
      <xdr:colOff>63500</xdr:colOff>
      <xdr:row>39</xdr:row>
      <xdr:rowOff>68198</xdr:rowOff>
    </xdr:to>
    <xdr:cxnSp macro="">
      <xdr:nvCxnSpPr>
        <xdr:cNvPr id="421" name="直線コネクタ 420"/>
        <xdr:cNvCxnSpPr/>
      </xdr:nvCxnSpPr>
      <xdr:spPr>
        <a:xfrm flipV="1">
          <a:off x="18132425" y="6145308"/>
          <a:ext cx="714375" cy="60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135525</xdr:rowOff>
    </xdr:from>
    <xdr:ext cx="599010" cy="259045"/>
    <xdr:sp macro="" textlink="">
      <xdr:nvSpPr>
        <xdr:cNvPr id="422" name="n_1mainValue【一般廃棄物処理施設】&#10;一人当たり有形固定資産（償却資産）額"/>
        <xdr:cNvSpPr txBox="1"/>
      </xdr:nvSpPr>
      <xdr:spPr>
        <a:xfrm>
          <a:off x="17867845" y="647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448" name="直線コネクタ 447"/>
        <xdr:cNvCxnSpPr/>
      </xdr:nvCxnSpPr>
      <xdr:spPr>
        <a:xfrm flipV="1">
          <a:off x="13889989"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449" name="【保健センター・保健所】&#10;有形固定資産減価償却率最小値テキスト"/>
        <xdr:cNvSpPr txBox="1"/>
      </xdr:nvSpPr>
      <xdr:spPr>
        <a:xfrm>
          <a:off x="13928725"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450" name="直線コネクタ 449"/>
        <xdr:cNvCxnSpPr/>
      </xdr:nvCxnSpPr>
      <xdr:spPr>
        <a:xfrm>
          <a:off x="13801725" y="108976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51"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2" name="直線コネクタ 451"/>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453" name="【保健センター・保健所】&#10;有形固定資産減価償却率平均値テキスト"/>
        <xdr:cNvSpPr txBox="1"/>
      </xdr:nvSpPr>
      <xdr:spPr>
        <a:xfrm>
          <a:off x="13928725"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454" name="フローチャート: 判断 453"/>
        <xdr:cNvSpPr/>
      </xdr:nvSpPr>
      <xdr:spPr>
        <a:xfrm>
          <a:off x="13839825" y="10210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455" name="フローチャート: 判断 454"/>
        <xdr:cNvSpPr/>
      </xdr:nvSpPr>
      <xdr:spPr>
        <a:xfrm>
          <a:off x="13115925"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75492</xdr:rowOff>
    </xdr:from>
    <xdr:ext cx="405111" cy="259045"/>
    <xdr:sp macro="" textlink="">
      <xdr:nvSpPr>
        <xdr:cNvPr id="456" name="n_1aveValue【保健センター・保健所】&#10;有形固定資産減価償却率"/>
        <xdr:cNvSpPr txBox="1"/>
      </xdr:nvSpPr>
      <xdr:spPr>
        <a:xfrm>
          <a:off x="12980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457" name="フローチャート: 判断 456"/>
        <xdr:cNvSpPr/>
      </xdr:nvSpPr>
      <xdr:spPr>
        <a:xfrm>
          <a:off x="123698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126110</xdr:rowOff>
    </xdr:from>
    <xdr:ext cx="405111" cy="259045"/>
    <xdr:sp macro="" textlink="">
      <xdr:nvSpPr>
        <xdr:cNvPr id="458" name="n_2aveValue【保健センター・保健所】&#10;有形固定資産減価償却率"/>
        <xdr:cNvSpPr txBox="1"/>
      </xdr:nvSpPr>
      <xdr:spPr>
        <a:xfrm>
          <a:off x="12246619"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459" name="フローチャート: 判断 458"/>
        <xdr:cNvSpPr/>
      </xdr:nvSpPr>
      <xdr:spPr>
        <a:xfrm>
          <a:off x="11623675" y="1031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147337</xdr:rowOff>
    </xdr:from>
    <xdr:ext cx="405111" cy="259045"/>
    <xdr:sp macro="" textlink="">
      <xdr:nvSpPr>
        <xdr:cNvPr id="460" name="n_3aveValue【保健センター・保健所】&#10;有形固定資産減価償却率"/>
        <xdr:cNvSpPr txBox="1"/>
      </xdr:nvSpPr>
      <xdr:spPr>
        <a:xfrm>
          <a:off x="1150049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61" name="テキスト ボックス 46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466" name="楕円 465"/>
        <xdr:cNvSpPr/>
      </xdr:nvSpPr>
      <xdr:spPr>
        <a:xfrm>
          <a:off x="13839825" y="104974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467" name="【保健センター・保健所】&#10;有形固定資産減価償却率該当値テキスト"/>
        <xdr:cNvSpPr txBox="1"/>
      </xdr:nvSpPr>
      <xdr:spPr>
        <a:xfrm>
          <a:off x="13928725"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468" name="楕円 467"/>
        <xdr:cNvSpPr/>
      </xdr:nvSpPr>
      <xdr:spPr>
        <a:xfrm>
          <a:off x="13115925"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469" name="直線コネクタ 468"/>
        <xdr:cNvCxnSpPr/>
      </xdr:nvCxnSpPr>
      <xdr:spPr>
        <a:xfrm flipV="1">
          <a:off x="13166725" y="10548257"/>
          <a:ext cx="7239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470" name="n_1mainValue【保健センター・保健所】&#10;有形固定資産減価償却率"/>
        <xdr:cNvSpPr txBox="1"/>
      </xdr:nvSpPr>
      <xdr:spPr>
        <a:xfrm>
          <a:off x="12980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496" name="直線コネクタ 495"/>
        <xdr:cNvCxnSpPr/>
      </xdr:nvCxnSpPr>
      <xdr:spPr>
        <a:xfrm flipV="1">
          <a:off x="188461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497" name="【保健センター・保健所】&#10;一人当たり面積最小値テキスト"/>
        <xdr:cNvSpPr txBox="1"/>
      </xdr:nvSpPr>
      <xdr:spPr>
        <a:xfrm>
          <a:off x="188849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498" name="直線コネクタ 497"/>
        <xdr:cNvCxnSpPr/>
      </xdr:nvCxnSpPr>
      <xdr:spPr>
        <a:xfrm>
          <a:off x="18786475" y="11083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499" name="【保健センター・保健所】&#10;一人当たり面積最大値テキスト"/>
        <xdr:cNvSpPr txBox="1"/>
      </xdr:nvSpPr>
      <xdr:spPr>
        <a:xfrm>
          <a:off x="188849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500" name="直線コネクタ 499"/>
        <xdr:cNvCxnSpPr/>
      </xdr:nvCxnSpPr>
      <xdr:spPr>
        <a:xfrm>
          <a:off x="18786475" y="95051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170959</xdr:rowOff>
    </xdr:from>
    <xdr:ext cx="469744" cy="259045"/>
    <xdr:sp macro="" textlink="">
      <xdr:nvSpPr>
        <xdr:cNvPr id="501" name="【保健センター・保健所】&#10;一人当たり面積平均値テキスト"/>
        <xdr:cNvSpPr txBox="1"/>
      </xdr:nvSpPr>
      <xdr:spPr>
        <a:xfrm>
          <a:off x="18884900" y="10800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02" name="フローチャート: 判断 501"/>
        <xdr:cNvSpPr/>
      </xdr:nvSpPr>
      <xdr:spPr>
        <a:xfrm>
          <a:off x="187960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503" name="フローチャート: 判断 502"/>
        <xdr:cNvSpPr/>
      </xdr:nvSpPr>
      <xdr:spPr>
        <a:xfrm>
          <a:off x="18100675" y="10938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83329</xdr:rowOff>
    </xdr:from>
    <xdr:ext cx="469744" cy="259045"/>
    <xdr:sp macro="" textlink="">
      <xdr:nvSpPr>
        <xdr:cNvPr id="504" name="n_1aveValue【保健センター・保健所】&#10;一人当たり面積"/>
        <xdr:cNvSpPr txBox="1"/>
      </xdr:nvSpPr>
      <xdr:spPr>
        <a:xfrm>
          <a:off x="1793247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505" name="フローチャート: 判断 504"/>
        <xdr:cNvSpPr/>
      </xdr:nvSpPr>
      <xdr:spPr>
        <a:xfrm>
          <a:off x="17325975"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71572</xdr:rowOff>
    </xdr:from>
    <xdr:ext cx="469744" cy="259045"/>
    <xdr:sp macro="" textlink="">
      <xdr:nvSpPr>
        <xdr:cNvPr id="506" name="n_2aveValue【保健センター・保健所】&#10;一人当たり面積"/>
        <xdr:cNvSpPr txBox="1"/>
      </xdr:nvSpPr>
      <xdr:spPr>
        <a:xfrm>
          <a:off x="1717047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507" name="フローチャート: 判断 506"/>
        <xdr:cNvSpPr/>
      </xdr:nvSpPr>
      <xdr:spPr>
        <a:xfrm>
          <a:off x="1657985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86595</xdr:rowOff>
    </xdr:from>
    <xdr:ext cx="469744" cy="259045"/>
    <xdr:sp macro="" textlink="">
      <xdr:nvSpPr>
        <xdr:cNvPr id="508" name="n_3aveValue【保健センター・保健所】&#10;一人当たり面積"/>
        <xdr:cNvSpPr txBox="1"/>
      </xdr:nvSpPr>
      <xdr:spPr>
        <a:xfrm>
          <a:off x="16424352"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9" name="テキスト ボックス 50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157880</xdr:rowOff>
    </xdr:from>
    <xdr:to>
      <xdr:col>116</xdr:col>
      <xdr:colOff>114300</xdr:colOff>
      <xdr:row>64</xdr:row>
      <xdr:rowOff>88030</xdr:rowOff>
    </xdr:to>
    <xdr:sp macro="" textlink="">
      <xdr:nvSpPr>
        <xdr:cNvPr id="514" name="楕円 513"/>
        <xdr:cNvSpPr/>
      </xdr:nvSpPr>
      <xdr:spPr>
        <a:xfrm>
          <a:off x="18796000" y="109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126510</xdr:rowOff>
    </xdr:from>
    <xdr:ext cx="469744" cy="259045"/>
    <xdr:sp macro="" textlink="">
      <xdr:nvSpPr>
        <xdr:cNvPr id="515" name="【保健センター・保健所】&#10;一人当たり面積該当値テキスト"/>
        <xdr:cNvSpPr txBox="1"/>
      </xdr:nvSpPr>
      <xdr:spPr>
        <a:xfrm>
          <a:off x="18884900" y="1092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157880</xdr:rowOff>
    </xdr:from>
    <xdr:to>
      <xdr:col>112</xdr:col>
      <xdr:colOff>38100</xdr:colOff>
      <xdr:row>64</xdr:row>
      <xdr:rowOff>88030</xdr:rowOff>
    </xdr:to>
    <xdr:sp macro="" textlink="">
      <xdr:nvSpPr>
        <xdr:cNvPr id="516" name="楕円 515"/>
        <xdr:cNvSpPr/>
      </xdr:nvSpPr>
      <xdr:spPr>
        <a:xfrm>
          <a:off x="18100675" y="10959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37230</xdr:rowOff>
    </xdr:from>
    <xdr:to>
      <xdr:col>116</xdr:col>
      <xdr:colOff>63500</xdr:colOff>
      <xdr:row>64</xdr:row>
      <xdr:rowOff>37230</xdr:rowOff>
    </xdr:to>
    <xdr:cxnSp macro="">
      <xdr:nvCxnSpPr>
        <xdr:cNvPr id="517" name="直線コネクタ 516"/>
        <xdr:cNvCxnSpPr/>
      </xdr:nvCxnSpPr>
      <xdr:spPr>
        <a:xfrm>
          <a:off x="18132425" y="110100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79157</xdr:rowOff>
    </xdr:from>
    <xdr:ext cx="469744" cy="259045"/>
    <xdr:sp macro="" textlink="">
      <xdr:nvSpPr>
        <xdr:cNvPr id="518" name="n_1mainValue【保健センター・保健所】&#10;一人当たり面積"/>
        <xdr:cNvSpPr txBox="1"/>
      </xdr:nvSpPr>
      <xdr:spPr>
        <a:xfrm>
          <a:off x="17932477" y="110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543" name="直線コネクタ 542"/>
        <xdr:cNvCxnSpPr/>
      </xdr:nvCxnSpPr>
      <xdr:spPr>
        <a:xfrm flipV="1">
          <a:off x="13889989"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44" name="【消防施設】&#10;有形固定資産減価償却率最小値テキスト"/>
        <xdr:cNvSpPr txBox="1"/>
      </xdr:nvSpPr>
      <xdr:spPr>
        <a:xfrm>
          <a:off x="13928725"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45" name="直線コネクタ 544"/>
        <xdr:cNvCxnSpPr/>
      </xdr:nvCxnSpPr>
      <xdr:spPr>
        <a:xfrm>
          <a:off x="13801725" y="14929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546" name="【消防施設】&#10;有形固定資産減価償却率最大値テキスト"/>
        <xdr:cNvSpPr txBox="1"/>
      </xdr:nvSpPr>
      <xdr:spPr>
        <a:xfrm>
          <a:off x="13928725"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47" name="直線コネクタ 546"/>
        <xdr:cNvCxnSpPr/>
      </xdr:nvCxnSpPr>
      <xdr:spPr>
        <a:xfrm>
          <a:off x="1380172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48" name="【消防施設】&#10;有形固定資産減価償却率平均値テキスト"/>
        <xdr:cNvSpPr txBox="1"/>
      </xdr:nvSpPr>
      <xdr:spPr>
        <a:xfrm>
          <a:off x="13928725"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xdr:cNvSpPr/>
      </xdr:nvSpPr>
      <xdr:spPr>
        <a:xfrm>
          <a:off x="13839825" y="14021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550" name="フローチャート: 判断 549"/>
        <xdr:cNvSpPr/>
      </xdr:nvSpPr>
      <xdr:spPr>
        <a:xfrm>
          <a:off x="13115925"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551" name="n_1aveValue【消防施設】&#10;有形固定資産減価償却率"/>
        <xdr:cNvSpPr txBox="1"/>
      </xdr:nvSpPr>
      <xdr:spPr>
        <a:xfrm>
          <a:off x="12980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552" name="フローチャート: 判断 551"/>
        <xdr:cNvSpPr/>
      </xdr:nvSpPr>
      <xdr:spPr>
        <a:xfrm>
          <a:off x="123698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553" name="n_2aveValue【消防施設】&#10;有形固定資産減価償却率"/>
        <xdr:cNvSpPr txBox="1"/>
      </xdr:nvSpPr>
      <xdr:spPr>
        <a:xfrm>
          <a:off x="12246619"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554" name="フローチャート: 判断 553"/>
        <xdr:cNvSpPr/>
      </xdr:nvSpPr>
      <xdr:spPr>
        <a:xfrm>
          <a:off x="11623675" y="14128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555" name="n_3aveValue【消防施設】&#10;有形固定資産減価償却率"/>
        <xdr:cNvSpPr txBox="1"/>
      </xdr:nvSpPr>
      <xdr:spPr>
        <a:xfrm>
          <a:off x="1150049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6" name="テキスト ボックス 555"/>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103505</xdr:rowOff>
    </xdr:from>
    <xdr:to>
      <xdr:col>85</xdr:col>
      <xdr:colOff>177800</xdr:colOff>
      <xdr:row>79</xdr:row>
      <xdr:rowOff>33655</xdr:rowOff>
    </xdr:to>
    <xdr:sp macro="" textlink="">
      <xdr:nvSpPr>
        <xdr:cNvPr id="561" name="楕円 560"/>
        <xdr:cNvSpPr/>
      </xdr:nvSpPr>
      <xdr:spPr>
        <a:xfrm>
          <a:off x="13839825" y="134766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18432</xdr:rowOff>
    </xdr:from>
    <xdr:ext cx="405111" cy="259045"/>
    <xdr:sp macro="" textlink="">
      <xdr:nvSpPr>
        <xdr:cNvPr id="562" name="【消防施設】&#10;有形固定資産減価償却率該当値テキスト"/>
        <xdr:cNvSpPr txBox="1"/>
      </xdr:nvSpPr>
      <xdr:spPr>
        <a:xfrm>
          <a:off x="13928725"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160655</xdr:rowOff>
    </xdr:from>
    <xdr:to>
      <xdr:col>81</xdr:col>
      <xdr:colOff>101600</xdr:colOff>
      <xdr:row>79</xdr:row>
      <xdr:rowOff>90805</xdr:rowOff>
    </xdr:to>
    <xdr:sp macro="" textlink="">
      <xdr:nvSpPr>
        <xdr:cNvPr id="563" name="楕円 562"/>
        <xdr:cNvSpPr/>
      </xdr:nvSpPr>
      <xdr:spPr>
        <a:xfrm>
          <a:off x="13115925"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154305</xdr:rowOff>
    </xdr:from>
    <xdr:to>
      <xdr:col>85</xdr:col>
      <xdr:colOff>127000</xdr:colOff>
      <xdr:row>79</xdr:row>
      <xdr:rowOff>40005</xdr:rowOff>
    </xdr:to>
    <xdr:cxnSp macro="">
      <xdr:nvCxnSpPr>
        <xdr:cNvPr id="564" name="直線コネクタ 563"/>
        <xdr:cNvCxnSpPr/>
      </xdr:nvCxnSpPr>
      <xdr:spPr>
        <a:xfrm flipV="1">
          <a:off x="13166725" y="13527405"/>
          <a:ext cx="7239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107332</xdr:rowOff>
    </xdr:from>
    <xdr:ext cx="405111" cy="259045"/>
    <xdr:sp macro="" textlink="">
      <xdr:nvSpPr>
        <xdr:cNvPr id="565" name="n_1mainValue【消防施設】&#10;有形固定資産減価償却率"/>
        <xdr:cNvSpPr txBox="1"/>
      </xdr:nvSpPr>
      <xdr:spPr>
        <a:xfrm>
          <a:off x="12980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6" name="直線コネクタ 575"/>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7" name="テキスト ボックス 576"/>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8" name="直線コネクタ 577"/>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9" name="テキスト ボックス 578"/>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0" name="直線コネクタ 579"/>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1" name="テキスト ボックス 580"/>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2" name="直線コネクタ 581"/>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3" name="テキスト ボックス 582"/>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4" name="直線コネクタ 583"/>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5" name="テキスト ボックス 584"/>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6"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587" name="直線コネクタ 586"/>
        <xdr:cNvCxnSpPr/>
      </xdr:nvCxnSpPr>
      <xdr:spPr>
        <a:xfrm flipV="1">
          <a:off x="188461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88" name="【消防施設】&#10;一人当たり面積最小値テキスト"/>
        <xdr:cNvSpPr txBox="1"/>
      </xdr:nvSpPr>
      <xdr:spPr>
        <a:xfrm>
          <a:off x="188849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89" name="直線コネクタ 588"/>
        <xdr:cNvCxnSpPr/>
      </xdr:nvCxnSpPr>
      <xdr:spPr>
        <a:xfrm>
          <a:off x="18786475" y="14769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590" name="【消防施設】&#10;一人当たり面積最大値テキスト"/>
        <xdr:cNvSpPr txBox="1"/>
      </xdr:nvSpPr>
      <xdr:spPr>
        <a:xfrm>
          <a:off x="188849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591" name="直線コネクタ 590"/>
        <xdr:cNvCxnSpPr/>
      </xdr:nvCxnSpPr>
      <xdr:spPr>
        <a:xfrm>
          <a:off x="18786475" y="13532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109617</xdr:rowOff>
    </xdr:from>
    <xdr:ext cx="469744" cy="259045"/>
    <xdr:sp macro="" textlink="">
      <xdr:nvSpPr>
        <xdr:cNvPr id="592" name="【消防施設】&#10;一人当たり面積平均値テキスト"/>
        <xdr:cNvSpPr txBox="1"/>
      </xdr:nvSpPr>
      <xdr:spPr>
        <a:xfrm>
          <a:off x="18884900" y="1451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593" name="フローチャート: 判断 592"/>
        <xdr:cNvSpPr/>
      </xdr:nvSpPr>
      <xdr:spPr>
        <a:xfrm>
          <a:off x="187960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594" name="フローチャート: 判断 593"/>
        <xdr:cNvSpPr/>
      </xdr:nvSpPr>
      <xdr:spPr>
        <a:xfrm>
          <a:off x="18100675" y="146513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24731</xdr:rowOff>
    </xdr:from>
    <xdr:ext cx="469744" cy="259045"/>
    <xdr:sp macro="" textlink="">
      <xdr:nvSpPr>
        <xdr:cNvPr id="595" name="n_1aveValue【消防施設】&#10;一人当たり面積"/>
        <xdr:cNvSpPr txBox="1"/>
      </xdr:nvSpPr>
      <xdr:spPr>
        <a:xfrm>
          <a:off x="1793247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596" name="フローチャート: 判断 595"/>
        <xdr:cNvSpPr/>
      </xdr:nvSpPr>
      <xdr:spPr>
        <a:xfrm>
          <a:off x="17325975"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597" name="n_2aveValue【消防施設】&#10;一人当たり面積"/>
        <xdr:cNvSpPr txBox="1"/>
      </xdr:nvSpPr>
      <xdr:spPr>
        <a:xfrm>
          <a:off x="1717047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598" name="フローチャート: 判断 597"/>
        <xdr:cNvSpPr/>
      </xdr:nvSpPr>
      <xdr:spPr>
        <a:xfrm>
          <a:off x="1657985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599" name="n_3aveValue【消防施設】&#10;一人当たり面積"/>
        <xdr:cNvSpPr txBox="1"/>
      </xdr:nvSpPr>
      <xdr:spPr>
        <a:xfrm>
          <a:off x="16424352"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0" name="テキスト ボックス 599"/>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100915</xdr:rowOff>
    </xdr:from>
    <xdr:to>
      <xdr:col>116</xdr:col>
      <xdr:colOff>114300</xdr:colOff>
      <xdr:row>86</xdr:row>
      <xdr:rowOff>31065</xdr:rowOff>
    </xdr:to>
    <xdr:sp macro="" textlink="">
      <xdr:nvSpPr>
        <xdr:cNvPr id="605" name="楕円 604"/>
        <xdr:cNvSpPr/>
      </xdr:nvSpPr>
      <xdr:spPr>
        <a:xfrm>
          <a:off x="18796000" y="146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65169</xdr:rowOff>
    </xdr:from>
    <xdr:ext cx="469744" cy="259045"/>
    <xdr:sp macro="" textlink="">
      <xdr:nvSpPr>
        <xdr:cNvPr id="606" name="【消防施設】&#10;一人当たり面積該当値テキスト"/>
        <xdr:cNvSpPr txBox="1"/>
      </xdr:nvSpPr>
      <xdr:spPr>
        <a:xfrm>
          <a:off x="18884900" y="146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100915</xdr:rowOff>
    </xdr:from>
    <xdr:to>
      <xdr:col>112</xdr:col>
      <xdr:colOff>38100</xdr:colOff>
      <xdr:row>86</xdr:row>
      <xdr:rowOff>31065</xdr:rowOff>
    </xdr:to>
    <xdr:sp macro="" textlink="">
      <xdr:nvSpPr>
        <xdr:cNvPr id="607" name="楕円 606"/>
        <xdr:cNvSpPr/>
      </xdr:nvSpPr>
      <xdr:spPr>
        <a:xfrm>
          <a:off x="18100675" y="14674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151715</xdr:rowOff>
    </xdr:from>
    <xdr:to>
      <xdr:col>116</xdr:col>
      <xdr:colOff>63500</xdr:colOff>
      <xdr:row>85</xdr:row>
      <xdr:rowOff>151715</xdr:rowOff>
    </xdr:to>
    <xdr:cxnSp macro="">
      <xdr:nvCxnSpPr>
        <xdr:cNvPr id="608" name="直線コネクタ 607"/>
        <xdr:cNvCxnSpPr/>
      </xdr:nvCxnSpPr>
      <xdr:spPr>
        <a:xfrm>
          <a:off x="18132425" y="1472496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22192</xdr:rowOff>
    </xdr:from>
    <xdr:ext cx="469744" cy="259045"/>
    <xdr:sp macro="" textlink="">
      <xdr:nvSpPr>
        <xdr:cNvPr id="609" name="n_1mainValue【消防施設】&#10;一人当たり面積"/>
        <xdr:cNvSpPr txBox="1"/>
      </xdr:nvSpPr>
      <xdr:spPr>
        <a:xfrm>
          <a:off x="17932477" y="1476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0" name="直線コネクタ 61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1" name="テキスト ボックス 620"/>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2" name="直線コネクタ 62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3" name="テキスト ボックス 62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4" name="直線コネクタ 62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5" name="テキスト ボックス 62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6" name="直線コネクタ 62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7" name="テキスト ボックス 62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8" name="直線コネクタ 62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9" name="テキスト ボックス 62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0" name="直線コネクタ 62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1" name="テキスト ボックス 630"/>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2" name="直線コネクタ 63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3" name="テキスト ボックス 63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635" name="直線コネクタ 634"/>
        <xdr:cNvCxnSpPr/>
      </xdr:nvCxnSpPr>
      <xdr:spPr>
        <a:xfrm flipV="1">
          <a:off x="13889989"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36" name="【庁舎】&#10;有形固定資産減価償却率最小値テキスト"/>
        <xdr:cNvSpPr txBox="1"/>
      </xdr:nvSpPr>
      <xdr:spPr>
        <a:xfrm>
          <a:off x="13928725"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37" name="直線コネクタ 636"/>
        <xdr:cNvCxnSpPr/>
      </xdr:nvCxnSpPr>
      <xdr:spPr>
        <a:xfrm>
          <a:off x="1380172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8"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9" name="直線コネクタ 638"/>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40" name="【庁舎】&#10;有形固定資産減価償却率平均値テキスト"/>
        <xdr:cNvSpPr txBox="1"/>
      </xdr:nvSpPr>
      <xdr:spPr>
        <a:xfrm>
          <a:off x="13928725"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41" name="フローチャート: 判断 640"/>
        <xdr:cNvSpPr/>
      </xdr:nvSpPr>
      <xdr:spPr>
        <a:xfrm>
          <a:off x="13839825" y="1768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42" name="フローチャート: 判断 641"/>
        <xdr:cNvSpPr/>
      </xdr:nvSpPr>
      <xdr:spPr>
        <a:xfrm>
          <a:off x="13115925"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643" name="n_1aveValue【庁舎】&#10;有形固定資産減価償却率"/>
        <xdr:cNvSpPr txBox="1"/>
      </xdr:nvSpPr>
      <xdr:spPr>
        <a:xfrm>
          <a:off x="12980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644" name="フローチャート: 判断 643"/>
        <xdr:cNvSpPr/>
      </xdr:nvSpPr>
      <xdr:spPr>
        <a:xfrm>
          <a:off x="123698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17797</xdr:rowOff>
    </xdr:from>
    <xdr:ext cx="405111" cy="259045"/>
    <xdr:sp macro="" textlink="">
      <xdr:nvSpPr>
        <xdr:cNvPr id="645" name="n_2aveValue【庁舎】&#10;有形固定資産減価償却率"/>
        <xdr:cNvSpPr txBox="1"/>
      </xdr:nvSpPr>
      <xdr:spPr>
        <a:xfrm>
          <a:off x="12246619"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646" name="フローチャート: 判断 645"/>
        <xdr:cNvSpPr/>
      </xdr:nvSpPr>
      <xdr:spPr>
        <a:xfrm>
          <a:off x="11623675" y="176798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138628</xdr:rowOff>
    </xdr:from>
    <xdr:ext cx="405111" cy="259045"/>
    <xdr:sp macro="" textlink="">
      <xdr:nvSpPr>
        <xdr:cNvPr id="647" name="n_3aveValue【庁舎】&#10;有形固定資産減価償却率"/>
        <xdr:cNvSpPr txBox="1"/>
      </xdr:nvSpPr>
      <xdr:spPr>
        <a:xfrm>
          <a:off x="1150049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8" name="テキスト ボックス 64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9" name="テキスト ボックス 64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0" name="テキスト ボックス 64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1" name="テキスト ボックス 65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2" name="テキスト ボックス 65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67855</xdr:rowOff>
    </xdr:from>
    <xdr:to>
      <xdr:col>85</xdr:col>
      <xdr:colOff>177800</xdr:colOff>
      <xdr:row>99</xdr:row>
      <xdr:rowOff>169455</xdr:rowOff>
    </xdr:to>
    <xdr:sp macro="" textlink="">
      <xdr:nvSpPr>
        <xdr:cNvPr id="653" name="楕円 652"/>
        <xdr:cNvSpPr/>
      </xdr:nvSpPr>
      <xdr:spPr>
        <a:xfrm>
          <a:off x="13839825" y="17041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19249</xdr:rowOff>
    </xdr:from>
    <xdr:ext cx="405111" cy="259045"/>
    <xdr:sp macro="" textlink="">
      <xdr:nvSpPr>
        <xdr:cNvPr id="654" name="【庁舎】&#10;有形固定資産減価償却率該当値テキスト"/>
        <xdr:cNvSpPr txBox="1"/>
      </xdr:nvSpPr>
      <xdr:spPr>
        <a:xfrm>
          <a:off x="13928725" y="16992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69487</xdr:rowOff>
    </xdr:from>
    <xdr:to>
      <xdr:col>81</xdr:col>
      <xdr:colOff>101600</xdr:colOff>
      <xdr:row>99</xdr:row>
      <xdr:rowOff>171087</xdr:rowOff>
    </xdr:to>
    <xdr:sp macro="" textlink="">
      <xdr:nvSpPr>
        <xdr:cNvPr id="655" name="楕円 654"/>
        <xdr:cNvSpPr/>
      </xdr:nvSpPr>
      <xdr:spPr>
        <a:xfrm>
          <a:off x="13115925" y="1704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118655</xdr:rowOff>
    </xdr:from>
    <xdr:to>
      <xdr:col>85</xdr:col>
      <xdr:colOff>127000</xdr:colOff>
      <xdr:row>99</xdr:row>
      <xdr:rowOff>120287</xdr:rowOff>
    </xdr:to>
    <xdr:cxnSp macro="">
      <xdr:nvCxnSpPr>
        <xdr:cNvPr id="656" name="直線コネクタ 655"/>
        <xdr:cNvCxnSpPr/>
      </xdr:nvCxnSpPr>
      <xdr:spPr>
        <a:xfrm flipV="1">
          <a:off x="13166725" y="17092205"/>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16164</xdr:rowOff>
    </xdr:from>
    <xdr:ext cx="405111" cy="259045"/>
    <xdr:sp macro="" textlink="">
      <xdr:nvSpPr>
        <xdr:cNvPr id="657" name="n_1mainValue【庁舎】&#10;有形固定資産減価償却率"/>
        <xdr:cNvSpPr txBox="1"/>
      </xdr:nvSpPr>
      <xdr:spPr>
        <a:xfrm>
          <a:off x="12980044" y="1681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679" name="テキスト ボックス 678"/>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1" name="テキスト ボックス 680"/>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683" name="直線コネクタ 682"/>
        <xdr:cNvCxnSpPr/>
      </xdr:nvCxnSpPr>
      <xdr:spPr>
        <a:xfrm flipV="1">
          <a:off x="188461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684" name="【庁舎】&#10;一人当たり面積最小値テキスト"/>
        <xdr:cNvSpPr txBox="1"/>
      </xdr:nvSpPr>
      <xdr:spPr>
        <a:xfrm>
          <a:off x="188849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685" name="直線コネクタ 684"/>
        <xdr:cNvCxnSpPr/>
      </xdr:nvCxnSpPr>
      <xdr:spPr>
        <a:xfrm>
          <a:off x="18786475" y="18664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686" name="【庁舎】&#10;一人当たり面積最大値テキスト"/>
        <xdr:cNvSpPr txBox="1"/>
      </xdr:nvSpPr>
      <xdr:spPr>
        <a:xfrm>
          <a:off x="188849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687" name="直線コネクタ 686"/>
        <xdr:cNvCxnSpPr/>
      </xdr:nvCxnSpPr>
      <xdr:spPr>
        <a:xfrm>
          <a:off x="18786475" y="17087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29663</xdr:rowOff>
    </xdr:from>
    <xdr:ext cx="469744" cy="259045"/>
    <xdr:sp macro="" textlink="">
      <xdr:nvSpPr>
        <xdr:cNvPr id="688" name="【庁舎】&#10;一人当たり面積平均値テキスト"/>
        <xdr:cNvSpPr txBox="1"/>
      </xdr:nvSpPr>
      <xdr:spPr>
        <a:xfrm>
          <a:off x="18884900" y="18374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689" name="フローチャート: 判断 688"/>
        <xdr:cNvSpPr/>
      </xdr:nvSpPr>
      <xdr:spPr>
        <a:xfrm>
          <a:off x="187960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690" name="フローチャート: 判断 689"/>
        <xdr:cNvSpPr/>
      </xdr:nvSpPr>
      <xdr:spPr>
        <a:xfrm>
          <a:off x="18100675" y="18520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122300</xdr:rowOff>
    </xdr:from>
    <xdr:ext cx="469744" cy="259045"/>
    <xdr:sp macro="" textlink="">
      <xdr:nvSpPr>
        <xdr:cNvPr id="691" name="n_1aveValue【庁舎】&#10;一人当たり面積"/>
        <xdr:cNvSpPr txBox="1"/>
      </xdr:nvSpPr>
      <xdr:spPr>
        <a:xfrm>
          <a:off x="17932477" y="1829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692" name="フローチャート: 判断 691"/>
        <xdr:cNvSpPr/>
      </xdr:nvSpPr>
      <xdr:spPr>
        <a:xfrm>
          <a:off x="17325975"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129812</xdr:rowOff>
    </xdr:from>
    <xdr:ext cx="469744" cy="259045"/>
    <xdr:sp macro="" textlink="">
      <xdr:nvSpPr>
        <xdr:cNvPr id="693" name="n_2aveValue【庁舎】&#10;一人当たり面積"/>
        <xdr:cNvSpPr txBox="1"/>
      </xdr:nvSpPr>
      <xdr:spPr>
        <a:xfrm>
          <a:off x="1717047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694" name="フローチャート: 判断 693"/>
        <xdr:cNvSpPr/>
      </xdr:nvSpPr>
      <xdr:spPr>
        <a:xfrm>
          <a:off x="1657985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134709</xdr:rowOff>
    </xdr:from>
    <xdr:ext cx="469744" cy="259045"/>
    <xdr:sp macro="" textlink="">
      <xdr:nvSpPr>
        <xdr:cNvPr id="695" name="n_3aveValue【庁舎】&#10;一人当たり面積"/>
        <xdr:cNvSpPr txBox="1"/>
      </xdr:nvSpPr>
      <xdr:spPr>
        <a:xfrm>
          <a:off x="16424352"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6" name="テキスト ボックス 69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85979</xdr:rowOff>
    </xdr:from>
    <xdr:to>
      <xdr:col>116</xdr:col>
      <xdr:colOff>114300</xdr:colOff>
      <xdr:row>109</xdr:row>
      <xdr:rowOff>16129</xdr:rowOff>
    </xdr:to>
    <xdr:sp macro="" textlink="">
      <xdr:nvSpPr>
        <xdr:cNvPr id="701" name="楕円 700"/>
        <xdr:cNvSpPr/>
      </xdr:nvSpPr>
      <xdr:spPr>
        <a:xfrm>
          <a:off x="18796000" y="1860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906</xdr:rowOff>
    </xdr:from>
    <xdr:ext cx="469744" cy="259045"/>
    <xdr:sp macro="" textlink="">
      <xdr:nvSpPr>
        <xdr:cNvPr id="702" name="【庁舎】&#10;一人当たり面積該当値テキスト"/>
        <xdr:cNvSpPr txBox="1"/>
      </xdr:nvSpPr>
      <xdr:spPr>
        <a:xfrm>
          <a:off x="18884900" y="1851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86142</xdr:rowOff>
    </xdr:from>
    <xdr:to>
      <xdr:col>112</xdr:col>
      <xdr:colOff>38100</xdr:colOff>
      <xdr:row>109</xdr:row>
      <xdr:rowOff>16292</xdr:rowOff>
    </xdr:to>
    <xdr:sp macro="" textlink="">
      <xdr:nvSpPr>
        <xdr:cNvPr id="703" name="楕円 702"/>
        <xdr:cNvSpPr/>
      </xdr:nvSpPr>
      <xdr:spPr>
        <a:xfrm>
          <a:off x="18100675" y="18602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136779</xdr:rowOff>
    </xdr:from>
    <xdr:to>
      <xdr:col>116</xdr:col>
      <xdr:colOff>63500</xdr:colOff>
      <xdr:row>108</xdr:row>
      <xdr:rowOff>136942</xdr:rowOff>
    </xdr:to>
    <xdr:cxnSp macro="">
      <xdr:nvCxnSpPr>
        <xdr:cNvPr id="704" name="直線コネクタ 703"/>
        <xdr:cNvCxnSpPr/>
      </xdr:nvCxnSpPr>
      <xdr:spPr>
        <a:xfrm flipV="1">
          <a:off x="18132425" y="18653379"/>
          <a:ext cx="714375"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7419</xdr:rowOff>
    </xdr:from>
    <xdr:ext cx="469744" cy="259045"/>
    <xdr:sp macro="" textlink="">
      <xdr:nvSpPr>
        <xdr:cNvPr id="705" name="n_1mainValue【庁舎】&#10;一人当たり面積"/>
        <xdr:cNvSpPr txBox="1"/>
      </xdr:nvSpPr>
      <xdr:spPr>
        <a:xfrm>
          <a:off x="17932477" y="186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内平均値を下回っている「一般廃棄物処理施設」は新たな焼却施設の建設によるもので、それにより一人当たりの有形固定資産額も上昇している。「保健センター・保健所」については償却経過年数が浅い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その他については、類似団体内平均値を上回っているが、新しい福祉施設や防災施設の建設事業があることから、今後有形固定資産減価償却率の減少が見込まれる。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島</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村という特殊な行政区にあり、それぞれの島に施設があることから、一人当たり面積は比較的高水準にあり、高齢化や人口減少により今後も高い水準となることが見込まれる。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_rels/sheet1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33203125" style="187" customWidth="1"/>
    <col min="13" max="17" width="2.44140625" style="187" customWidth="1"/>
    <col min="18" max="119" width="2.109375" style="187" customWidth="1"/>
    <col min="120" max="16384" width="0" style="187" hidden="1"/>
  </cols>
  <sheetData>
    <row r="1" spans="1:119" ht="33" customHeight="1" x14ac:dyDescent="0.2">
      <c r="A1" s="185"/>
      <c r="B1" s="438" t="s">
        <v>
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
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
82</v>
      </c>
      <c r="C3" s="440"/>
      <c r="D3" s="440"/>
      <c r="E3" s="441"/>
      <c r="F3" s="441"/>
      <c r="G3" s="441"/>
      <c r="H3" s="441"/>
      <c r="I3" s="441"/>
      <c r="J3" s="441"/>
      <c r="K3" s="441"/>
      <c r="L3" s="441" t="s">
        <v>
83</v>
      </c>
      <c r="M3" s="441"/>
      <c r="N3" s="441"/>
      <c r="O3" s="441"/>
      <c r="P3" s="441"/>
      <c r="Q3" s="441"/>
      <c r="R3" s="448"/>
      <c r="S3" s="448"/>
      <c r="T3" s="448"/>
      <c r="U3" s="448"/>
      <c r="V3" s="449"/>
      <c r="W3" s="423" t="s">
        <v>
84</v>
      </c>
      <c r="X3" s="424"/>
      <c r="Y3" s="424"/>
      <c r="Z3" s="424"/>
      <c r="AA3" s="424"/>
      <c r="AB3" s="440"/>
      <c r="AC3" s="448" t="s">
        <v>
85</v>
      </c>
      <c r="AD3" s="424"/>
      <c r="AE3" s="424"/>
      <c r="AF3" s="424"/>
      <c r="AG3" s="424"/>
      <c r="AH3" s="424"/>
      <c r="AI3" s="424"/>
      <c r="AJ3" s="424"/>
      <c r="AK3" s="424"/>
      <c r="AL3" s="425"/>
      <c r="AM3" s="423" t="s">
        <v>
86</v>
      </c>
      <c r="AN3" s="424"/>
      <c r="AO3" s="424"/>
      <c r="AP3" s="424"/>
      <c r="AQ3" s="424"/>
      <c r="AR3" s="424"/>
      <c r="AS3" s="424"/>
      <c r="AT3" s="424"/>
      <c r="AU3" s="424"/>
      <c r="AV3" s="424"/>
      <c r="AW3" s="424"/>
      <c r="AX3" s="425"/>
      <c r="AY3" s="460" t="s">
        <v>
1</v>
      </c>
      <c r="AZ3" s="461"/>
      <c r="BA3" s="461"/>
      <c r="BB3" s="461"/>
      <c r="BC3" s="461"/>
      <c r="BD3" s="461"/>
      <c r="BE3" s="461"/>
      <c r="BF3" s="461"/>
      <c r="BG3" s="461"/>
      <c r="BH3" s="461"/>
      <c r="BI3" s="461"/>
      <c r="BJ3" s="461"/>
      <c r="BK3" s="461"/>
      <c r="BL3" s="461"/>
      <c r="BM3" s="462"/>
      <c r="BN3" s="423" t="s">
        <v>
87</v>
      </c>
      <c r="BO3" s="424"/>
      <c r="BP3" s="424"/>
      <c r="BQ3" s="424"/>
      <c r="BR3" s="424"/>
      <c r="BS3" s="424"/>
      <c r="BT3" s="424"/>
      <c r="BU3" s="425"/>
      <c r="BV3" s="423" t="s">
        <v>
88</v>
      </c>
      <c r="BW3" s="424"/>
      <c r="BX3" s="424"/>
      <c r="BY3" s="424"/>
      <c r="BZ3" s="424"/>
      <c r="CA3" s="424"/>
      <c r="CB3" s="424"/>
      <c r="CC3" s="425"/>
      <c r="CD3" s="460" t="s">
        <v>
1</v>
      </c>
      <c r="CE3" s="461"/>
      <c r="CF3" s="461"/>
      <c r="CG3" s="461"/>
      <c r="CH3" s="461"/>
      <c r="CI3" s="461"/>
      <c r="CJ3" s="461"/>
      <c r="CK3" s="461"/>
      <c r="CL3" s="461"/>
      <c r="CM3" s="461"/>
      <c r="CN3" s="461"/>
      <c r="CO3" s="461"/>
      <c r="CP3" s="461"/>
      <c r="CQ3" s="461"/>
      <c r="CR3" s="461"/>
      <c r="CS3" s="462"/>
      <c r="CT3" s="423" t="s">
        <v>
89</v>
      </c>
      <c r="CU3" s="424"/>
      <c r="CV3" s="424"/>
      <c r="CW3" s="424"/>
      <c r="CX3" s="424"/>
      <c r="CY3" s="424"/>
      <c r="CZ3" s="424"/>
      <c r="DA3" s="425"/>
      <c r="DB3" s="423" t="s">
        <v>
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
91</v>
      </c>
      <c r="AZ4" s="427"/>
      <c r="BA4" s="427"/>
      <c r="BB4" s="427"/>
      <c r="BC4" s="427"/>
      <c r="BD4" s="427"/>
      <c r="BE4" s="427"/>
      <c r="BF4" s="427"/>
      <c r="BG4" s="427"/>
      <c r="BH4" s="427"/>
      <c r="BI4" s="427"/>
      <c r="BJ4" s="427"/>
      <c r="BK4" s="427"/>
      <c r="BL4" s="427"/>
      <c r="BM4" s="428"/>
      <c r="BN4" s="429">
        <v>
4611052</v>
      </c>
      <c r="BO4" s="430"/>
      <c r="BP4" s="430"/>
      <c r="BQ4" s="430"/>
      <c r="BR4" s="430"/>
      <c r="BS4" s="430"/>
      <c r="BT4" s="430"/>
      <c r="BU4" s="431"/>
      <c r="BV4" s="429">
        <v>
4782465</v>
      </c>
      <c r="BW4" s="430"/>
      <c r="BX4" s="430"/>
      <c r="BY4" s="430"/>
      <c r="BZ4" s="430"/>
      <c r="CA4" s="430"/>
      <c r="CB4" s="430"/>
      <c r="CC4" s="431"/>
      <c r="CD4" s="432" t="s">
        <v>
92</v>
      </c>
      <c r="CE4" s="433"/>
      <c r="CF4" s="433"/>
      <c r="CG4" s="433"/>
      <c r="CH4" s="433"/>
      <c r="CI4" s="433"/>
      <c r="CJ4" s="433"/>
      <c r="CK4" s="433"/>
      <c r="CL4" s="433"/>
      <c r="CM4" s="433"/>
      <c r="CN4" s="433"/>
      <c r="CO4" s="433"/>
      <c r="CP4" s="433"/>
      <c r="CQ4" s="433"/>
      <c r="CR4" s="433"/>
      <c r="CS4" s="434"/>
      <c r="CT4" s="435">
        <v>
8.1999999999999993</v>
      </c>
      <c r="CU4" s="436"/>
      <c r="CV4" s="436"/>
      <c r="CW4" s="436"/>
      <c r="CX4" s="436"/>
      <c r="CY4" s="436"/>
      <c r="CZ4" s="436"/>
      <c r="DA4" s="437"/>
      <c r="DB4" s="435">
        <v>
12.6</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
93</v>
      </c>
      <c r="AN5" s="496"/>
      <c r="AO5" s="496"/>
      <c r="AP5" s="496"/>
      <c r="AQ5" s="496"/>
      <c r="AR5" s="496"/>
      <c r="AS5" s="496"/>
      <c r="AT5" s="497"/>
      <c r="AU5" s="498" t="s">
        <v>
94</v>
      </c>
      <c r="AV5" s="499"/>
      <c r="AW5" s="499"/>
      <c r="AX5" s="499"/>
      <c r="AY5" s="500" t="s">
        <v>
95</v>
      </c>
      <c r="AZ5" s="501"/>
      <c r="BA5" s="501"/>
      <c r="BB5" s="501"/>
      <c r="BC5" s="501"/>
      <c r="BD5" s="501"/>
      <c r="BE5" s="501"/>
      <c r="BF5" s="501"/>
      <c r="BG5" s="501"/>
      <c r="BH5" s="501"/>
      <c r="BI5" s="501"/>
      <c r="BJ5" s="501"/>
      <c r="BK5" s="501"/>
      <c r="BL5" s="501"/>
      <c r="BM5" s="502"/>
      <c r="BN5" s="466">
        <v>
4473632</v>
      </c>
      <c r="BO5" s="467"/>
      <c r="BP5" s="467"/>
      <c r="BQ5" s="467"/>
      <c r="BR5" s="467"/>
      <c r="BS5" s="467"/>
      <c r="BT5" s="467"/>
      <c r="BU5" s="468"/>
      <c r="BV5" s="466">
        <v>
4568720</v>
      </c>
      <c r="BW5" s="467"/>
      <c r="BX5" s="467"/>
      <c r="BY5" s="467"/>
      <c r="BZ5" s="467"/>
      <c r="CA5" s="467"/>
      <c r="CB5" s="467"/>
      <c r="CC5" s="468"/>
      <c r="CD5" s="469" t="s">
        <v>
96</v>
      </c>
      <c r="CE5" s="470"/>
      <c r="CF5" s="470"/>
      <c r="CG5" s="470"/>
      <c r="CH5" s="470"/>
      <c r="CI5" s="470"/>
      <c r="CJ5" s="470"/>
      <c r="CK5" s="470"/>
      <c r="CL5" s="470"/>
      <c r="CM5" s="470"/>
      <c r="CN5" s="470"/>
      <c r="CO5" s="470"/>
      <c r="CP5" s="470"/>
      <c r="CQ5" s="470"/>
      <c r="CR5" s="470"/>
      <c r="CS5" s="471"/>
      <c r="CT5" s="463">
        <v>
86.8</v>
      </c>
      <c r="CU5" s="464"/>
      <c r="CV5" s="464"/>
      <c r="CW5" s="464"/>
      <c r="CX5" s="464"/>
      <c r="CY5" s="464"/>
      <c r="CZ5" s="464"/>
      <c r="DA5" s="465"/>
      <c r="DB5" s="463">
        <v>
88.2</v>
      </c>
      <c r="DC5" s="464"/>
      <c r="DD5" s="464"/>
      <c r="DE5" s="464"/>
      <c r="DF5" s="464"/>
      <c r="DG5" s="464"/>
      <c r="DH5" s="464"/>
      <c r="DI5" s="465"/>
      <c r="DJ5" s="185"/>
      <c r="DK5" s="185"/>
      <c r="DL5" s="185"/>
      <c r="DM5" s="185"/>
      <c r="DN5" s="185"/>
      <c r="DO5" s="185"/>
    </row>
    <row r="6" spans="1:119" ht="18.75" customHeight="1" x14ac:dyDescent="0.2">
      <c r="A6" s="186"/>
      <c r="B6" s="472" t="s">
        <v>
97</v>
      </c>
      <c r="C6" s="473"/>
      <c r="D6" s="473"/>
      <c r="E6" s="474"/>
      <c r="F6" s="474"/>
      <c r="G6" s="474"/>
      <c r="H6" s="474"/>
      <c r="I6" s="474"/>
      <c r="J6" s="474"/>
      <c r="K6" s="474"/>
      <c r="L6" s="474" t="s">
        <v>
98</v>
      </c>
      <c r="M6" s="474"/>
      <c r="N6" s="474"/>
      <c r="O6" s="474"/>
      <c r="P6" s="474"/>
      <c r="Q6" s="474"/>
      <c r="R6" s="478"/>
      <c r="S6" s="478"/>
      <c r="T6" s="478"/>
      <c r="U6" s="478"/>
      <c r="V6" s="479"/>
      <c r="W6" s="482" t="s">
        <v>
99</v>
      </c>
      <c r="X6" s="483"/>
      <c r="Y6" s="483"/>
      <c r="Z6" s="483"/>
      <c r="AA6" s="483"/>
      <c r="AB6" s="473"/>
      <c r="AC6" s="486" t="s">
        <v>
100</v>
      </c>
      <c r="AD6" s="487"/>
      <c r="AE6" s="487"/>
      <c r="AF6" s="487"/>
      <c r="AG6" s="487"/>
      <c r="AH6" s="487"/>
      <c r="AI6" s="487"/>
      <c r="AJ6" s="487"/>
      <c r="AK6" s="487"/>
      <c r="AL6" s="488"/>
      <c r="AM6" s="495" t="s">
        <v>
101</v>
      </c>
      <c r="AN6" s="496"/>
      <c r="AO6" s="496"/>
      <c r="AP6" s="496"/>
      <c r="AQ6" s="496"/>
      <c r="AR6" s="496"/>
      <c r="AS6" s="496"/>
      <c r="AT6" s="497"/>
      <c r="AU6" s="498" t="s">
        <v>
94</v>
      </c>
      <c r="AV6" s="499"/>
      <c r="AW6" s="499"/>
      <c r="AX6" s="499"/>
      <c r="AY6" s="500" t="s">
        <v>
102</v>
      </c>
      <c r="AZ6" s="501"/>
      <c r="BA6" s="501"/>
      <c r="BB6" s="501"/>
      <c r="BC6" s="501"/>
      <c r="BD6" s="501"/>
      <c r="BE6" s="501"/>
      <c r="BF6" s="501"/>
      <c r="BG6" s="501"/>
      <c r="BH6" s="501"/>
      <c r="BI6" s="501"/>
      <c r="BJ6" s="501"/>
      <c r="BK6" s="501"/>
      <c r="BL6" s="501"/>
      <c r="BM6" s="502"/>
      <c r="BN6" s="466">
        <v>
137420</v>
      </c>
      <c r="BO6" s="467"/>
      <c r="BP6" s="467"/>
      <c r="BQ6" s="467"/>
      <c r="BR6" s="467"/>
      <c r="BS6" s="467"/>
      <c r="BT6" s="467"/>
      <c r="BU6" s="468"/>
      <c r="BV6" s="466">
        <v>
213745</v>
      </c>
      <c r="BW6" s="467"/>
      <c r="BX6" s="467"/>
      <c r="BY6" s="467"/>
      <c r="BZ6" s="467"/>
      <c r="CA6" s="467"/>
      <c r="CB6" s="467"/>
      <c r="CC6" s="468"/>
      <c r="CD6" s="469" t="s">
        <v>
103</v>
      </c>
      <c r="CE6" s="470"/>
      <c r="CF6" s="470"/>
      <c r="CG6" s="470"/>
      <c r="CH6" s="470"/>
      <c r="CI6" s="470"/>
      <c r="CJ6" s="470"/>
      <c r="CK6" s="470"/>
      <c r="CL6" s="470"/>
      <c r="CM6" s="470"/>
      <c r="CN6" s="470"/>
      <c r="CO6" s="470"/>
      <c r="CP6" s="470"/>
      <c r="CQ6" s="470"/>
      <c r="CR6" s="470"/>
      <c r="CS6" s="471"/>
      <c r="CT6" s="503">
        <v>
90.4</v>
      </c>
      <c r="CU6" s="504"/>
      <c r="CV6" s="504"/>
      <c r="CW6" s="504"/>
      <c r="CX6" s="504"/>
      <c r="CY6" s="504"/>
      <c r="CZ6" s="504"/>
      <c r="DA6" s="505"/>
      <c r="DB6" s="503">
        <v>
92</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
104</v>
      </c>
      <c r="AN7" s="496"/>
      <c r="AO7" s="496"/>
      <c r="AP7" s="496"/>
      <c r="AQ7" s="496"/>
      <c r="AR7" s="496"/>
      <c r="AS7" s="496"/>
      <c r="AT7" s="497"/>
      <c r="AU7" s="498" t="s">
        <v>
94</v>
      </c>
      <c r="AV7" s="499"/>
      <c r="AW7" s="499"/>
      <c r="AX7" s="499"/>
      <c r="AY7" s="500" t="s">
        <v>
105</v>
      </c>
      <c r="AZ7" s="501"/>
      <c r="BA7" s="501"/>
      <c r="BB7" s="501"/>
      <c r="BC7" s="501"/>
      <c r="BD7" s="501"/>
      <c r="BE7" s="501"/>
      <c r="BF7" s="501"/>
      <c r="BG7" s="501"/>
      <c r="BH7" s="501"/>
      <c r="BI7" s="501"/>
      <c r="BJ7" s="501"/>
      <c r="BK7" s="501"/>
      <c r="BL7" s="501"/>
      <c r="BM7" s="502"/>
      <c r="BN7" s="466">
        <v>
0</v>
      </c>
      <c r="BO7" s="467"/>
      <c r="BP7" s="467"/>
      <c r="BQ7" s="467"/>
      <c r="BR7" s="467"/>
      <c r="BS7" s="467"/>
      <c r="BT7" s="467"/>
      <c r="BU7" s="468"/>
      <c r="BV7" s="466">
        <v>
0</v>
      </c>
      <c r="BW7" s="467"/>
      <c r="BX7" s="467"/>
      <c r="BY7" s="467"/>
      <c r="BZ7" s="467"/>
      <c r="CA7" s="467"/>
      <c r="CB7" s="467"/>
      <c r="CC7" s="468"/>
      <c r="CD7" s="469" t="s">
        <v>
106</v>
      </c>
      <c r="CE7" s="470"/>
      <c r="CF7" s="470"/>
      <c r="CG7" s="470"/>
      <c r="CH7" s="470"/>
      <c r="CI7" s="470"/>
      <c r="CJ7" s="470"/>
      <c r="CK7" s="470"/>
      <c r="CL7" s="470"/>
      <c r="CM7" s="470"/>
      <c r="CN7" s="470"/>
      <c r="CO7" s="470"/>
      <c r="CP7" s="470"/>
      <c r="CQ7" s="470"/>
      <c r="CR7" s="470"/>
      <c r="CS7" s="471"/>
      <c r="CT7" s="466">
        <v>
1684128</v>
      </c>
      <c r="CU7" s="467"/>
      <c r="CV7" s="467"/>
      <c r="CW7" s="467"/>
      <c r="CX7" s="467"/>
      <c r="CY7" s="467"/>
      <c r="CZ7" s="467"/>
      <c r="DA7" s="468"/>
      <c r="DB7" s="466">
        <v>
1698633</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
107</v>
      </c>
      <c r="AN8" s="496"/>
      <c r="AO8" s="496"/>
      <c r="AP8" s="496"/>
      <c r="AQ8" s="496"/>
      <c r="AR8" s="496"/>
      <c r="AS8" s="496"/>
      <c r="AT8" s="497"/>
      <c r="AU8" s="498" t="s">
        <v>
94</v>
      </c>
      <c r="AV8" s="499"/>
      <c r="AW8" s="499"/>
      <c r="AX8" s="499"/>
      <c r="AY8" s="500" t="s">
        <v>
108</v>
      </c>
      <c r="AZ8" s="501"/>
      <c r="BA8" s="501"/>
      <c r="BB8" s="501"/>
      <c r="BC8" s="501"/>
      <c r="BD8" s="501"/>
      <c r="BE8" s="501"/>
      <c r="BF8" s="501"/>
      <c r="BG8" s="501"/>
      <c r="BH8" s="501"/>
      <c r="BI8" s="501"/>
      <c r="BJ8" s="501"/>
      <c r="BK8" s="501"/>
      <c r="BL8" s="501"/>
      <c r="BM8" s="502"/>
      <c r="BN8" s="466">
        <v>
137420</v>
      </c>
      <c r="BO8" s="467"/>
      <c r="BP8" s="467"/>
      <c r="BQ8" s="467"/>
      <c r="BR8" s="467"/>
      <c r="BS8" s="467"/>
      <c r="BT8" s="467"/>
      <c r="BU8" s="468"/>
      <c r="BV8" s="466">
        <v>
213745</v>
      </c>
      <c r="BW8" s="467"/>
      <c r="BX8" s="467"/>
      <c r="BY8" s="467"/>
      <c r="BZ8" s="467"/>
      <c r="CA8" s="467"/>
      <c r="CB8" s="467"/>
      <c r="CC8" s="468"/>
      <c r="CD8" s="469" t="s">
        <v>
109</v>
      </c>
      <c r="CE8" s="470"/>
      <c r="CF8" s="470"/>
      <c r="CG8" s="470"/>
      <c r="CH8" s="470"/>
      <c r="CI8" s="470"/>
      <c r="CJ8" s="470"/>
      <c r="CK8" s="470"/>
      <c r="CL8" s="470"/>
      <c r="CM8" s="470"/>
      <c r="CN8" s="470"/>
      <c r="CO8" s="470"/>
      <c r="CP8" s="470"/>
      <c r="CQ8" s="470"/>
      <c r="CR8" s="470"/>
      <c r="CS8" s="471"/>
      <c r="CT8" s="506">
        <v>
0.22</v>
      </c>
      <c r="CU8" s="507"/>
      <c r="CV8" s="507"/>
      <c r="CW8" s="507"/>
      <c r="CX8" s="507"/>
      <c r="CY8" s="507"/>
      <c r="CZ8" s="507"/>
      <c r="DA8" s="508"/>
      <c r="DB8" s="506">
        <v>
0.22</v>
      </c>
      <c r="DC8" s="507"/>
      <c r="DD8" s="507"/>
      <c r="DE8" s="507"/>
      <c r="DF8" s="507"/>
      <c r="DG8" s="507"/>
      <c r="DH8" s="507"/>
      <c r="DI8" s="508"/>
      <c r="DJ8" s="185"/>
      <c r="DK8" s="185"/>
      <c r="DL8" s="185"/>
      <c r="DM8" s="185"/>
      <c r="DN8" s="185"/>
      <c r="DO8" s="185"/>
    </row>
    <row r="9" spans="1:119" ht="18.75" customHeight="1" thickBot="1" x14ac:dyDescent="0.25">
      <c r="A9" s="186"/>
      <c r="B9" s="460" t="s">
        <v>
110</v>
      </c>
      <c r="C9" s="461"/>
      <c r="D9" s="461"/>
      <c r="E9" s="461"/>
      <c r="F9" s="461"/>
      <c r="G9" s="461"/>
      <c r="H9" s="461"/>
      <c r="I9" s="461"/>
      <c r="J9" s="461"/>
      <c r="K9" s="509"/>
      <c r="L9" s="510" t="s">
        <v>
111</v>
      </c>
      <c r="M9" s="511"/>
      <c r="N9" s="511"/>
      <c r="O9" s="511"/>
      <c r="P9" s="511"/>
      <c r="Q9" s="512"/>
      <c r="R9" s="513">
        <v>
2749</v>
      </c>
      <c r="S9" s="514"/>
      <c r="T9" s="514"/>
      <c r="U9" s="514"/>
      <c r="V9" s="515"/>
      <c r="W9" s="423" t="s">
        <v>
112</v>
      </c>
      <c r="X9" s="424"/>
      <c r="Y9" s="424"/>
      <c r="Z9" s="424"/>
      <c r="AA9" s="424"/>
      <c r="AB9" s="424"/>
      <c r="AC9" s="424"/>
      <c r="AD9" s="424"/>
      <c r="AE9" s="424"/>
      <c r="AF9" s="424"/>
      <c r="AG9" s="424"/>
      <c r="AH9" s="424"/>
      <c r="AI9" s="424"/>
      <c r="AJ9" s="424"/>
      <c r="AK9" s="424"/>
      <c r="AL9" s="425"/>
      <c r="AM9" s="495" t="s">
        <v>
113</v>
      </c>
      <c r="AN9" s="496"/>
      <c r="AO9" s="496"/>
      <c r="AP9" s="496"/>
      <c r="AQ9" s="496"/>
      <c r="AR9" s="496"/>
      <c r="AS9" s="496"/>
      <c r="AT9" s="497"/>
      <c r="AU9" s="498" t="s">
        <v>
94</v>
      </c>
      <c r="AV9" s="499"/>
      <c r="AW9" s="499"/>
      <c r="AX9" s="499"/>
      <c r="AY9" s="500" t="s">
        <v>
114</v>
      </c>
      <c r="AZ9" s="501"/>
      <c r="BA9" s="501"/>
      <c r="BB9" s="501"/>
      <c r="BC9" s="501"/>
      <c r="BD9" s="501"/>
      <c r="BE9" s="501"/>
      <c r="BF9" s="501"/>
      <c r="BG9" s="501"/>
      <c r="BH9" s="501"/>
      <c r="BI9" s="501"/>
      <c r="BJ9" s="501"/>
      <c r="BK9" s="501"/>
      <c r="BL9" s="501"/>
      <c r="BM9" s="502"/>
      <c r="BN9" s="466">
        <v>
-76325</v>
      </c>
      <c r="BO9" s="467"/>
      <c r="BP9" s="467"/>
      <c r="BQ9" s="467"/>
      <c r="BR9" s="467"/>
      <c r="BS9" s="467"/>
      <c r="BT9" s="467"/>
      <c r="BU9" s="468"/>
      <c r="BV9" s="466">
        <v>
23726</v>
      </c>
      <c r="BW9" s="467"/>
      <c r="BX9" s="467"/>
      <c r="BY9" s="467"/>
      <c r="BZ9" s="467"/>
      <c r="CA9" s="467"/>
      <c r="CB9" s="467"/>
      <c r="CC9" s="468"/>
      <c r="CD9" s="469" t="s">
        <v>
115</v>
      </c>
      <c r="CE9" s="470"/>
      <c r="CF9" s="470"/>
      <c r="CG9" s="470"/>
      <c r="CH9" s="470"/>
      <c r="CI9" s="470"/>
      <c r="CJ9" s="470"/>
      <c r="CK9" s="470"/>
      <c r="CL9" s="470"/>
      <c r="CM9" s="470"/>
      <c r="CN9" s="470"/>
      <c r="CO9" s="470"/>
      <c r="CP9" s="470"/>
      <c r="CQ9" s="470"/>
      <c r="CR9" s="470"/>
      <c r="CS9" s="471"/>
      <c r="CT9" s="463">
        <v>
10.9</v>
      </c>
      <c r="CU9" s="464"/>
      <c r="CV9" s="464"/>
      <c r="CW9" s="464"/>
      <c r="CX9" s="464"/>
      <c r="CY9" s="464"/>
      <c r="CZ9" s="464"/>
      <c r="DA9" s="465"/>
      <c r="DB9" s="463">
        <v>
12.2</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
116</v>
      </c>
      <c r="M10" s="496"/>
      <c r="N10" s="496"/>
      <c r="O10" s="496"/>
      <c r="P10" s="496"/>
      <c r="Q10" s="497"/>
      <c r="R10" s="517">
        <v>
2883</v>
      </c>
      <c r="S10" s="518"/>
      <c r="T10" s="518"/>
      <c r="U10" s="518"/>
      <c r="V10" s="519"/>
      <c r="W10" s="454"/>
      <c r="X10" s="455"/>
      <c r="Y10" s="455"/>
      <c r="Z10" s="455"/>
      <c r="AA10" s="455"/>
      <c r="AB10" s="455"/>
      <c r="AC10" s="455"/>
      <c r="AD10" s="455"/>
      <c r="AE10" s="455"/>
      <c r="AF10" s="455"/>
      <c r="AG10" s="455"/>
      <c r="AH10" s="455"/>
      <c r="AI10" s="455"/>
      <c r="AJ10" s="455"/>
      <c r="AK10" s="455"/>
      <c r="AL10" s="458"/>
      <c r="AM10" s="495" t="s">
        <v>
117</v>
      </c>
      <c r="AN10" s="496"/>
      <c r="AO10" s="496"/>
      <c r="AP10" s="496"/>
      <c r="AQ10" s="496"/>
      <c r="AR10" s="496"/>
      <c r="AS10" s="496"/>
      <c r="AT10" s="497"/>
      <c r="AU10" s="498" t="s">
        <v>
118</v>
      </c>
      <c r="AV10" s="499"/>
      <c r="AW10" s="499"/>
      <c r="AX10" s="499"/>
      <c r="AY10" s="500" t="s">
        <v>
119</v>
      </c>
      <c r="AZ10" s="501"/>
      <c r="BA10" s="501"/>
      <c r="BB10" s="501"/>
      <c r="BC10" s="501"/>
      <c r="BD10" s="501"/>
      <c r="BE10" s="501"/>
      <c r="BF10" s="501"/>
      <c r="BG10" s="501"/>
      <c r="BH10" s="501"/>
      <c r="BI10" s="501"/>
      <c r="BJ10" s="501"/>
      <c r="BK10" s="501"/>
      <c r="BL10" s="501"/>
      <c r="BM10" s="502"/>
      <c r="BN10" s="466">
        <v>
106152</v>
      </c>
      <c r="BO10" s="467"/>
      <c r="BP10" s="467"/>
      <c r="BQ10" s="467"/>
      <c r="BR10" s="467"/>
      <c r="BS10" s="467"/>
      <c r="BT10" s="467"/>
      <c r="BU10" s="468"/>
      <c r="BV10" s="466">
        <v>
100183</v>
      </c>
      <c r="BW10" s="467"/>
      <c r="BX10" s="467"/>
      <c r="BY10" s="467"/>
      <c r="BZ10" s="467"/>
      <c r="CA10" s="467"/>
      <c r="CB10" s="467"/>
      <c r="CC10" s="468"/>
      <c r="CD10" s="190" t="s">
        <v>
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
121</v>
      </c>
      <c r="M11" s="521"/>
      <c r="N11" s="521"/>
      <c r="O11" s="521"/>
      <c r="P11" s="521"/>
      <c r="Q11" s="522"/>
      <c r="R11" s="523" t="s">
        <v>
122</v>
      </c>
      <c r="S11" s="524"/>
      <c r="T11" s="524"/>
      <c r="U11" s="524"/>
      <c r="V11" s="525"/>
      <c r="W11" s="454"/>
      <c r="X11" s="455"/>
      <c r="Y11" s="455"/>
      <c r="Z11" s="455"/>
      <c r="AA11" s="455"/>
      <c r="AB11" s="455"/>
      <c r="AC11" s="455"/>
      <c r="AD11" s="455"/>
      <c r="AE11" s="455"/>
      <c r="AF11" s="455"/>
      <c r="AG11" s="455"/>
      <c r="AH11" s="455"/>
      <c r="AI11" s="455"/>
      <c r="AJ11" s="455"/>
      <c r="AK11" s="455"/>
      <c r="AL11" s="458"/>
      <c r="AM11" s="495" t="s">
        <v>
123</v>
      </c>
      <c r="AN11" s="496"/>
      <c r="AO11" s="496"/>
      <c r="AP11" s="496"/>
      <c r="AQ11" s="496"/>
      <c r="AR11" s="496"/>
      <c r="AS11" s="496"/>
      <c r="AT11" s="497"/>
      <c r="AU11" s="498" t="s">
        <v>
124</v>
      </c>
      <c r="AV11" s="499"/>
      <c r="AW11" s="499"/>
      <c r="AX11" s="499"/>
      <c r="AY11" s="500" t="s">
        <v>
125</v>
      </c>
      <c r="AZ11" s="501"/>
      <c r="BA11" s="501"/>
      <c r="BB11" s="501"/>
      <c r="BC11" s="501"/>
      <c r="BD11" s="501"/>
      <c r="BE11" s="501"/>
      <c r="BF11" s="501"/>
      <c r="BG11" s="501"/>
      <c r="BH11" s="501"/>
      <c r="BI11" s="501"/>
      <c r="BJ11" s="501"/>
      <c r="BK11" s="501"/>
      <c r="BL11" s="501"/>
      <c r="BM11" s="502"/>
      <c r="BN11" s="466">
        <v>
0</v>
      </c>
      <c r="BO11" s="467"/>
      <c r="BP11" s="467"/>
      <c r="BQ11" s="467"/>
      <c r="BR11" s="467"/>
      <c r="BS11" s="467"/>
      <c r="BT11" s="467"/>
      <c r="BU11" s="468"/>
      <c r="BV11" s="466">
        <v>
0</v>
      </c>
      <c r="BW11" s="467"/>
      <c r="BX11" s="467"/>
      <c r="BY11" s="467"/>
      <c r="BZ11" s="467"/>
      <c r="CA11" s="467"/>
      <c r="CB11" s="467"/>
      <c r="CC11" s="468"/>
      <c r="CD11" s="469" t="s">
        <v>
126</v>
      </c>
      <c r="CE11" s="470"/>
      <c r="CF11" s="470"/>
      <c r="CG11" s="470"/>
      <c r="CH11" s="470"/>
      <c r="CI11" s="470"/>
      <c r="CJ11" s="470"/>
      <c r="CK11" s="470"/>
      <c r="CL11" s="470"/>
      <c r="CM11" s="470"/>
      <c r="CN11" s="470"/>
      <c r="CO11" s="470"/>
      <c r="CP11" s="470"/>
      <c r="CQ11" s="470"/>
      <c r="CR11" s="470"/>
      <c r="CS11" s="471"/>
      <c r="CT11" s="506" t="s">
        <v>
127</v>
      </c>
      <c r="CU11" s="507"/>
      <c r="CV11" s="507"/>
      <c r="CW11" s="507"/>
      <c r="CX11" s="507"/>
      <c r="CY11" s="507"/>
      <c r="CZ11" s="507"/>
      <c r="DA11" s="508"/>
      <c r="DB11" s="506" t="s">
        <v>
128</v>
      </c>
      <c r="DC11" s="507"/>
      <c r="DD11" s="507"/>
      <c r="DE11" s="507"/>
      <c r="DF11" s="507"/>
      <c r="DG11" s="507"/>
      <c r="DH11" s="507"/>
      <c r="DI11" s="508"/>
      <c r="DJ11" s="185"/>
      <c r="DK11" s="185"/>
      <c r="DL11" s="185"/>
      <c r="DM11" s="185"/>
      <c r="DN11" s="185"/>
      <c r="DO11" s="185"/>
    </row>
    <row r="12" spans="1:119" ht="18.75" customHeight="1" x14ac:dyDescent="0.2">
      <c r="A12" s="186"/>
      <c r="B12" s="526" t="s">
        <v>
129</v>
      </c>
      <c r="C12" s="527"/>
      <c r="D12" s="527"/>
      <c r="E12" s="527"/>
      <c r="F12" s="527"/>
      <c r="G12" s="527"/>
      <c r="H12" s="527"/>
      <c r="I12" s="527"/>
      <c r="J12" s="527"/>
      <c r="K12" s="528"/>
      <c r="L12" s="535" t="s">
        <v>
130</v>
      </c>
      <c r="M12" s="536"/>
      <c r="N12" s="536"/>
      <c r="O12" s="536"/>
      <c r="P12" s="536"/>
      <c r="Q12" s="537"/>
      <c r="R12" s="538">
        <v>
2722</v>
      </c>
      <c r="S12" s="539"/>
      <c r="T12" s="539"/>
      <c r="U12" s="539"/>
      <c r="V12" s="540"/>
      <c r="W12" s="541" t="s">
        <v>
1</v>
      </c>
      <c r="X12" s="499"/>
      <c r="Y12" s="499"/>
      <c r="Z12" s="499"/>
      <c r="AA12" s="499"/>
      <c r="AB12" s="542"/>
      <c r="AC12" s="498" t="s">
        <v>
131</v>
      </c>
      <c r="AD12" s="499"/>
      <c r="AE12" s="499"/>
      <c r="AF12" s="499"/>
      <c r="AG12" s="542"/>
      <c r="AH12" s="498" t="s">
        <v>
132</v>
      </c>
      <c r="AI12" s="499"/>
      <c r="AJ12" s="499"/>
      <c r="AK12" s="499"/>
      <c r="AL12" s="543"/>
      <c r="AM12" s="495" t="s">
        <v>
133</v>
      </c>
      <c r="AN12" s="496"/>
      <c r="AO12" s="496"/>
      <c r="AP12" s="496"/>
      <c r="AQ12" s="496"/>
      <c r="AR12" s="496"/>
      <c r="AS12" s="496"/>
      <c r="AT12" s="497"/>
      <c r="AU12" s="498" t="s">
        <v>
134</v>
      </c>
      <c r="AV12" s="499"/>
      <c r="AW12" s="499"/>
      <c r="AX12" s="499"/>
      <c r="AY12" s="500" t="s">
        <v>
135</v>
      </c>
      <c r="AZ12" s="501"/>
      <c r="BA12" s="501"/>
      <c r="BB12" s="501"/>
      <c r="BC12" s="501"/>
      <c r="BD12" s="501"/>
      <c r="BE12" s="501"/>
      <c r="BF12" s="501"/>
      <c r="BG12" s="501"/>
      <c r="BH12" s="501"/>
      <c r="BI12" s="501"/>
      <c r="BJ12" s="501"/>
      <c r="BK12" s="501"/>
      <c r="BL12" s="501"/>
      <c r="BM12" s="502"/>
      <c r="BN12" s="466">
        <v>
194000</v>
      </c>
      <c r="BO12" s="467"/>
      <c r="BP12" s="467"/>
      <c r="BQ12" s="467"/>
      <c r="BR12" s="467"/>
      <c r="BS12" s="467"/>
      <c r="BT12" s="467"/>
      <c r="BU12" s="468"/>
      <c r="BV12" s="466">
        <v>
201000</v>
      </c>
      <c r="BW12" s="467"/>
      <c r="BX12" s="467"/>
      <c r="BY12" s="467"/>
      <c r="BZ12" s="467"/>
      <c r="CA12" s="467"/>
      <c r="CB12" s="467"/>
      <c r="CC12" s="468"/>
      <c r="CD12" s="469" t="s">
        <v>
136</v>
      </c>
      <c r="CE12" s="470"/>
      <c r="CF12" s="470"/>
      <c r="CG12" s="470"/>
      <c r="CH12" s="470"/>
      <c r="CI12" s="470"/>
      <c r="CJ12" s="470"/>
      <c r="CK12" s="470"/>
      <c r="CL12" s="470"/>
      <c r="CM12" s="470"/>
      <c r="CN12" s="470"/>
      <c r="CO12" s="470"/>
      <c r="CP12" s="470"/>
      <c r="CQ12" s="470"/>
      <c r="CR12" s="470"/>
      <c r="CS12" s="471"/>
      <c r="CT12" s="506" t="s">
        <v>
127</v>
      </c>
      <c r="CU12" s="507"/>
      <c r="CV12" s="507"/>
      <c r="CW12" s="507"/>
      <c r="CX12" s="507"/>
      <c r="CY12" s="507"/>
      <c r="CZ12" s="507"/>
      <c r="DA12" s="508"/>
      <c r="DB12" s="506" t="s">
        <v>
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
138</v>
      </c>
      <c r="N13" s="555"/>
      <c r="O13" s="555"/>
      <c r="P13" s="555"/>
      <c r="Q13" s="556"/>
      <c r="R13" s="547">
        <v>
2711</v>
      </c>
      <c r="S13" s="548"/>
      <c r="T13" s="548"/>
      <c r="U13" s="548"/>
      <c r="V13" s="549"/>
      <c r="W13" s="482" t="s">
        <v>
139</v>
      </c>
      <c r="X13" s="483"/>
      <c r="Y13" s="483"/>
      <c r="Z13" s="483"/>
      <c r="AA13" s="483"/>
      <c r="AB13" s="473"/>
      <c r="AC13" s="517">
        <v>
70</v>
      </c>
      <c r="AD13" s="518"/>
      <c r="AE13" s="518"/>
      <c r="AF13" s="518"/>
      <c r="AG13" s="557"/>
      <c r="AH13" s="517">
        <v>
100</v>
      </c>
      <c r="AI13" s="518"/>
      <c r="AJ13" s="518"/>
      <c r="AK13" s="518"/>
      <c r="AL13" s="519"/>
      <c r="AM13" s="495" t="s">
        <v>
140</v>
      </c>
      <c r="AN13" s="496"/>
      <c r="AO13" s="496"/>
      <c r="AP13" s="496"/>
      <c r="AQ13" s="496"/>
      <c r="AR13" s="496"/>
      <c r="AS13" s="496"/>
      <c r="AT13" s="497"/>
      <c r="AU13" s="498" t="s">
        <v>
141</v>
      </c>
      <c r="AV13" s="499"/>
      <c r="AW13" s="499"/>
      <c r="AX13" s="499"/>
      <c r="AY13" s="500" t="s">
        <v>
142</v>
      </c>
      <c r="AZ13" s="501"/>
      <c r="BA13" s="501"/>
      <c r="BB13" s="501"/>
      <c r="BC13" s="501"/>
      <c r="BD13" s="501"/>
      <c r="BE13" s="501"/>
      <c r="BF13" s="501"/>
      <c r="BG13" s="501"/>
      <c r="BH13" s="501"/>
      <c r="BI13" s="501"/>
      <c r="BJ13" s="501"/>
      <c r="BK13" s="501"/>
      <c r="BL13" s="501"/>
      <c r="BM13" s="502"/>
      <c r="BN13" s="466">
        <v>
-164173</v>
      </c>
      <c r="BO13" s="467"/>
      <c r="BP13" s="467"/>
      <c r="BQ13" s="467"/>
      <c r="BR13" s="467"/>
      <c r="BS13" s="467"/>
      <c r="BT13" s="467"/>
      <c r="BU13" s="468"/>
      <c r="BV13" s="466">
        <v>
-77091</v>
      </c>
      <c r="BW13" s="467"/>
      <c r="BX13" s="467"/>
      <c r="BY13" s="467"/>
      <c r="BZ13" s="467"/>
      <c r="CA13" s="467"/>
      <c r="CB13" s="467"/>
      <c r="CC13" s="468"/>
      <c r="CD13" s="469" t="s">
        <v>
143</v>
      </c>
      <c r="CE13" s="470"/>
      <c r="CF13" s="470"/>
      <c r="CG13" s="470"/>
      <c r="CH13" s="470"/>
      <c r="CI13" s="470"/>
      <c r="CJ13" s="470"/>
      <c r="CK13" s="470"/>
      <c r="CL13" s="470"/>
      <c r="CM13" s="470"/>
      <c r="CN13" s="470"/>
      <c r="CO13" s="470"/>
      <c r="CP13" s="470"/>
      <c r="CQ13" s="470"/>
      <c r="CR13" s="470"/>
      <c r="CS13" s="471"/>
      <c r="CT13" s="463">
        <v>
6.8</v>
      </c>
      <c r="CU13" s="464"/>
      <c r="CV13" s="464"/>
      <c r="CW13" s="464"/>
      <c r="CX13" s="464"/>
      <c r="CY13" s="464"/>
      <c r="CZ13" s="464"/>
      <c r="DA13" s="465"/>
      <c r="DB13" s="463">
        <v>
7.3</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
144</v>
      </c>
      <c r="M14" s="545"/>
      <c r="N14" s="545"/>
      <c r="O14" s="545"/>
      <c r="P14" s="545"/>
      <c r="Q14" s="546"/>
      <c r="R14" s="547">
        <v>
2724</v>
      </c>
      <c r="S14" s="548"/>
      <c r="T14" s="548"/>
      <c r="U14" s="548"/>
      <c r="V14" s="549"/>
      <c r="W14" s="456"/>
      <c r="X14" s="457"/>
      <c r="Y14" s="457"/>
      <c r="Z14" s="457"/>
      <c r="AA14" s="457"/>
      <c r="AB14" s="446"/>
      <c r="AC14" s="550">
        <v>
4.7</v>
      </c>
      <c r="AD14" s="551"/>
      <c r="AE14" s="551"/>
      <c r="AF14" s="551"/>
      <c r="AG14" s="552"/>
      <c r="AH14" s="550">
        <v>
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
145</v>
      </c>
      <c r="CE14" s="559"/>
      <c r="CF14" s="559"/>
      <c r="CG14" s="559"/>
      <c r="CH14" s="559"/>
      <c r="CI14" s="559"/>
      <c r="CJ14" s="559"/>
      <c r="CK14" s="559"/>
      <c r="CL14" s="559"/>
      <c r="CM14" s="559"/>
      <c r="CN14" s="559"/>
      <c r="CO14" s="559"/>
      <c r="CP14" s="559"/>
      <c r="CQ14" s="559"/>
      <c r="CR14" s="559"/>
      <c r="CS14" s="560"/>
      <c r="CT14" s="561" t="s">
        <v>
137</v>
      </c>
      <c r="CU14" s="562"/>
      <c r="CV14" s="562"/>
      <c r="CW14" s="562"/>
      <c r="CX14" s="562"/>
      <c r="CY14" s="562"/>
      <c r="CZ14" s="562"/>
      <c r="DA14" s="563"/>
      <c r="DB14" s="561" t="s">
        <v>
128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
138</v>
      </c>
      <c r="N15" s="555"/>
      <c r="O15" s="555"/>
      <c r="P15" s="555"/>
      <c r="Q15" s="556"/>
      <c r="R15" s="547">
        <v>
2714</v>
      </c>
      <c r="S15" s="548"/>
      <c r="T15" s="548"/>
      <c r="U15" s="548"/>
      <c r="V15" s="549"/>
      <c r="W15" s="482" t="s">
        <v>
146</v>
      </c>
      <c r="X15" s="483"/>
      <c r="Y15" s="483"/>
      <c r="Z15" s="483"/>
      <c r="AA15" s="483"/>
      <c r="AB15" s="473"/>
      <c r="AC15" s="517">
        <v>
314</v>
      </c>
      <c r="AD15" s="518"/>
      <c r="AE15" s="518"/>
      <c r="AF15" s="518"/>
      <c r="AG15" s="557"/>
      <c r="AH15" s="517">
        <v>
282</v>
      </c>
      <c r="AI15" s="518"/>
      <c r="AJ15" s="518"/>
      <c r="AK15" s="518"/>
      <c r="AL15" s="519"/>
      <c r="AM15" s="495"/>
      <c r="AN15" s="496"/>
      <c r="AO15" s="496"/>
      <c r="AP15" s="496"/>
      <c r="AQ15" s="496"/>
      <c r="AR15" s="496"/>
      <c r="AS15" s="496"/>
      <c r="AT15" s="497"/>
      <c r="AU15" s="498"/>
      <c r="AV15" s="499"/>
      <c r="AW15" s="499"/>
      <c r="AX15" s="499"/>
      <c r="AY15" s="426" t="s">
        <v>
147</v>
      </c>
      <c r="AZ15" s="427"/>
      <c r="BA15" s="427"/>
      <c r="BB15" s="427"/>
      <c r="BC15" s="427"/>
      <c r="BD15" s="427"/>
      <c r="BE15" s="427"/>
      <c r="BF15" s="427"/>
      <c r="BG15" s="427"/>
      <c r="BH15" s="427"/>
      <c r="BI15" s="427"/>
      <c r="BJ15" s="427"/>
      <c r="BK15" s="427"/>
      <c r="BL15" s="427"/>
      <c r="BM15" s="428"/>
      <c r="BN15" s="429">
        <v>
326265</v>
      </c>
      <c r="BO15" s="430"/>
      <c r="BP15" s="430"/>
      <c r="BQ15" s="430"/>
      <c r="BR15" s="430"/>
      <c r="BS15" s="430"/>
      <c r="BT15" s="430"/>
      <c r="BU15" s="431"/>
      <c r="BV15" s="429">
        <v>
337004</v>
      </c>
      <c r="BW15" s="430"/>
      <c r="BX15" s="430"/>
      <c r="BY15" s="430"/>
      <c r="BZ15" s="430"/>
      <c r="CA15" s="430"/>
      <c r="CB15" s="430"/>
      <c r="CC15" s="431"/>
      <c r="CD15" s="564" t="s">
        <v>
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
149</v>
      </c>
      <c r="M16" s="575"/>
      <c r="N16" s="575"/>
      <c r="O16" s="575"/>
      <c r="P16" s="575"/>
      <c r="Q16" s="576"/>
      <c r="R16" s="567" t="s">
        <v>
150</v>
      </c>
      <c r="S16" s="568"/>
      <c r="T16" s="568"/>
      <c r="U16" s="568"/>
      <c r="V16" s="569"/>
      <c r="W16" s="456"/>
      <c r="X16" s="457"/>
      <c r="Y16" s="457"/>
      <c r="Z16" s="457"/>
      <c r="AA16" s="457"/>
      <c r="AB16" s="446"/>
      <c r="AC16" s="550">
        <v>
21.2</v>
      </c>
      <c r="AD16" s="551"/>
      <c r="AE16" s="551"/>
      <c r="AF16" s="551"/>
      <c r="AG16" s="552"/>
      <c r="AH16" s="550">
        <v>
19.600000000000001</v>
      </c>
      <c r="AI16" s="551"/>
      <c r="AJ16" s="551"/>
      <c r="AK16" s="551"/>
      <c r="AL16" s="553"/>
      <c r="AM16" s="495"/>
      <c r="AN16" s="496"/>
      <c r="AO16" s="496"/>
      <c r="AP16" s="496"/>
      <c r="AQ16" s="496"/>
      <c r="AR16" s="496"/>
      <c r="AS16" s="496"/>
      <c r="AT16" s="497"/>
      <c r="AU16" s="498"/>
      <c r="AV16" s="499"/>
      <c r="AW16" s="499"/>
      <c r="AX16" s="499"/>
      <c r="AY16" s="500" t="s">
        <v>
151</v>
      </c>
      <c r="AZ16" s="501"/>
      <c r="BA16" s="501"/>
      <c r="BB16" s="501"/>
      <c r="BC16" s="501"/>
      <c r="BD16" s="501"/>
      <c r="BE16" s="501"/>
      <c r="BF16" s="501"/>
      <c r="BG16" s="501"/>
      <c r="BH16" s="501"/>
      <c r="BI16" s="501"/>
      <c r="BJ16" s="501"/>
      <c r="BK16" s="501"/>
      <c r="BL16" s="501"/>
      <c r="BM16" s="502"/>
      <c r="BN16" s="466">
        <v>
1528954</v>
      </c>
      <c r="BO16" s="467"/>
      <c r="BP16" s="467"/>
      <c r="BQ16" s="467"/>
      <c r="BR16" s="467"/>
      <c r="BS16" s="467"/>
      <c r="BT16" s="467"/>
      <c r="BU16" s="468"/>
      <c r="BV16" s="466">
        <v>
1538168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
152</v>
      </c>
      <c r="N17" s="571"/>
      <c r="O17" s="571"/>
      <c r="P17" s="571"/>
      <c r="Q17" s="572"/>
      <c r="R17" s="567" t="s">
        <v>
153</v>
      </c>
      <c r="S17" s="568"/>
      <c r="T17" s="568"/>
      <c r="U17" s="568"/>
      <c r="V17" s="569"/>
      <c r="W17" s="482" t="s">
        <v>
154</v>
      </c>
      <c r="X17" s="483"/>
      <c r="Y17" s="483"/>
      <c r="Z17" s="483"/>
      <c r="AA17" s="483"/>
      <c r="AB17" s="473"/>
      <c r="AC17" s="517">
        <v>
1100</v>
      </c>
      <c r="AD17" s="518"/>
      <c r="AE17" s="518"/>
      <c r="AF17" s="518"/>
      <c r="AG17" s="557"/>
      <c r="AH17" s="517">
        <v>
1060</v>
      </c>
      <c r="AI17" s="518"/>
      <c r="AJ17" s="518"/>
      <c r="AK17" s="518"/>
      <c r="AL17" s="519"/>
      <c r="AM17" s="495"/>
      <c r="AN17" s="496"/>
      <c r="AO17" s="496"/>
      <c r="AP17" s="496"/>
      <c r="AQ17" s="496"/>
      <c r="AR17" s="496"/>
      <c r="AS17" s="496"/>
      <c r="AT17" s="497"/>
      <c r="AU17" s="498"/>
      <c r="AV17" s="499"/>
      <c r="AW17" s="499"/>
      <c r="AX17" s="499"/>
      <c r="AY17" s="500" t="s">
        <v>
155</v>
      </c>
      <c r="AZ17" s="501"/>
      <c r="BA17" s="501"/>
      <c r="BB17" s="501"/>
      <c r="BC17" s="501"/>
      <c r="BD17" s="501"/>
      <c r="BE17" s="501"/>
      <c r="BF17" s="501"/>
      <c r="BG17" s="501"/>
      <c r="BH17" s="501"/>
      <c r="BI17" s="501"/>
      <c r="BJ17" s="501"/>
      <c r="BK17" s="501"/>
      <c r="BL17" s="501"/>
      <c r="BM17" s="502"/>
      <c r="BN17" s="466">
        <v>
411992</v>
      </c>
      <c r="BO17" s="467"/>
      <c r="BP17" s="467"/>
      <c r="BQ17" s="467"/>
      <c r="BR17" s="467"/>
      <c r="BS17" s="467"/>
      <c r="BT17" s="467"/>
      <c r="BU17" s="468"/>
      <c r="BV17" s="466">
        <v>
426712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
156</v>
      </c>
      <c r="C18" s="509"/>
      <c r="D18" s="509"/>
      <c r="E18" s="578"/>
      <c r="F18" s="578"/>
      <c r="G18" s="578"/>
      <c r="H18" s="578"/>
      <c r="I18" s="578"/>
      <c r="J18" s="578"/>
      <c r="K18" s="578"/>
      <c r="L18" s="579">
        <v>
27.54</v>
      </c>
      <c r="M18" s="579"/>
      <c r="N18" s="579"/>
      <c r="O18" s="579"/>
      <c r="P18" s="579"/>
      <c r="Q18" s="579"/>
      <c r="R18" s="580"/>
      <c r="S18" s="580"/>
      <c r="T18" s="580"/>
      <c r="U18" s="580"/>
      <c r="V18" s="581"/>
      <c r="W18" s="484"/>
      <c r="X18" s="485"/>
      <c r="Y18" s="485"/>
      <c r="Z18" s="485"/>
      <c r="AA18" s="485"/>
      <c r="AB18" s="476"/>
      <c r="AC18" s="582">
        <v>
74.099999999999994</v>
      </c>
      <c r="AD18" s="583"/>
      <c r="AE18" s="583"/>
      <c r="AF18" s="583"/>
      <c r="AG18" s="584"/>
      <c r="AH18" s="582">
        <v>
73.5</v>
      </c>
      <c r="AI18" s="583"/>
      <c r="AJ18" s="583"/>
      <c r="AK18" s="583"/>
      <c r="AL18" s="585"/>
      <c r="AM18" s="495"/>
      <c r="AN18" s="496"/>
      <c r="AO18" s="496"/>
      <c r="AP18" s="496"/>
      <c r="AQ18" s="496"/>
      <c r="AR18" s="496"/>
      <c r="AS18" s="496"/>
      <c r="AT18" s="497"/>
      <c r="AU18" s="498"/>
      <c r="AV18" s="499"/>
      <c r="AW18" s="499"/>
      <c r="AX18" s="499"/>
      <c r="AY18" s="500" t="s">
        <v>
157</v>
      </c>
      <c r="AZ18" s="501"/>
      <c r="BA18" s="501"/>
      <c r="BB18" s="501"/>
      <c r="BC18" s="501"/>
      <c r="BD18" s="501"/>
      <c r="BE18" s="501"/>
      <c r="BF18" s="501"/>
      <c r="BG18" s="501"/>
      <c r="BH18" s="501"/>
      <c r="BI18" s="501"/>
      <c r="BJ18" s="501"/>
      <c r="BK18" s="501"/>
      <c r="BL18" s="501"/>
      <c r="BM18" s="502"/>
      <c r="BN18" s="466">
        <v>
1510189</v>
      </c>
      <c r="BO18" s="467"/>
      <c r="BP18" s="467"/>
      <c r="BQ18" s="467"/>
      <c r="BR18" s="467"/>
      <c r="BS18" s="467"/>
      <c r="BT18" s="467"/>
      <c r="BU18" s="468"/>
      <c r="BV18" s="466">
        <v>
1553467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
158</v>
      </c>
      <c r="C19" s="509"/>
      <c r="D19" s="509"/>
      <c r="E19" s="578"/>
      <c r="F19" s="578"/>
      <c r="G19" s="578"/>
      <c r="H19" s="578"/>
      <c r="I19" s="578"/>
      <c r="J19" s="578"/>
      <c r="K19" s="578"/>
      <c r="L19" s="586">
        <v>
100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
159</v>
      </c>
      <c r="AZ19" s="501"/>
      <c r="BA19" s="501"/>
      <c r="BB19" s="501"/>
      <c r="BC19" s="501"/>
      <c r="BD19" s="501"/>
      <c r="BE19" s="501"/>
      <c r="BF19" s="501"/>
      <c r="BG19" s="501"/>
      <c r="BH19" s="501"/>
      <c r="BI19" s="501"/>
      <c r="BJ19" s="501"/>
      <c r="BK19" s="501"/>
      <c r="BL19" s="501"/>
      <c r="BM19" s="502"/>
      <c r="BN19" s="466">
        <v>
2385616</v>
      </c>
      <c r="BO19" s="467"/>
      <c r="BP19" s="467"/>
      <c r="BQ19" s="467"/>
      <c r="BR19" s="467"/>
      <c r="BS19" s="467"/>
      <c r="BT19" s="467"/>
      <c r="BU19" s="468"/>
      <c r="BV19" s="466">
        <v>
2359525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
160</v>
      </c>
      <c r="C20" s="509"/>
      <c r="D20" s="509"/>
      <c r="E20" s="578"/>
      <c r="F20" s="578"/>
      <c r="G20" s="578"/>
      <c r="H20" s="578"/>
      <c r="I20" s="578"/>
      <c r="J20" s="578"/>
      <c r="K20" s="578"/>
      <c r="L20" s="586">
        <v>
1261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
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
162</v>
      </c>
      <c r="C22" s="601"/>
      <c r="D22" s="602"/>
      <c r="E22" s="478" t="s">
        <v>
1</v>
      </c>
      <c r="F22" s="483"/>
      <c r="G22" s="483"/>
      <c r="H22" s="483"/>
      <c r="I22" s="483"/>
      <c r="J22" s="483"/>
      <c r="K22" s="473"/>
      <c r="L22" s="478" t="s">
        <v>
163</v>
      </c>
      <c r="M22" s="483"/>
      <c r="N22" s="483"/>
      <c r="O22" s="483"/>
      <c r="P22" s="473"/>
      <c r="Q22" s="609" t="s">
        <v>
164</v>
      </c>
      <c r="R22" s="610"/>
      <c r="S22" s="610"/>
      <c r="T22" s="610"/>
      <c r="U22" s="610"/>
      <c r="V22" s="611"/>
      <c r="W22" s="615" t="s">
        <v>
165</v>
      </c>
      <c r="X22" s="601"/>
      <c r="Y22" s="602"/>
      <c r="Z22" s="478" t="s">
        <v>
1</v>
      </c>
      <c r="AA22" s="483"/>
      <c r="AB22" s="483"/>
      <c r="AC22" s="483"/>
      <c r="AD22" s="483"/>
      <c r="AE22" s="483"/>
      <c r="AF22" s="483"/>
      <c r="AG22" s="473"/>
      <c r="AH22" s="628" t="s">
        <v>
166</v>
      </c>
      <c r="AI22" s="483"/>
      <c r="AJ22" s="483"/>
      <c r="AK22" s="483"/>
      <c r="AL22" s="473"/>
      <c r="AM22" s="628" t="s">
        <v>
167</v>
      </c>
      <c r="AN22" s="629"/>
      <c r="AO22" s="629"/>
      <c r="AP22" s="629"/>
      <c r="AQ22" s="629"/>
      <c r="AR22" s="630"/>
      <c r="AS22" s="609" t="s">
        <v>
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
168</v>
      </c>
      <c r="AZ23" s="427"/>
      <c r="BA23" s="427"/>
      <c r="BB23" s="427"/>
      <c r="BC23" s="427"/>
      <c r="BD23" s="427"/>
      <c r="BE23" s="427"/>
      <c r="BF23" s="427"/>
      <c r="BG23" s="427"/>
      <c r="BH23" s="427"/>
      <c r="BI23" s="427"/>
      <c r="BJ23" s="427"/>
      <c r="BK23" s="427"/>
      <c r="BL23" s="427"/>
      <c r="BM23" s="428"/>
      <c r="BN23" s="466">
        <v>
2786108</v>
      </c>
      <c r="BO23" s="467"/>
      <c r="BP23" s="467"/>
      <c r="BQ23" s="467"/>
      <c r="BR23" s="467"/>
      <c r="BS23" s="467"/>
      <c r="BT23" s="467"/>
      <c r="BU23" s="468"/>
      <c r="BV23" s="466">
        <v>
2673333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
169</v>
      </c>
      <c r="F24" s="496"/>
      <c r="G24" s="496"/>
      <c r="H24" s="496"/>
      <c r="I24" s="496"/>
      <c r="J24" s="496"/>
      <c r="K24" s="497"/>
      <c r="L24" s="517">
        <v>
1</v>
      </c>
      <c r="M24" s="518"/>
      <c r="N24" s="518"/>
      <c r="O24" s="518"/>
      <c r="P24" s="557"/>
      <c r="Q24" s="517">
        <v>
6500</v>
      </c>
      <c r="R24" s="518"/>
      <c r="S24" s="518"/>
      <c r="T24" s="518"/>
      <c r="U24" s="518"/>
      <c r="V24" s="557"/>
      <c r="W24" s="616"/>
      <c r="X24" s="604"/>
      <c r="Y24" s="605"/>
      <c r="Z24" s="516" t="s">
        <v>
170</v>
      </c>
      <c r="AA24" s="496"/>
      <c r="AB24" s="496"/>
      <c r="AC24" s="496"/>
      <c r="AD24" s="496"/>
      <c r="AE24" s="496"/>
      <c r="AF24" s="496"/>
      <c r="AG24" s="497"/>
      <c r="AH24" s="517">
        <v>
91</v>
      </c>
      <c r="AI24" s="518"/>
      <c r="AJ24" s="518"/>
      <c r="AK24" s="518"/>
      <c r="AL24" s="557"/>
      <c r="AM24" s="517">
        <v>
251797</v>
      </c>
      <c r="AN24" s="518"/>
      <c r="AO24" s="518"/>
      <c r="AP24" s="518"/>
      <c r="AQ24" s="518"/>
      <c r="AR24" s="557"/>
      <c r="AS24" s="517">
        <v>
2767</v>
      </c>
      <c r="AT24" s="518"/>
      <c r="AU24" s="518"/>
      <c r="AV24" s="518"/>
      <c r="AW24" s="518"/>
      <c r="AX24" s="519"/>
      <c r="AY24" s="636" t="s">
        <v>
171</v>
      </c>
      <c r="AZ24" s="637"/>
      <c r="BA24" s="637"/>
      <c r="BB24" s="637"/>
      <c r="BC24" s="637"/>
      <c r="BD24" s="637"/>
      <c r="BE24" s="637"/>
      <c r="BF24" s="637"/>
      <c r="BG24" s="637"/>
      <c r="BH24" s="637"/>
      <c r="BI24" s="637"/>
      <c r="BJ24" s="637"/>
      <c r="BK24" s="637"/>
      <c r="BL24" s="637"/>
      <c r="BM24" s="638"/>
      <c r="BN24" s="466">
        <v>
2688511</v>
      </c>
      <c r="BO24" s="467"/>
      <c r="BP24" s="467"/>
      <c r="BQ24" s="467"/>
      <c r="BR24" s="467"/>
      <c r="BS24" s="467"/>
      <c r="BT24" s="467"/>
      <c r="BU24" s="468"/>
      <c r="BV24" s="466">
        <v>
2557146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
172</v>
      </c>
      <c r="F25" s="496"/>
      <c r="G25" s="496"/>
      <c r="H25" s="496"/>
      <c r="I25" s="496"/>
      <c r="J25" s="496"/>
      <c r="K25" s="497"/>
      <c r="L25" s="517">
        <v>
1</v>
      </c>
      <c r="M25" s="518"/>
      <c r="N25" s="518"/>
      <c r="O25" s="518"/>
      <c r="P25" s="557"/>
      <c r="Q25" s="517">
        <v>
5800</v>
      </c>
      <c r="R25" s="518"/>
      <c r="S25" s="518"/>
      <c r="T25" s="518"/>
      <c r="U25" s="518"/>
      <c r="V25" s="557"/>
      <c r="W25" s="616"/>
      <c r="X25" s="604"/>
      <c r="Y25" s="605"/>
      <c r="Z25" s="516" t="s">
        <v>
173</v>
      </c>
      <c r="AA25" s="496"/>
      <c r="AB25" s="496"/>
      <c r="AC25" s="496"/>
      <c r="AD25" s="496"/>
      <c r="AE25" s="496"/>
      <c r="AF25" s="496"/>
      <c r="AG25" s="497"/>
      <c r="AH25" s="517" t="s">
        <v>
137</v>
      </c>
      <c r="AI25" s="518"/>
      <c r="AJ25" s="518"/>
      <c r="AK25" s="518"/>
      <c r="AL25" s="557"/>
      <c r="AM25" s="517" t="s">
        <v>
137</v>
      </c>
      <c r="AN25" s="518"/>
      <c r="AO25" s="518"/>
      <c r="AP25" s="518"/>
      <c r="AQ25" s="518"/>
      <c r="AR25" s="557"/>
      <c r="AS25" s="517" t="s">
        <v>
137</v>
      </c>
      <c r="AT25" s="518"/>
      <c r="AU25" s="518"/>
      <c r="AV25" s="518"/>
      <c r="AW25" s="518"/>
      <c r="AX25" s="519"/>
      <c r="AY25" s="426" t="s">
        <v>
174</v>
      </c>
      <c r="AZ25" s="427"/>
      <c r="BA25" s="427"/>
      <c r="BB25" s="427"/>
      <c r="BC25" s="427"/>
      <c r="BD25" s="427"/>
      <c r="BE25" s="427"/>
      <c r="BF25" s="427"/>
      <c r="BG25" s="427"/>
      <c r="BH25" s="427"/>
      <c r="BI25" s="427"/>
      <c r="BJ25" s="427"/>
      <c r="BK25" s="427"/>
      <c r="BL25" s="427"/>
      <c r="BM25" s="428"/>
      <c r="BN25" s="429" t="s">
        <v>
127</v>
      </c>
      <c r="BO25" s="430"/>
      <c r="BP25" s="430"/>
      <c r="BQ25" s="430"/>
      <c r="BR25" s="430"/>
      <c r="BS25" s="430"/>
      <c r="BT25" s="430"/>
      <c r="BU25" s="431"/>
      <c r="BV25" s="429">
        <v>
819406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
175</v>
      </c>
      <c r="F26" s="496"/>
      <c r="G26" s="496"/>
      <c r="H26" s="496"/>
      <c r="I26" s="496"/>
      <c r="J26" s="496"/>
      <c r="K26" s="497"/>
      <c r="L26" s="517">
        <v>
1</v>
      </c>
      <c r="M26" s="518"/>
      <c r="N26" s="518"/>
      <c r="O26" s="518"/>
      <c r="P26" s="557"/>
      <c r="Q26" s="517">
        <v>
5600</v>
      </c>
      <c r="R26" s="518"/>
      <c r="S26" s="518"/>
      <c r="T26" s="518"/>
      <c r="U26" s="518"/>
      <c r="V26" s="557"/>
      <c r="W26" s="616"/>
      <c r="X26" s="604"/>
      <c r="Y26" s="605"/>
      <c r="Z26" s="516" t="s">
        <v>
176</v>
      </c>
      <c r="AA26" s="626"/>
      <c r="AB26" s="626"/>
      <c r="AC26" s="626"/>
      <c r="AD26" s="626"/>
      <c r="AE26" s="626"/>
      <c r="AF26" s="626"/>
      <c r="AG26" s="627"/>
      <c r="AH26" s="517">
        <v>
5</v>
      </c>
      <c r="AI26" s="518"/>
      <c r="AJ26" s="518"/>
      <c r="AK26" s="518"/>
      <c r="AL26" s="557"/>
      <c r="AM26" s="517">
        <v>
11595</v>
      </c>
      <c r="AN26" s="518"/>
      <c r="AO26" s="518"/>
      <c r="AP26" s="518"/>
      <c r="AQ26" s="518"/>
      <c r="AR26" s="557"/>
      <c r="AS26" s="517">
        <v>
2319</v>
      </c>
      <c r="AT26" s="518"/>
      <c r="AU26" s="518"/>
      <c r="AV26" s="518"/>
      <c r="AW26" s="518"/>
      <c r="AX26" s="519"/>
      <c r="AY26" s="469" t="s">
        <v>
177</v>
      </c>
      <c r="AZ26" s="470"/>
      <c r="BA26" s="470"/>
      <c r="BB26" s="470"/>
      <c r="BC26" s="470"/>
      <c r="BD26" s="470"/>
      <c r="BE26" s="470"/>
      <c r="BF26" s="470"/>
      <c r="BG26" s="470"/>
      <c r="BH26" s="470"/>
      <c r="BI26" s="470"/>
      <c r="BJ26" s="470"/>
      <c r="BK26" s="470"/>
      <c r="BL26" s="470"/>
      <c r="BM26" s="471"/>
      <c r="BN26" s="466" t="s">
        <v>
137</v>
      </c>
      <c r="BO26" s="467"/>
      <c r="BP26" s="467"/>
      <c r="BQ26" s="467"/>
      <c r="BR26" s="467"/>
      <c r="BS26" s="467"/>
      <c r="BT26" s="467"/>
      <c r="BU26" s="468"/>
      <c r="BV26" s="466" t="s">
        <v>
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
178</v>
      </c>
      <c r="F27" s="496"/>
      <c r="G27" s="496"/>
      <c r="H27" s="496"/>
      <c r="I27" s="496"/>
      <c r="J27" s="496"/>
      <c r="K27" s="497"/>
      <c r="L27" s="517">
        <v>
1</v>
      </c>
      <c r="M27" s="518"/>
      <c r="N27" s="518"/>
      <c r="O27" s="518"/>
      <c r="P27" s="557"/>
      <c r="Q27" s="517">
        <v>
2500</v>
      </c>
      <c r="R27" s="518"/>
      <c r="S27" s="518"/>
      <c r="T27" s="518"/>
      <c r="U27" s="518"/>
      <c r="V27" s="557"/>
      <c r="W27" s="616"/>
      <c r="X27" s="604"/>
      <c r="Y27" s="605"/>
      <c r="Z27" s="516" t="s">
        <v>
179</v>
      </c>
      <c r="AA27" s="496"/>
      <c r="AB27" s="496"/>
      <c r="AC27" s="496"/>
      <c r="AD27" s="496"/>
      <c r="AE27" s="496"/>
      <c r="AF27" s="496"/>
      <c r="AG27" s="497"/>
      <c r="AH27" s="517" t="s">
        <v>
137</v>
      </c>
      <c r="AI27" s="518"/>
      <c r="AJ27" s="518"/>
      <c r="AK27" s="518"/>
      <c r="AL27" s="557"/>
      <c r="AM27" s="517" t="s">
        <v>
137</v>
      </c>
      <c r="AN27" s="518"/>
      <c r="AO27" s="518"/>
      <c r="AP27" s="518"/>
      <c r="AQ27" s="518"/>
      <c r="AR27" s="557"/>
      <c r="AS27" s="517" t="s">
        <v>
137</v>
      </c>
      <c r="AT27" s="518"/>
      <c r="AU27" s="518"/>
      <c r="AV27" s="518"/>
      <c r="AW27" s="518"/>
      <c r="AX27" s="519"/>
      <c r="AY27" s="558" t="s">
        <v>
180</v>
      </c>
      <c r="AZ27" s="559"/>
      <c r="BA27" s="559"/>
      <c r="BB27" s="559"/>
      <c r="BC27" s="559"/>
      <c r="BD27" s="559"/>
      <c r="BE27" s="559"/>
      <c r="BF27" s="559"/>
      <c r="BG27" s="559"/>
      <c r="BH27" s="559"/>
      <c r="BI27" s="559"/>
      <c r="BJ27" s="559"/>
      <c r="BK27" s="559"/>
      <c r="BL27" s="559"/>
      <c r="BM27" s="560"/>
      <c r="BN27" s="639" t="s">
        <v>
137</v>
      </c>
      <c r="BO27" s="640"/>
      <c r="BP27" s="640"/>
      <c r="BQ27" s="640"/>
      <c r="BR27" s="640"/>
      <c r="BS27" s="640"/>
      <c r="BT27" s="640"/>
      <c r="BU27" s="641"/>
      <c r="BV27" s="639" t="s">
        <v>
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
181</v>
      </c>
      <c r="F28" s="496"/>
      <c r="G28" s="496"/>
      <c r="H28" s="496"/>
      <c r="I28" s="496"/>
      <c r="J28" s="496"/>
      <c r="K28" s="497"/>
      <c r="L28" s="517">
        <v>
1</v>
      </c>
      <c r="M28" s="518"/>
      <c r="N28" s="518"/>
      <c r="O28" s="518"/>
      <c r="P28" s="557"/>
      <c r="Q28" s="517">
        <v>
1900</v>
      </c>
      <c r="R28" s="518"/>
      <c r="S28" s="518"/>
      <c r="T28" s="518"/>
      <c r="U28" s="518"/>
      <c r="V28" s="557"/>
      <c r="W28" s="616"/>
      <c r="X28" s="604"/>
      <c r="Y28" s="605"/>
      <c r="Z28" s="516" t="s">
        <v>
182</v>
      </c>
      <c r="AA28" s="496"/>
      <c r="AB28" s="496"/>
      <c r="AC28" s="496"/>
      <c r="AD28" s="496"/>
      <c r="AE28" s="496"/>
      <c r="AF28" s="496"/>
      <c r="AG28" s="497"/>
      <c r="AH28" s="517" t="s">
        <v>
137</v>
      </c>
      <c r="AI28" s="518"/>
      <c r="AJ28" s="518"/>
      <c r="AK28" s="518"/>
      <c r="AL28" s="557"/>
      <c r="AM28" s="517" t="s">
        <v>
137</v>
      </c>
      <c r="AN28" s="518"/>
      <c r="AO28" s="518"/>
      <c r="AP28" s="518"/>
      <c r="AQ28" s="518"/>
      <c r="AR28" s="557"/>
      <c r="AS28" s="517" t="s">
        <v>
137</v>
      </c>
      <c r="AT28" s="518"/>
      <c r="AU28" s="518"/>
      <c r="AV28" s="518"/>
      <c r="AW28" s="518"/>
      <c r="AX28" s="519"/>
      <c r="AY28" s="642" t="s">
        <v>
183</v>
      </c>
      <c r="AZ28" s="643"/>
      <c r="BA28" s="643"/>
      <c r="BB28" s="644"/>
      <c r="BC28" s="426" t="s">
        <v>
48</v>
      </c>
      <c r="BD28" s="427"/>
      <c r="BE28" s="427"/>
      <c r="BF28" s="427"/>
      <c r="BG28" s="427"/>
      <c r="BH28" s="427"/>
      <c r="BI28" s="427"/>
      <c r="BJ28" s="427"/>
      <c r="BK28" s="427"/>
      <c r="BL28" s="427"/>
      <c r="BM28" s="428"/>
      <c r="BN28" s="429">
        <v>
419959</v>
      </c>
      <c r="BO28" s="430"/>
      <c r="BP28" s="430"/>
      <c r="BQ28" s="430"/>
      <c r="BR28" s="430"/>
      <c r="BS28" s="430"/>
      <c r="BT28" s="430"/>
      <c r="BU28" s="431"/>
      <c r="BV28" s="429">
        <v>
507807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
184</v>
      </c>
      <c r="F29" s="496"/>
      <c r="G29" s="496"/>
      <c r="H29" s="496"/>
      <c r="I29" s="496"/>
      <c r="J29" s="496"/>
      <c r="K29" s="497"/>
      <c r="L29" s="517">
        <v>
8</v>
      </c>
      <c r="M29" s="518"/>
      <c r="N29" s="518"/>
      <c r="O29" s="518"/>
      <c r="P29" s="557"/>
      <c r="Q29" s="517">
        <v>
1700</v>
      </c>
      <c r="R29" s="518"/>
      <c r="S29" s="518"/>
      <c r="T29" s="518"/>
      <c r="U29" s="518"/>
      <c r="V29" s="557"/>
      <c r="W29" s="617"/>
      <c r="X29" s="618"/>
      <c r="Y29" s="619"/>
      <c r="Z29" s="516" t="s">
        <v>
185</v>
      </c>
      <c r="AA29" s="496"/>
      <c r="AB29" s="496"/>
      <c r="AC29" s="496"/>
      <c r="AD29" s="496"/>
      <c r="AE29" s="496"/>
      <c r="AF29" s="496"/>
      <c r="AG29" s="497"/>
      <c r="AH29" s="517">
        <v>
91</v>
      </c>
      <c r="AI29" s="518"/>
      <c r="AJ29" s="518"/>
      <c r="AK29" s="518"/>
      <c r="AL29" s="557"/>
      <c r="AM29" s="517">
        <v>
251797</v>
      </c>
      <c r="AN29" s="518"/>
      <c r="AO29" s="518"/>
      <c r="AP29" s="518"/>
      <c r="AQ29" s="518"/>
      <c r="AR29" s="557"/>
      <c r="AS29" s="517">
        <v>
2767</v>
      </c>
      <c r="AT29" s="518"/>
      <c r="AU29" s="518"/>
      <c r="AV29" s="518"/>
      <c r="AW29" s="518"/>
      <c r="AX29" s="519"/>
      <c r="AY29" s="645"/>
      <c r="AZ29" s="646"/>
      <c r="BA29" s="646"/>
      <c r="BB29" s="647"/>
      <c r="BC29" s="500" t="s">
        <v>
186</v>
      </c>
      <c r="BD29" s="501"/>
      <c r="BE29" s="501"/>
      <c r="BF29" s="501"/>
      <c r="BG29" s="501"/>
      <c r="BH29" s="501"/>
      <c r="BI29" s="501"/>
      <c r="BJ29" s="501"/>
      <c r="BK29" s="501"/>
      <c r="BL29" s="501"/>
      <c r="BM29" s="502"/>
      <c r="BN29" s="466">
        <v>
191411</v>
      </c>
      <c r="BO29" s="467"/>
      <c r="BP29" s="467"/>
      <c r="BQ29" s="467"/>
      <c r="BR29" s="467"/>
      <c r="BS29" s="467"/>
      <c r="BT29" s="467"/>
      <c r="BU29" s="468"/>
      <c r="BV29" s="466">
        <v>
191354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
187</v>
      </c>
      <c r="X30" s="624"/>
      <c r="Y30" s="624"/>
      <c r="Z30" s="624"/>
      <c r="AA30" s="624"/>
      <c r="AB30" s="624"/>
      <c r="AC30" s="624"/>
      <c r="AD30" s="624"/>
      <c r="AE30" s="624"/>
      <c r="AF30" s="624"/>
      <c r="AG30" s="625"/>
      <c r="AH30" s="582">
        <v>
88.9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
50</v>
      </c>
      <c r="BD30" s="637"/>
      <c r="BE30" s="637"/>
      <c r="BF30" s="637"/>
      <c r="BG30" s="637"/>
      <c r="BH30" s="637"/>
      <c r="BI30" s="637"/>
      <c r="BJ30" s="637"/>
      <c r="BK30" s="637"/>
      <c r="BL30" s="637"/>
      <c r="BM30" s="638"/>
      <c r="BN30" s="639">
        <v>
1732747</v>
      </c>
      <c r="BO30" s="640"/>
      <c r="BP30" s="640"/>
      <c r="BQ30" s="640"/>
      <c r="BR30" s="640"/>
      <c r="BS30" s="640"/>
      <c r="BT30" s="640"/>
      <c r="BU30" s="641"/>
      <c r="BV30" s="639">
        <v>
1714577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
188</v>
      </c>
      <c r="D32" s="213"/>
      <c r="E32" s="213"/>
      <c r="F32" s="210"/>
      <c r="G32" s="210"/>
      <c r="H32" s="210"/>
      <c r="I32" s="210"/>
      <c r="J32" s="210"/>
      <c r="K32" s="210"/>
      <c r="L32" s="210"/>
      <c r="M32" s="210"/>
      <c r="N32" s="210"/>
      <c r="O32" s="210"/>
      <c r="P32" s="210"/>
      <c r="Q32" s="210"/>
      <c r="R32" s="210"/>
      <c r="S32" s="210"/>
      <c r="T32" s="210"/>
      <c r="U32" s="210" t="s">
        <v>
189</v>
      </c>
      <c r="V32" s="210"/>
      <c r="W32" s="210"/>
      <c r="X32" s="210"/>
      <c r="Y32" s="210"/>
      <c r="Z32" s="210"/>
      <c r="AA32" s="210"/>
      <c r="AB32" s="210"/>
      <c r="AC32" s="210"/>
      <c r="AD32" s="210"/>
      <c r="AE32" s="210"/>
      <c r="AF32" s="210"/>
      <c r="AG32" s="210"/>
      <c r="AH32" s="210"/>
      <c r="AI32" s="210"/>
      <c r="AJ32" s="210"/>
      <c r="AK32" s="210"/>
      <c r="AL32" s="210"/>
      <c r="AM32" s="214" t="s">
        <v>
190</v>
      </c>
      <c r="AN32" s="210"/>
      <c r="AO32" s="210"/>
      <c r="AP32" s="210"/>
      <c r="AQ32" s="210"/>
      <c r="AR32" s="210"/>
      <c r="AS32" s="214"/>
      <c r="AT32" s="214"/>
      <c r="AU32" s="214"/>
      <c r="AV32" s="214"/>
      <c r="AW32" s="214"/>
      <c r="AX32" s="214"/>
      <c r="AY32" s="214"/>
      <c r="AZ32" s="214"/>
      <c r="BA32" s="214"/>
      <c r="BB32" s="210"/>
      <c r="BC32" s="214"/>
      <c r="BD32" s="210"/>
      <c r="BE32" s="214" t="s">
        <v>
191</v>
      </c>
      <c r="BF32" s="210"/>
      <c r="BG32" s="210"/>
      <c r="BH32" s="210"/>
      <c r="BI32" s="210"/>
      <c r="BJ32" s="214"/>
      <c r="BK32" s="214"/>
      <c r="BL32" s="214"/>
      <c r="BM32" s="214"/>
      <c r="BN32" s="214"/>
      <c r="BO32" s="214"/>
      <c r="BP32" s="214"/>
      <c r="BQ32" s="214"/>
      <c r="BR32" s="210"/>
      <c r="BS32" s="210"/>
      <c r="BT32" s="210"/>
      <c r="BU32" s="210"/>
      <c r="BV32" s="210"/>
      <c r="BW32" s="210" t="s">
        <v>
192</v>
      </c>
      <c r="BX32" s="210"/>
      <c r="BY32" s="210"/>
      <c r="BZ32" s="210"/>
      <c r="CA32" s="210"/>
      <c r="CB32" s="214"/>
      <c r="CC32" s="214"/>
      <c r="CD32" s="214"/>
      <c r="CE32" s="214"/>
      <c r="CF32" s="214"/>
      <c r="CG32" s="214"/>
      <c r="CH32" s="214"/>
      <c r="CI32" s="214"/>
      <c r="CJ32" s="214"/>
      <c r="CK32" s="214"/>
      <c r="CL32" s="214"/>
      <c r="CM32" s="214"/>
      <c r="CN32" s="214"/>
      <c r="CO32" s="214" t="s">
        <v>
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
194</v>
      </c>
      <c r="D33" s="490"/>
      <c r="E33" s="455" t="s">
        <v>
195</v>
      </c>
      <c r="F33" s="455"/>
      <c r="G33" s="455"/>
      <c r="H33" s="455"/>
      <c r="I33" s="455"/>
      <c r="J33" s="455"/>
      <c r="K33" s="455"/>
      <c r="L33" s="455"/>
      <c r="M33" s="455"/>
      <c r="N33" s="455"/>
      <c r="O33" s="455"/>
      <c r="P33" s="455"/>
      <c r="Q33" s="455"/>
      <c r="R33" s="455"/>
      <c r="S33" s="455"/>
      <c r="T33" s="215"/>
      <c r="U33" s="490" t="s">
        <v>
196</v>
      </c>
      <c r="V33" s="490"/>
      <c r="W33" s="455" t="s">
        <v>
195</v>
      </c>
      <c r="X33" s="455"/>
      <c r="Y33" s="455"/>
      <c r="Z33" s="455"/>
      <c r="AA33" s="455"/>
      <c r="AB33" s="455"/>
      <c r="AC33" s="455"/>
      <c r="AD33" s="455"/>
      <c r="AE33" s="455"/>
      <c r="AF33" s="455"/>
      <c r="AG33" s="455"/>
      <c r="AH33" s="455"/>
      <c r="AI33" s="455"/>
      <c r="AJ33" s="455"/>
      <c r="AK33" s="455"/>
      <c r="AL33" s="215"/>
      <c r="AM33" s="490" t="s">
        <v>
196</v>
      </c>
      <c r="AN33" s="490"/>
      <c r="AO33" s="455" t="s">
        <v>
195</v>
      </c>
      <c r="AP33" s="455"/>
      <c r="AQ33" s="455"/>
      <c r="AR33" s="455"/>
      <c r="AS33" s="455"/>
      <c r="AT33" s="455"/>
      <c r="AU33" s="455"/>
      <c r="AV33" s="455"/>
      <c r="AW33" s="455"/>
      <c r="AX33" s="455"/>
      <c r="AY33" s="455"/>
      <c r="AZ33" s="455"/>
      <c r="BA33" s="455"/>
      <c r="BB33" s="455"/>
      <c r="BC33" s="455"/>
      <c r="BD33" s="216"/>
      <c r="BE33" s="455" t="s">
        <v>
197</v>
      </c>
      <c r="BF33" s="455"/>
      <c r="BG33" s="455" t="s">
        <v>
198</v>
      </c>
      <c r="BH33" s="455"/>
      <c r="BI33" s="455"/>
      <c r="BJ33" s="455"/>
      <c r="BK33" s="455"/>
      <c r="BL33" s="455"/>
      <c r="BM33" s="455"/>
      <c r="BN33" s="455"/>
      <c r="BO33" s="455"/>
      <c r="BP33" s="455"/>
      <c r="BQ33" s="455"/>
      <c r="BR33" s="455"/>
      <c r="BS33" s="455"/>
      <c r="BT33" s="455"/>
      <c r="BU33" s="455"/>
      <c r="BV33" s="216"/>
      <c r="BW33" s="490" t="s">
        <v>
197</v>
      </c>
      <c r="BX33" s="490"/>
      <c r="BY33" s="455" t="s">
        <v>
199</v>
      </c>
      <c r="BZ33" s="455"/>
      <c r="CA33" s="455"/>
      <c r="CB33" s="455"/>
      <c r="CC33" s="455"/>
      <c r="CD33" s="455"/>
      <c r="CE33" s="455"/>
      <c r="CF33" s="455"/>
      <c r="CG33" s="455"/>
      <c r="CH33" s="455"/>
      <c r="CI33" s="455"/>
      <c r="CJ33" s="455"/>
      <c r="CK33" s="455"/>
      <c r="CL33" s="455"/>
      <c r="CM33" s="455"/>
      <c r="CN33" s="215"/>
      <c r="CO33" s="490" t="s">
        <v>
196</v>
      </c>
      <c r="CP33" s="490"/>
      <c r="CQ33" s="455" t="s">
        <v>
200</v>
      </c>
      <c r="CR33" s="455"/>
      <c r="CS33" s="455"/>
      <c r="CT33" s="455"/>
      <c r="CU33" s="455"/>
      <c r="CV33" s="455"/>
      <c r="CW33" s="455"/>
      <c r="CX33" s="455"/>
      <c r="CY33" s="455"/>
      <c r="CZ33" s="455"/>
      <c r="DA33" s="455"/>
      <c r="DB33" s="455"/>
      <c r="DC33" s="455"/>
      <c r="DD33" s="455"/>
      <c r="DE33" s="455"/>
      <c r="DF33" s="215"/>
      <c r="DG33" s="651" t="s">
        <v>
201</v>
      </c>
      <c r="DH33" s="651"/>
      <c r="DI33" s="217"/>
      <c r="DJ33" s="185"/>
      <c r="DK33" s="185"/>
      <c r="DL33" s="185"/>
      <c r="DM33" s="185"/>
      <c r="DN33" s="185"/>
      <c r="DO33" s="185"/>
    </row>
    <row r="34" spans="1:119" ht="32.25" customHeight="1" x14ac:dyDescent="0.2">
      <c r="A34" s="186"/>
      <c r="B34" s="212"/>
      <c r="C34" s="652">
        <f>
IF(E34="","",1)</f>
        <v>
1</v>
      </c>
      <c r="D34" s="652"/>
      <c r="E34" s="653" t="str">
        <f>
IF('各会計、関係団体の財政状況及び健全化判断比率'!B7="","",'各会計、関係団体の財政状況及び健全化判断比率'!B7)</f>
        <v>
一般会計</v>
      </c>
      <c r="F34" s="653"/>
      <c r="G34" s="653"/>
      <c r="H34" s="653"/>
      <c r="I34" s="653"/>
      <c r="J34" s="653"/>
      <c r="K34" s="653"/>
      <c r="L34" s="653"/>
      <c r="M34" s="653"/>
      <c r="N34" s="653"/>
      <c r="O34" s="653"/>
      <c r="P34" s="653"/>
      <c r="Q34" s="653"/>
      <c r="R34" s="653"/>
      <c r="S34" s="653"/>
      <c r="T34" s="213"/>
      <c r="U34" s="652">
        <f>
IF(W34="","",MAX(C34:D43)+1)</f>
        <v>
5</v>
      </c>
      <c r="V34" s="652"/>
      <c r="W34" s="653" t="str">
        <f>
IF('各会計、関係団体の財政状況及び健全化判断比率'!B28="","",'各会計、関係団体の財政状況及び健全化判断比率'!B28)</f>
        <v>
国民健康保険事業会計（事業勘定）</v>
      </c>
      <c r="X34" s="653"/>
      <c r="Y34" s="653"/>
      <c r="Z34" s="653"/>
      <c r="AA34" s="653"/>
      <c r="AB34" s="653"/>
      <c r="AC34" s="653"/>
      <c r="AD34" s="653"/>
      <c r="AE34" s="653"/>
      <c r="AF34" s="653"/>
      <c r="AG34" s="653"/>
      <c r="AH34" s="653"/>
      <c r="AI34" s="653"/>
      <c r="AJ34" s="653"/>
      <c r="AK34" s="653"/>
      <c r="AL34" s="213"/>
      <c r="AM34" s="652" t="str">
        <f>
IF(AO34="","",MAX(C34:D43,U34:V43)+1)</f>
        <v/>
      </c>
      <c r="AN34" s="652"/>
      <c r="AO34" s="653"/>
      <c r="AP34" s="653"/>
      <c r="AQ34" s="653"/>
      <c r="AR34" s="653"/>
      <c r="AS34" s="653"/>
      <c r="AT34" s="653"/>
      <c r="AU34" s="653"/>
      <c r="AV34" s="653"/>
      <c r="AW34" s="653"/>
      <c r="AX34" s="653"/>
      <c r="AY34" s="653"/>
      <c r="AZ34" s="653"/>
      <c r="BA34" s="653"/>
      <c r="BB34" s="653"/>
      <c r="BC34" s="653"/>
      <c r="BD34" s="213"/>
      <c r="BE34" s="652">
        <f>
IF(BG34="","",MAX(C34:D43,U34:V43,AM34:AN43)+1)</f>
        <v>
9</v>
      </c>
      <c r="BF34" s="652"/>
      <c r="BG34" s="653" t="str">
        <f>
IF('各会計、関係団体の財政状況及び健全化判断比率'!B32="","",'各会計、関係団体の財政状況及び健全化判断比率'!B32)</f>
        <v>
簡易水道事業会計</v>
      </c>
      <c r="BH34" s="653"/>
      <c r="BI34" s="653"/>
      <c r="BJ34" s="653"/>
      <c r="BK34" s="653"/>
      <c r="BL34" s="653"/>
      <c r="BM34" s="653"/>
      <c r="BN34" s="653"/>
      <c r="BO34" s="653"/>
      <c r="BP34" s="653"/>
      <c r="BQ34" s="653"/>
      <c r="BR34" s="653"/>
      <c r="BS34" s="653"/>
      <c r="BT34" s="653"/>
      <c r="BU34" s="653"/>
      <c r="BV34" s="213"/>
      <c r="BW34" s="652">
        <f>
IF(BY34="","",MAX(C34:D43,U34:V43,AM34:AN43,BE34:BF43)+1)</f>
        <v>
12</v>
      </c>
      <c r="BX34" s="652"/>
      <c r="BY34" s="653" t="str">
        <f>
IF('各会計、関係団体の財政状況及び健全化判断比率'!B68="","",'各会計、関係団体の財政状況及び健全化判断比率'!B68)</f>
        <v>
東京都後期高齢者医療広域連合（一般会計）</v>
      </c>
      <c r="BZ34" s="653"/>
      <c r="CA34" s="653"/>
      <c r="CB34" s="653"/>
      <c r="CC34" s="653"/>
      <c r="CD34" s="653"/>
      <c r="CE34" s="653"/>
      <c r="CF34" s="653"/>
      <c r="CG34" s="653"/>
      <c r="CH34" s="653"/>
      <c r="CI34" s="653"/>
      <c r="CJ34" s="653"/>
      <c r="CK34" s="653"/>
      <c r="CL34" s="653"/>
      <c r="CM34" s="653"/>
      <c r="CN34" s="213"/>
      <c r="CO34" s="652" t="str">
        <f>
IF(CQ34="","",MAX(C34:D43,U34:V43,AM34:AN43,BE34:BF43,BW34:BX43)+1)</f>
        <v/>
      </c>
      <c r="CP34" s="652"/>
      <c r="CQ34" s="653" t="str">
        <f>
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
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
IF(E35="","",C34+1)</f>
        <v>
2</v>
      </c>
      <c r="D35" s="652"/>
      <c r="E35" s="653" t="str">
        <f>
IF('各会計、関係団体の財政状況及び健全化判断比率'!B8="","",'各会計、関係団体の財政状況及び健全化判断比率'!B8)</f>
        <v>
連絡船事業会計</v>
      </c>
      <c r="F35" s="653"/>
      <c r="G35" s="653"/>
      <c r="H35" s="653"/>
      <c r="I35" s="653"/>
      <c r="J35" s="653"/>
      <c r="K35" s="653"/>
      <c r="L35" s="653"/>
      <c r="M35" s="653"/>
      <c r="N35" s="653"/>
      <c r="O35" s="653"/>
      <c r="P35" s="653"/>
      <c r="Q35" s="653"/>
      <c r="R35" s="653"/>
      <c r="S35" s="653"/>
      <c r="T35" s="213"/>
      <c r="U35" s="652">
        <f>
IF(W35="","",U34+1)</f>
        <v>
6</v>
      </c>
      <c r="V35" s="652"/>
      <c r="W35" s="653" t="str">
        <f>
IF('各会計、関係団体の財政状況及び健全化判断比率'!B29="","",'各会計、関係団体の財政状況及び健全化判断比率'!B29)</f>
        <v>
国民健康保険事業会計（直診勘定）</v>
      </c>
      <c r="X35" s="653"/>
      <c r="Y35" s="653"/>
      <c r="Z35" s="653"/>
      <c r="AA35" s="653"/>
      <c r="AB35" s="653"/>
      <c r="AC35" s="653"/>
      <c r="AD35" s="653"/>
      <c r="AE35" s="653"/>
      <c r="AF35" s="653"/>
      <c r="AG35" s="653"/>
      <c r="AH35" s="653"/>
      <c r="AI35" s="653"/>
      <c r="AJ35" s="653"/>
      <c r="AK35" s="653"/>
      <c r="AL35" s="213"/>
      <c r="AM35" s="652" t="str">
        <f t="shared" ref="AM35:AM43" si="0">
IF(AO35="","",AM34+1)</f>
        <v/>
      </c>
      <c r="AN35" s="652"/>
      <c r="AO35" s="653"/>
      <c r="AP35" s="653"/>
      <c r="AQ35" s="653"/>
      <c r="AR35" s="653"/>
      <c r="AS35" s="653"/>
      <c r="AT35" s="653"/>
      <c r="AU35" s="653"/>
      <c r="AV35" s="653"/>
      <c r="AW35" s="653"/>
      <c r="AX35" s="653"/>
      <c r="AY35" s="653"/>
      <c r="AZ35" s="653"/>
      <c r="BA35" s="653"/>
      <c r="BB35" s="653"/>
      <c r="BC35" s="653"/>
      <c r="BD35" s="213"/>
      <c r="BE35" s="652">
        <f t="shared" ref="BE35:BE43" si="1">
IF(BG35="","",BE34+1)</f>
        <v>
10</v>
      </c>
      <c r="BF35" s="652"/>
      <c r="BG35" s="653" t="str">
        <f>
IF('各会計、関係団体の財政状況及び健全化判断比率'!B33="","",'各会計、関係団体の財政状況及び健全化判断比率'!B33)</f>
        <v>
と畜場事業会計</v>
      </c>
      <c r="BH35" s="653"/>
      <c r="BI35" s="653"/>
      <c r="BJ35" s="653"/>
      <c r="BK35" s="653"/>
      <c r="BL35" s="653"/>
      <c r="BM35" s="653"/>
      <c r="BN35" s="653"/>
      <c r="BO35" s="653"/>
      <c r="BP35" s="653"/>
      <c r="BQ35" s="653"/>
      <c r="BR35" s="653"/>
      <c r="BS35" s="653"/>
      <c r="BT35" s="653"/>
      <c r="BU35" s="653"/>
      <c r="BV35" s="213"/>
      <c r="BW35" s="652">
        <f t="shared" ref="BW35:BW43" si="2">
IF(BY35="","",BW34+1)</f>
        <v>
13</v>
      </c>
      <c r="BX35" s="652"/>
      <c r="BY35" s="653" t="str">
        <f>
IF('各会計、関係団体の財政状況及び健全化判断比率'!B69="","",'各会計、関係団体の財政状況及び健全化判断比率'!B69)</f>
        <v>
東京都後期高齢者医療広域連合（後期高齢者医療特別会計）</v>
      </c>
      <c r="BZ35" s="653"/>
      <c r="CA35" s="653"/>
      <c r="CB35" s="653"/>
      <c r="CC35" s="653"/>
      <c r="CD35" s="653"/>
      <c r="CE35" s="653"/>
      <c r="CF35" s="653"/>
      <c r="CG35" s="653"/>
      <c r="CH35" s="653"/>
      <c r="CI35" s="653"/>
      <c r="CJ35" s="653"/>
      <c r="CK35" s="653"/>
      <c r="CL35" s="653"/>
      <c r="CM35" s="653"/>
      <c r="CN35" s="213"/>
      <c r="CO35" s="652" t="str">
        <f t="shared" ref="CO35:CO43" si="3">
IF(CQ35="","",CO34+1)</f>
        <v/>
      </c>
      <c r="CP35" s="652"/>
      <c r="CQ35" s="653" t="str">
        <f>
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
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f>
IF(E36="","",C35+1)</f>
        <v>
3</v>
      </c>
      <c r="D36" s="652"/>
      <c r="E36" s="653" t="str">
        <f>
IF('各会計、関係団体の財政状況及び健全化判断比率'!B9="","",'各会計、関係団体の財政状況及び健全化判断比率'!B9)</f>
        <v>
温泉ロッジ事業会計</v>
      </c>
      <c r="F36" s="653"/>
      <c r="G36" s="653"/>
      <c r="H36" s="653"/>
      <c r="I36" s="653"/>
      <c r="J36" s="653"/>
      <c r="K36" s="653"/>
      <c r="L36" s="653"/>
      <c r="M36" s="653"/>
      <c r="N36" s="653"/>
      <c r="O36" s="653"/>
      <c r="P36" s="653"/>
      <c r="Q36" s="653"/>
      <c r="R36" s="653"/>
      <c r="S36" s="653"/>
      <c r="T36" s="213"/>
      <c r="U36" s="652">
        <f t="shared" ref="U36:U43" si="4">
IF(W36="","",U35+1)</f>
        <v>
7</v>
      </c>
      <c r="V36" s="652"/>
      <c r="W36" s="653" t="str">
        <f>
IF('各会計、関係団体の財政状況及び健全化判断比率'!B30="","",'各会計、関係団体の財政状況及び健全化判断比率'!B30)</f>
        <v>
介護保険事業会計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
11</v>
      </c>
      <c r="BF36" s="652"/>
      <c r="BG36" s="653" t="str">
        <f>
IF('各会計、関係団体の財政状況及び健全化判断比率'!B34="","",'各会計、関係団体の財政状況及び健全化判断比率'!B34)</f>
        <v>
下水道事業会計</v>
      </c>
      <c r="BH36" s="653"/>
      <c r="BI36" s="653"/>
      <c r="BJ36" s="653"/>
      <c r="BK36" s="653"/>
      <c r="BL36" s="653"/>
      <c r="BM36" s="653"/>
      <c r="BN36" s="653"/>
      <c r="BO36" s="653"/>
      <c r="BP36" s="653"/>
      <c r="BQ36" s="653"/>
      <c r="BR36" s="653"/>
      <c r="BS36" s="653"/>
      <c r="BT36" s="653"/>
      <c r="BU36" s="653"/>
      <c r="BV36" s="213"/>
      <c r="BW36" s="652">
        <f t="shared" si="2"/>
        <v>
14</v>
      </c>
      <c r="BX36" s="652"/>
      <c r="BY36" s="653" t="str">
        <f>
IF('各会計、関係団体の財政状況及び健全化判断比率'!B70="","",'各会計、関係団体の財政状況及び健全化判断比率'!B70)</f>
        <v>
東京都島嶼町村一部事務組合</v>
      </c>
      <c r="BZ36" s="653"/>
      <c r="CA36" s="653"/>
      <c r="CB36" s="653"/>
      <c r="CC36" s="653"/>
      <c r="CD36" s="653"/>
      <c r="CE36" s="653"/>
      <c r="CF36" s="653"/>
      <c r="CG36" s="653"/>
      <c r="CH36" s="653"/>
      <c r="CI36" s="653"/>
      <c r="CJ36" s="653"/>
      <c r="CK36" s="653"/>
      <c r="CL36" s="653"/>
      <c r="CM36" s="653"/>
      <c r="CN36" s="213"/>
      <c r="CO36" s="652" t="str">
        <f t="shared" si="3"/>
        <v/>
      </c>
      <c r="CP36" s="652"/>
      <c r="CQ36" s="653" t="str">
        <f>
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
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f>
IF(E37="","",C36+1)</f>
        <v>
4</v>
      </c>
      <c r="D37" s="652"/>
      <c r="E37" s="653" t="str">
        <f>
IF('各会計、関係団体の財政状況及び健全化判断比率'!B10="","",'各会計、関係団体の財政状況及び健全化判断比率'!B10)</f>
        <v>
災害援護資金貸付事業会計</v>
      </c>
      <c r="F37" s="653"/>
      <c r="G37" s="653"/>
      <c r="H37" s="653"/>
      <c r="I37" s="653"/>
      <c r="J37" s="653"/>
      <c r="K37" s="653"/>
      <c r="L37" s="653"/>
      <c r="M37" s="653"/>
      <c r="N37" s="653"/>
      <c r="O37" s="653"/>
      <c r="P37" s="653"/>
      <c r="Q37" s="653"/>
      <c r="R37" s="653"/>
      <c r="S37" s="653"/>
      <c r="T37" s="213"/>
      <c r="U37" s="652">
        <f t="shared" si="4"/>
        <v>
8</v>
      </c>
      <c r="V37" s="652"/>
      <c r="W37" s="653" t="str">
        <f>
IF('各会計、関係団体の財政状況及び健全化判断比率'!B31="","",'各会計、関係団体の財政状況及び健全化判断比率'!B31)</f>
        <v>
後期高齢者医療事業会計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
15</v>
      </c>
      <c r="BX37" s="652"/>
      <c r="BY37" s="653" t="str">
        <f>
IF('各会計、関係団体の財政状況及び健全化判断比率'!B71="","",'各会計、関係団体の財政状況及び健全化判断比率'!B71)</f>
        <v>
東京都市町村職員退職手当組合</v>
      </c>
      <c r="BZ37" s="653"/>
      <c r="CA37" s="653"/>
      <c r="CB37" s="653"/>
      <c r="CC37" s="653"/>
      <c r="CD37" s="653"/>
      <c r="CE37" s="653"/>
      <c r="CF37" s="653"/>
      <c r="CG37" s="653"/>
      <c r="CH37" s="653"/>
      <c r="CI37" s="653"/>
      <c r="CJ37" s="653"/>
      <c r="CK37" s="653"/>
      <c r="CL37" s="653"/>
      <c r="CM37" s="653"/>
      <c r="CN37" s="213"/>
      <c r="CO37" s="652" t="str">
        <f t="shared" si="3"/>
        <v/>
      </c>
      <c r="CP37" s="652"/>
      <c r="CQ37" s="653" t="str">
        <f>
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
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
IF(E38="","",C37+1)</f>
        <v/>
      </c>
      <c r="D38" s="652"/>
      <c r="E38" s="653" t="str">
        <f>
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
16</v>
      </c>
      <c r="BX38" s="652"/>
      <c r="BY38" s="653" t="str">
        <f>
IF('各会計、関係団体の財政状況及び健全化判断比率'!B72="","",'各会計、関係団体の財政状況及び健全化判断比率'!B72)</f>
        <v>
東京都市町村議会議員公務災害補償等組合</v>
      </c>
      <c r="BZ38" s="653"/>
      <c r="CA38" s="653"/>
      <c r="CB38" s="653"/>
      <c r="CC38" s="653"/>
      <c r="CD38" s="653"/>
      <c r="CE38" s="653"/>
      <c r="CF38" s="653"/>
      <c r="CG38" s="653"/>
      <c r="CH38" s="653"/>
      <c r="CI38" s="653"/>
      <c r="CJ38" s="653"/>
      <c r="CK38" s="653"/>
      <c r="CL38" s="653"/>
      <c r="CM38" s="653"/>
      <c r="CN38" s="213"/>
      <c r="CO38" s="652" t="str">
        <f t="shared" si="3"/>
        <v/>
      </c>
      <c r="CP38" s="652"/>
      <c r="CQ38" s="653" t="str">
        <f>
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
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
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
17</v>
      </c>
      <c r="BX39" s="652"/>
      <c r="BY39" s="653" t="str">
        <f>
IF('各会計、関係団体の財政状況及び健全化判断比率'!B73="","",'各会計、関係団体の財政状況及び健全化判断比率'!B73)</f>
        <v>
東京都市町村総合事務組合（一般会計）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
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
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
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
18</v>
      </c>
      <c r="BX40" s="652"/>
      <c r="BY40" s="653" t="str">
        <f>
IF('各会計、関係団体の財政状況及び健全化判断比率'!B74="","",'各会計、関係団体の財政状況及び健全化判断比率'!B74)</f>
        <v>
東京都市町村総合事務組合（交通災害共済事業特別会計）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
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
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
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
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
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
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
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
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
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
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
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
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
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
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
202</v>
      </c>
      <c r="C46" s="185"/>
      <c r="D46" s="185"/>
      <c r="E46" s="185" t="s">
        <v>
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
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
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
206</v>
      </c>
    </row>
    <row r="50" spans="5:5" x14ac:dyDescent="0.2">
      <c r="E50" s="187" t="s">
        <v>
207</v>
      </c>
    </row>
    <row r="51" spans="5:5" x14ac:dyDescent="0.2">
      <c r="E51" s="187" t="s">
        <v>
208</v>
      </c>
    </row>
    <row r="52" spans="5:5" x14ac:dyDescent="0.2">
      <c r="E52" s="187" t="s">
        <v>
209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C60YiivlTh7y5BhW2SsDVGoQE7T1Abo3f94fX9YR/yLBEIqN3w1UCaBitaX9N5Ha89GxYwJlHw+LgACgVGTDRw==" saltValue="hDRxI82KTsidWv1LUrfzz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5546875" style="225" customWidth="1"/>
    <col min="96" max="133" width="1.5546875" style="241" customWidth="1"/>
    <col min="134" max="143" width="1.554687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
210</v>
      </c>
      <c r="DI1" s="656"/>
      <c r="DJ1" s="656"/>
      <c r="DK1" s="656"/>
      <c r="DL1" s="656"/>
      <c r="DM1" s="656"/>
      <c r="DN1" s="657"/>
      <c r="DO1" s="225"/>
      <c r="DP1" s="655" t="s">
        <v>
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
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
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
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
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
1</v>
      </c>
      <c r="C4" s="659"/>
      <c r="D4" s="659"/>
      <c r="E4" s="659"/>
      <c r="F4" s="659"/>
      <c r="G4" s="659"/>
      <c r="H4" s="659"/>
      <c r="I4" s="659"/>
      <c r="J4" s="659"/>
      <c r="K4" s="659"/>
      <c r="L4" s="659"/>
      <c r="M4" s="659"/>
      <c r="N4" s="659"/>
      <c r="O4" s="659"/>
      <c r="P4" s="659"/>
      <c r="Q4" s="660"/>
      <c r="R4" s="658" t="s">
        <v>
216</v>
      </c>
      <c r="S4" s="659"/>
      <c r="T4" s="659"/>
      <c r="U4" s="659"/>
      <c r="V4" s="659"/>
      <c r="W4" s="659"/>
      <c r="X4" s="659"/>
      <c r="Y4" s="660"/>
      <c r="Z4" s="658" t="s">
        <v>
217</v>
      </c>
      <c r="AA4" s="659"/>
      <c r="AB4" s="659"/>
      <c r="AC4" s="660"/>
      <c r="AD4" s="658" t="s">
        <v>
218</v>
      </c>
      <c r="AE4" s="659"/>
      <c r="AF4" s="659"/>
      <c r="AG4" s="659"/>
      <c r="AH4" s="659"/>
      <c r="AI4" s="659"/>
      <c r="AJ4" s="659"/>
      <c r="AK4" s="660"/>
      <c r="AL4" s="658" t="s">
        <v>
217</v>
      </c>
      <c r="AM4" s="659"/>
      <c r="AN4" s="659"/>
      <c r="AO4" s="660"/>
      <c r="AP4" s="664" t="s">
        <v>
219</v>
      </c>
      <c r="AQ4" s="664"/>
      <c r="AR4" s="664"/>
      <c r="AS4" s="664"/>
      <c r="AT4" s="664"/>
      <c r="AU4" s="664"/>
      <c r="AV4" s="664"/>
      <c r="AW4" s="664"/>
      <c r="AX4" s="664"/>
      <c r="AY4" s="664"/>
      <c r="AZ4" s="664"/>
      <c r="BA4" s="664"/>
      <c r="BB4" s="664"/>
      <c r="BC4" s="664"/>
      <c r="BD4" s="664"/>
      <c r="BE4" s="664"/>
      <c r="BF4" s="664"/>
      <c r="BG4" s="664" t="s">
        <v>
220</v>
      </c>
      <c r="BH4" s="664"/>
      <c r="BI4" s="664"/>
      <c r="BJ4" s="664"/>
      <c r="BK4" s="664"/>
      <c r="BL4" s="664"/>
      <c r="BM4" s="664"/>
      <c r="BN4" s="664"/>
      <c r="BO4" s="664" t="s">
        <v>
217</v>
      </c>
      <c r="BP4" s="664"/>
      <c r="BQ4" s="664"/>
      <c r="BR4" s="664"/>
      <c r="BS4" s="664" t="s">
        <v>
221</v>
      </c>
      <c r="BT4" s="664"/>
      <c r="BU4" s="664"/>
      <c r="BV4" s="664"/>
      <c r="BW4" s="664"/>
      <c r="BX4" s="664"/>
      <c r="BY4" s="664"/>
      <c r="BZ4" s="664"/>
      <c r="CA4" s="664"/>
      <c r="CB4" s="664"/>
      <c r="CD4" s="661" t="s">
        <v>
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
223</v>
      </c>
      <c r="C5" s="666"/>
      <c r="D5" s="666"/>
      <c r="E5" s="666"/>
      <c r="F5" s="666"/>
      <c r="G5" s="666"/>
      <c r="H5" s="666"/>
      <c r="I5" s="666"/>
      <c r="J5" s="666"/>
      <c r="K5" s="666"/>
      <c r="L5" s="666"/>
      <c r="M5" s="666"/>
      <c r="N5" s="666"/>
      <c r="O5" s="666"/>
      <c r="P5" s="666"/>
      <c r="Q5" s="667"/>
      <c r="R5" s="668">
        <v>
330247</v>
      </c>
      <c r="S5" s="669"/>
      <c r="T5" s="669"/>
      <c r="U5" s="669"/>
      <c r="V5" s="669"/>
      <c r="W5" s="669"/>
      <c r="X5" s="669"/>
      <c r="Y5" s="670"/>
      <c r="Z5" s="671">
        <v>
7.2</v>
      </c>
      <c r="AA5" s="671"/>
      <c r="AB5" s="671"/>
      <c r="AC5" s="671"/>
      <c r="AD5" s="672">
        <v>
330247</v>
      </c>
      <c r="AE5" s="672"/>
      <c r="AF5" s="672"/>
      <c r="AG5" s="672"/>
      <c r="AH5" s="672"/>
      <c r="AI5" s="672"/>
      <c r="AJ5" s="672"/>
      <c r="AK5" s="672"/>
      <c r="AL5" s="673">
        <v>
19.8</v>
      </c>
      <c r="AM5" s="674"/>
      <c r="AN5" s="674"/>
      <c r="AO5" s="675"/>
      <c r="AP5" s="665" t="s">
        <v>
224</v>
      </c>
      <c r="AQ5" s="666"/>
      <c r="AR5" s="666"/>
      <c r="AS5" s="666"/>
      <c r="AT5" s="666"/>
      <c r="AU5" s="666"/>
      <c r="AV5" s="666"/>
      <c r="AW5" s="666"/>
      <c r="AX5" s="666"/>
      <c r="AY5" s="666"/>
      <c r="AZ5" s="666"/>
      <c r="BA5" s="666"/>
      <c r="BB5" s="666"/>
      <c r="BC5" s="666"/>
      <c r="BD5" s="666"/>
      <c r="BE5" s="666"/>
      <c r="BF5" s="667"/>
      <c r="BG5" s="679">
        <v>
329969</v>
      </c>
      <c r="BH5" s="680"/>
      <c r="BI5" s="680"/>
      <c r="BJ5" s="680"/>
      <c r="BK5" s="680"/>
      <c r="BL5" s="680"/>
      <c r="BM5" s="680"/>
      <c r="BN5" s="681"/>
      <c r="BO5" s="682">
        <v>
99.9</v>
      </c>
      <c r="BP5" s="682"/>
      <c r="BQ5" s="682"/>
      <c r="BR5" s="682"/>
      <c r="BS5" s="683" t="s">
        <v>
137</v>
      </c>
      <c r="BT5" s="683"/>
      <c r="BU5" s="683"/>
      <c r="BV5" s="683"/>
      <c r="BW5" s="683"/>
      <c r="BX5" s="683"/>
      <c r="BY5" s="683"/>
      <c r="BZ5" s="683"/>
      <c r="CA5" s="683"/>
      <c r="CB5" s="687"/>
      <c r="CD5" s="661" t="s">
        <v>
219</v>
      </c>
      <c r="CE5" s="662"/>
      <c r="CF5" s="662"/>
      <c r="CG5" s="662"/>
      <c r="CH5" s="662"/>
      <c r="CI5" s="662"/>
      <c r="CJ5" s="662"/>
      <c r="CK5" s="662"/>
      <c r="CL5" s="662"/>
      <c r="CM5" s="662"/>
      <c r="CN5" s="662"/>
      <c r="CO5" s="662"/>
      <c r="CP5" s="662"/>
      <c r="CQ5" s="663"/>
      <c r="CR5" s="661" t="s">
        <v>
225</v>
      </c>
      <c r="CS5" s="662"/>
      <c r="CT5" s="662"/>
      <c r="CU5" s="662"/>
      <c r="CV5" s="662"/>
      <c r="CW5" s="662"/>
      <c r="CX5" s="662"/>
      <c r="CY5" s="663"/>
      <c r="CZ5" s="661" t="s">
        <v>
217</v>
      </c>
      <c r="DA5" s="662"/>
      <c r="DB5" s="662"/>
      <c r="DC5" s="663"/>
      <c r="DD5" s="661" t="s">
        <v>
226</v>
      </c>
      <c r="DE5" s="662"/>
      <c r="DF5" s="662"/>
      <c r="DG5" s="662"/>
      <c r="DH5" s="662"/>
      <c r="DI5" s="662"/>
      <c r="DJ5" s="662"/>
      <c r="DK5" s="662"/>
      <c r="DL5" s="662"/>
      <c r="DM5" s="662"/>
      <c r="DN5" s="662"/>
      <c r="DO5" s="662"/>
      <c r="DP5" s="663"/>
      <c r="DQ5" s="661" t="s">
        <v>
227</v>
      </c>
      <c r="DR5" s="662"/>
      <c r="DS5" s="662"/>
      <c r="DT5" s="662"/>
      <c r="DU5" s="662"/>
      <c r="DV5" s="662"/>
      <c r="DW5" s="662"/>
      <c r="DX5" s="662"/>
      <c r="DY5" s="662"/>
      <c r="DZ5" s="662"/>
      <c r="EA5" s="662"/>
      <c r="EB5" s="662"/>
      <c r="EC5" s="663"/>
    </row>
    <row r="6" spans="2:143" ht="11.25" customHeight="1" x14ac:dyDescent="0.2">
      <c r="B6" s="676" t="s">
        <v>
228</v>
      </c>
      <c r="C6" s="677"/>
      <c r="D6" s="677"/>
      <c r="E6" s="677"/>
      <c r="F6" s="677"/>
      <c r="G6" s="677"/>
      <c r="H6" s="677"/>
      <c r="I6" s="677"/>
      <c r="J6" s="677"/>
      <c r="K6" s="677"/>
      <c r="L6" s="677"/>
      <c r="M6" s="677"/>
      <c r="N6" s="677"/>
      <c r="O6" s="677"/>
      <c r="P6" s="677"/>
      <c r="Q6" s="678"/>
      <c r="R6" s="679">
        <v>
17828</v>
      </c>
      <c r="S6" s="680"/>
      <c r="T6" s="680"/>
      <c r="U6" s="680"/>
      <c r="V6" s="680"/>
      <c r="W6" s="680"/>
      <c r="X6" s="680"/>
      <c r="Y6" s="681"/>
      <c r="Z6" s="682">
        <v>
0.4</v>
      </c>
      <c r="AA6" s="682"/>
      <c r="AB6" s="682"/>
      <c r="AC6" s="682"/>
      <c r="AD6" s="683">
        <v>
17828</v>
      </c>
      <c r="AE6" s="683"/>
      <c r="AF6" s="683"/>
      <c r="AG6" s="683"/>
      <c r="AH6" s="683"/>
      <c r="AI6" s="683"/>
      <c r="AJ6" s="683"/>
      <c r="AK6" s="683"/>
      <c r="AL6" s="684">
        <v>
1.1000000000000001</v>
      </c>
      <c r="AM6" s="685"/>
      <c r="AN6" s="685"/>
      <c r="AO6" s="686"/>
      <c r="AP6" s="676" t="s">
        <v>
229</v>
      </c>
      <c r="AQ6" s="677"/>
      <c r="AR6" s="677"/>
      <c r="AS6" s="677"/>
      <c r="AT6" s="677"/>
      <c r="AU6" s="677"/>
      <c r="AV6" s="677"/>
      <c r="AW6" s="677"/>
      <c r="AX6" s="677"/>
      <c r="AY6" s="677"/>
      <c r="AZ6" s="677"/>
      <c r="BA6" s="677"/>
      <c r="BB6" s="677"/>
      <c r="BC6" s="677"/>
      <c r="BD6" s="677"/>
      <c r="BE6" s="677"/>
      <c r="BF6" s="678"/>
      <c r="BG6" s="679">
        <v>
329969</v>
      </c>
      <c r="BH6" s="680"/>
      <c r="BI6" s="680"/>
      <c r="BJ6" s="680"/>
      <c r="BK6" s="680"/>
      <c r="BL6" s="680"/>
      <c r="BM6" s="680"/>
      <c r="BN6" s="681"/>
      <c r="BO6" s="682">
        <v>
99.9</v>
      </c>
      <c r="BP6" s="682"/>
      <c r="BQ6" s="682"/>
      <c r="BR6" s="682"/>
      <c r="BS6" s="683" t="s">
        <v>
127</v>
      </c>
      <c r="BT6" s="683"/>
      <c r="BU6" s="683"/>
      <c r="BV6" s="683"/>
      <c r="BW6" s="683"/>
      <c r="BX6" s="683"/>
      <c r="BY6" s="683"/>
      <c r="BZ6" s="683"/>
      <c r="CA6" s="683"/>
      <c r="CB6" s="687"/>
      <c r="CD6" s="690" t="s">
        <v>
230</v>
      </c>
      <c r="CE6" s="691"/>
      <c r="CF6" s="691"/>
      <c r="CG6" s="691"/>
      <c r="CH6" s="691"/>
      <c r="CI6" s="691"/>
      <c r="CJ6" s="691"/>
      <c r="CK6" s="691"/>
      <c r="CL6" s="691"/>
      <c r="CM6" s="691"/>
      <c r="CN6" s="691"/>
      <c r="CO6" s="691"/>
      <c r="CP6" s="691"/>
      <c r="CQ6" s="692"/>
      <c r="CR6" s="679">
        <v>
53765</v>
      </c>
      <c r="CS6" s="680"/>
      <c r="CT6" s="680"/>
      <c r="CU6" s="680"/>
      <c r="CV6" s="680"/>
      <c r="CW6" s="680"/>
      <c r="CX6" s="680"/>
      <c r="CY6" s="681"/>
      <c r="CZ6" s="673">
        <v>
1.2</v>
      </c>
      <c r="DA6" s="674"/>
      <c r="DB6" s="674"/>
      <c r="DC6" s="693"/>
      <c r="DD6" s="688" t="s">
        <v>
127</v>
      </c>
      <c r="DE6" s="680"/>
      <c r="DF6" s="680"/>
      <c r="DG6" s="680"/>
      <c r="DH6" s="680"/>
      <c r="DI6" s="680"/>
      <c r="DJ6" s="680"/>
      <c r="DK6" s="680"/>
      <c r="DL6" s="680"/>
      <c r="DM6" s="680"/>
      <c r="DN6" s="680"/>
      <c r="DO6" s="680"/>
      <c r="DP6" s="681"/>
      <c r="DQ6" s="688">
        <v>
53765</v>
      </c>
      <c r="DR6" s="680"/>
      <c r="DS6" s="680"/>
      <c r="DT6" s="680"/>
      <c r="DU6" s="680"/>
      <c r="DV6" s="680"/>
      <c r="DW6" s="680"/>
      <c r="DX6" s="680"/>
      <c r="DY6" s="680"/>
      <c r="DZ6" s="680"/>
      <c r="EA6" s="680"/>
      <c r="EB6" s="680"/>
      <c r="EC6" s="689"/>
    </row>
    <row r="7" spans="2:143" ht="11.25" customHeight="1" x14ac:dyDescent="0.2">
      <c r="B7" s="676" t="s">
        <v>
231</v>
      </c>
      <c r="C7" s="677"/>
      <c r="D7" s="677"/>
      <c r="E7" s="677"/>
      <c r="F7" s="677"/>
      <c r="G7" s="677"/>
      <c r="H7" s="677"/>
      <c r="I7" s="677"/>
      <c r="J7" s="677"/>
      <c r="K7" s="677"/>
      <c r="L7" s="677"/>
      <c r="M7" s="677"/>
      <c r="N7" s="677"/>
      <c r="O7" s="677"/>
      <c r="P7" s="677"/>
      <c r="Q7" s="678"/>
      <c r="R7" s="679">
        <v>
574</v>
      </c>
      <c r="S7" s="680"/>
      <c r="T7" s="680"/>
      <c r="U7" s="680"/>
      <c r="V7" s="680"/>
      <c r="W7" s="680"/>
      <c r="X7" s="680"/>
      <c r="Y7" s="681"/>
      <c r="Z7" s="682">
        <v>
0</v>
      </c>
      <c r="AA7" s="682"/>
      <c r="AB7" s="682"/>
      <c r="AC7" s="682"/>
      <c r="AD7" s="683">
        <v>
574</v>
      </c>
      <c r="AE7" s="683"/>
      <c r="AF7" s="683"/>
      <c r="AG7" s="683"/>
      <c r="AH7" s="683"/>
      <c r="AI7" s="683"/>
      <c r="AJ7" s="683"/>
      <c r="AK7" s="683"/>
      <c r="AL7" s="684">
        <v>
0</v>
      </c>
      <c r="AM7" s="685"/>
      <c r="AN7" s="685"/>
      <c r="AO7" s="686"/>
      <c r="AP7" s="676" t="s">
        <v>
232</v>
      </c>
      <c r="AQ7" s="677"/>
      <c r="AR7" s="677"/>
      <c r="AS7" s="677"/>
      <c r="AT7" s="677"/>
      <c r="AU7" s="677"/>
      <c r="AV7" s="677"/>
      <c r="AW7" s="677"/>
      <c r="AX7" s="677"/>
      <c r="AY7" s="677"/>
      <c r="AZ7" s="677"/>
      <c r="BA7" s="677"/>
      <c r="BB7" s="677"/>
      <c r="BC7" s="677"/>
      <c r="BD7" s="677"/>
      <c r="BE7" s="677"/>
      <c r="BF7" s="678"/>
      <c r="BG7" s="679">
        <v>
137655</v>
      </c>
      <c r="BH7" s="680"/>
      <c r="BI7" s="680"/>
      <c r="BJ7" s="680"/>
      <c r="BK7" s="680"/>
      <c r="BL7" s="680"/>
      <c r="BM7" s="680"/>
      <c r="BN7" s="681"/>
      <c r="BO7" s="682">
        <v>
41.7</v>
      </c>
      <c r="BP7" s="682"/>
      <c r="BQ7" s="682"/>
      <c r="BR7" s="682"/>
      <c r="BS7" s="683" t="s">
        <v>
127</v>
      </c>
      <c r="BT7" s="683"/>
      <c r="BU7" s="683"/>
      <c r="BV7" s="683"/>
      <c r="BW7" s="683"/>
      <c r="BX7" s="683"/>
      <c r="BY7" s="683"/>
      <c r="BZ7" s="683"/>
      <c r="CA7" s="683"/>
      <c r="CB7" s="687"/>
      <c r="CD7" s="694" t="s">
        <v>
233</v>
      </c>
      <c r="CE7" s="695"/>
      <c r="CF7" s="695"/>
      <c r="CG7" s="695"/>
      <c r="CH7" s="695"/>
      <c r="CI7" s="695"/>
      <c r="CJ7" s="695"/>
      <c r="CK7" s="695"/>
      <c r="CL7" s="695"/>
      <c r="CM7" s="695"/>
      <c r="CN7" s="695"/>
      <c r="CO7" s="695"/>
      <c r="CP7" s="695"/>
      <c r="CQ7" s="696"/>
      <c r="CR7" s="679">
        <v>
778287</v>
      </c>
      <c r="CS7" s="680"/>
      <c r="CT7" s="680"/>
      <c r="CU7" s="680"/>
      <c r="CV7" s="680"/>
      <c r="CW7" s="680"/>
      <c r="CX7" s="680"/>
      <c r="CY7" s="681"/>
      <c r="CZ7" s="682">
        <v>
17.399999999999999</v>
      </c>
      <c r="DA7" s="682"/>
      <c r="DB7" s="682"/>
      <c r="DC7" s="682"/>
      <c r="DD7" s="688">
        <v>
29007</v>
      </c>
      <c r="DE7" s="680"/>
      <c r="DF7" s="680"/>
      <c r="DG7" s="680"/>
      <c r="DH7" s="680"/>
      <c r="DI7" s="680"/>
      <c r="DJ7" s="680"/>
      <c r="DK7" s="680"/>
      <c r="DL7" s="680"/>
      <c r="DM7" s="680"/>
      <c r="DN7" s="680"/>
      <c r="DO7" s="680"/>
      <c r="DP7" s="681"/>
      <c r="DQ7" s="688">
        <v>
597719</v>
      </c>
      <c r="DR7" s="680"/>
      <c r="DS7" s="680"/>
      <c r="DT7" s="680"/>
      <c r="DU7" s="680"/>
      <c r="DV7" s="680"/>
      <c r="DW7" s="680"/>
      <c r="DX7" s="680"/>
      <c r="DY7" s="680"/>
      <c r="DZ7" s="680"/>
      <c r="EA7" s="680"/>
      <c r="EB7" s="680"/>
      <c r="EC7" s="689"/>
    </row>
    <row r="8" spans="2:143" ht="11.25" customHeight="1" x14ac:dyDescent="0.2">
      <c r="B8" s="676" t="s">
        <v>
234</v>
      </c>
      <c r="C8" s="677"/>
      <c r="D8" s="677"/>
      <c r="E8" s="677"/>
      <c r="F8" s="677"/>
      <c r="G8" s="677"/>
      <c r="H8" s="677"/>
      <c r="I8" s="677"/>
      <c r="J8" s="677"/>
      <c r="K8" s="677"/>
      <c r="L8" s="677"/>
      <c r="M8" s="677"/>
      <c r="N8" s="677"/>
      <c r="O8" s="677"/>
      <c r="P8" s="677"/>
      <c r="Q8" s="678"/>
      <c r="R8" s="679">
        <v>
1917</v>
      </c>
      <c r="S8" s="680"/>
      <c r="T8" s="680"/>
      <c r="U8" s="680"/>
      <c r="V8" s="680"/>
      <c r="W8" s="680"/>
      <c r="X8" s="680"/>
      <c r="Y8" s="681"/>
      <c r="Z8" s="682">
        <v>
0</v>
      </c>
      <c r="AA8" s="682"/>
      <c r="AB8" s="682"/>
      <c r="AC8" s="682"/>
      <c r="AD8" s="683">
        <v>
1917</v>
      </c>
      <c r="AE8" s="683"/>
      <c r="AF8" s="683"/>
      <c r="AG8" s="683"/>
      <c r="AH8" s="683"/>
      <c r="AI8" s="683"/>
      <c r="AJ8" s="683"/>
      <c r="AK8" s="683"/>
      <c r="AL8" s="684">
        <v>
0.1</v>
      </c>
      <c r="AM8" s="685"/>
      <c r="AN8" s="685"/>
      <c r="AO8" s="686"/>
      <c r="AP8" s="676" t="s">
        <v>
235</v>
      </c>
      <c r="AQ8" s="677"/>
      <c r="AR8" s="677"/>
      <c r="AS8" s="677"/>
      <c r="AT8" s="677"/>
      <c r="AU8" s="677"/>
      <c r="AV8" s="677"/>
      <c r="AW8" s="677"/>
      <c r="AX8" s="677"/>
      <c r="AY8" s="677"/>
      <c r="AZ8" s="677"/>
      <c r="BA8" s="677"/>
      <c r="BB8" s="677"/>
      <c r="BC8" s="677"/>
      <c r="BD8" s="677"/>
      <c r="BE8" s="677"/>
      <c r="BF8" s="678"/>
      <c r="BG8" s="679">
        <v>
4546</v>
      </c>
      <c r="BH8" s="680"/>
      <c r="BI8" s="680"/>
      <c r="BJ8" s="680"/>
      <c r="BK8" s="680"/>
      <c r="BL8" s="680"/>
      <c r="BM8" s="680"/>
      <c r="BN8" s="681"/>
      <c r="BO8" s="682">
        <v>
1.4</v>
      </c>
      <c r="BP8" s="682"/>
      <c r="BQ8" s="682"/>
      <c r="BR8" s="682"/>
      <c r="BS8" s="688" t="s">
        <v>
127</v>
      </c>
      <c r="BT8" s="680"/>
      <c r="BU8" s="680"/>
      <c r="BV8" s="680"/>
      <c r="BW8" s="680"/>
      <c r="BX8" s="680"/>
      <c r="BY8" s="680"/>
      <c r="BZ8" s="680"/>
      <c r="CA8" s="680"/>
      <c r="CB8" s="689"/>
      <c r="CD8" s="694" t="s">
        <v>
236</v>
      </c>
      <c r="CE8" s="695"/>
      <c r="CF8" s="695"/>
      <c r="CG8" s="695"/>
      <c r="CH8" s="695"/>
      <c r="CI8" s="695"/>
      <c r="CJ8" s="695"/>
      <c r="CK8" s="695"/>
      <c r="CL8" s="695"/>
      <c r="CM8" s="695"/>
      <c r="CN8" s="695"/>
      <c r="CO8" s="695"/>
      <c r="CP8" s="695"/>
      <c r="CQ8" s="696"/>
      <c r="CR8" s="679">
        <v>
585632</v>
      </c>
      <c r="CS8" s="680"/>
      <c r="CT8" s="680"/>
      <c r="CU8" s="680"/>
      <c r="CV8" s="680"/>
      <c r="CW8" s="680"/>
      <c r="CX8" s="680"/>
      <c r="CY8" s="681"/>
      <c r="CZ8" s="682">
        <v>
13.1</v>
      </c>
      <c r="DA8" s="682"/>
      <c r="DB8" s="682"/>
      <c r="DC8" s="682"/>
      <c r="DD8" s="688">
        <v>
75974</v>
      </c>
      <c r="DE8" s="680"/>
      <c r="DF8" s="680"/>
      <c r="DG8" s="680"/>
      <c r="DH8" s="680"/>
      <c r="DI8" s="680"/>
      <c r="DJ8" s="680"/>
      <c r="DK8" s="680"/>
      <c r="DL8" s="680"/>
      <c r="DM8" s="680"/>
      <c r="DN8" s="680"/>
      <c r="DO8" s="680"/>
      <c r="DP8" s="681"/>
      <c r="DQ8" s="688">
        <v>
367607</v>
      </c>
      <c r="DR8" s="680"/>
      <c r="DS8" s="680"/>
      <c r="DT8" s="680"/>
      <c r="DU8" s="680"/>
      <c r="DV8" s="680"/>
      <c r="DW8" s="680"/>
      <c r="DX8" s="680"/>
      <c r="DY8" s="680"/>
      <c r="DZ8" s="680"/>
      <c r="EA8" s="680"/>
      <c r="EB8" s="680"/>
      <c r="EC8" s="689"/>
    </row>
    <row r="9" spans="2:143" ht="11.25" customHeight="1" x14ac:dyDescent="0.2">
      <c r="B9" s="676" t="s">
        <v>
237</v>
      </c>
      <c r="C9" s="677"/>
      <c r="D9" s="677"/>
      <c r="E9" s="677"/>
      <c r="F9" s="677"/>
      <c r="G9" s="677"/>
      <c r="H9" s="677"/>
      <c r="I9" s="677"/>
      <c r="J9" s="677"/>
      <c r="K9" s="677"/>
      <c r="L9" s="677"/>
      <c r="M9" s="677"/>
      <c r="N9" s="677"/>
      <c r="O9" s="677"/>
      <c r="P9" s="677"/>
      <c r="Q9" s="678"/>
      <c r="R9" s="679">
        <v>
1561</v>
      </c>
      <c r="S9" s="680"/>
      <c r="T9" s="680"/>
      <c r="U9" s="680"/>
      <c r="V9" s="680"/>
      <c r="W9" s="680"/>
      <c r="X9" s="680"/>
      <c r="Y9" s="681"/>
      <c r="Z9" s="682">
        <v>
0</v>
      </c>
      <c r="AA9" s="682"/>
      <c r="AB9" s="682"/>
      <c r="AC9" s="682"/>
      <c r="AD9" s="683">
        <v>
1561</v>
      </c>
      <c r="AE9" s="683"/>
      <c r="AF9" s="683"/>
      <c r="AG9" s="683"/>
      <c r="AH9" s="683"/>
      <c r="AI9" s="683"/>
      <c r="AJ9" s="683"/>
      <c r="AK9" s="683"/>
      <c r="AL9" s="684">
        <v>
0.1</v>
      </c>
      <c r="AM9" s="685"/>
      <c r="AN9" s="685"/>
      <c r="AO9" s="686"/>
      <c r="AP9" s="676" t="s">
        <v>
238</v>
      </c>
      <c r="AQ9" s="677"/>
      <c r="AR9" s="677"/>
      <c r="AS9" s="677"/>
      <c r="AT9" s="677"/>
      <c r="AU9" s="677"/>
      <c r="AV9" s="677"/>
      <c r="AW9" s="677"/>
      <c r="AX9" s="677"/>
      <c r="AY9" s="677"/>
      <c r="AZ9" s="677"/>
      <c r="BA9" s="677"/>
      <c r="BB9" s="677"/>
      <c r="BC9" s="677"/>
      <c r="BD9" s="677"/>
      <c r="BE9" s="677"/>
      <c r="BF9" s="678"/>
      <c r="BG9" s="679">
        <v>
124869</v>
      </c>
      <c r="BH9" s="680"/>
      <c r="BI9" s="680"/>
      <c r="BJ9" s="680"/>
      <c r="BK9" s="680"/>
      <c r="BL9" s="680"/>
      <c r="BM9" s="680"/>
      <c r="BN9" s="681"/>
      <c r="BO9" s="682">
        <v>
37.799999999999997</v>
      </c>
      <c r="BP9" s="682"/>
      <c r="BQ9" s="682"/>
      <c r="BR9" s="682"/>
      <c r="BS9" s="688" t="s">
        <v>
127</v>
      </c>
      <c r="BT9" s="680"/>
      <c r="BU9" s="680"/>
      <c r="BV9" s="680"/>
      <c r="BW9" s="680"/>
      <c r="BX9" s="680"/>
      <c r="BY9" s="680"/>
      <c r="BZ9" s="680"/>
      <c r="CA9" s="680"/>
      <c r="CB9" s="689"/>
      <c r="CD9" s="694" t="s">
        <v>
239</v>
      </c>
      <c r="CE9" s="695"/>
      <c r="CF9" s="695"/>
      <c r="CG9" s="695"/>
      <c r="CH9" s="695"/>
      <c r="CI9" s="695"/>
      <c r="CJ9" s="695"/>
      <c r="CK9" s="695"/>
      <c r="CL9" s="695"/>
      <c r="CM9" s="695"/>
      <c r="CN9" s="695"/>
      <c r="CO9" s="695"/>
      <c r="CP9" s="695"/>
      <c r="CQ9" s="696"/>
      <c r="CR9" s="679">
        <v>
1084716</v>
      </c>
      <c r="CS9" s="680"/>
      <c r="CT9" s="680"/>
      <c r="CU9" s="680"/>
      <c r="CV9" s="680"/>
      <c r="CW9" s="680"/>
      <c r="CX9" s="680"/>
      <c r="CY9" s="681"/>
      <c r="CZ9" s="682">
        <v>
24.2</v>
      </c>
      <c r="DA9" s="682"/>
      <c r="DB9" s="682"/>
      <c r="DC9" s="682"/>
      <c r="DD9" s="688">
        <v>
838777</v>
      </c>
      <c r="DE9" s="680"/>
      <c r="DF9" s="680"/>
      <c r="DG9" s="680"/>
      <c r="DH9" s="680"/>
      <c r="DI9" s="680"/>
      <c r="DJ9" s="680"/>
      <c r="DK9" s="680"/>
      <c r="DL9" s="680"/>
      <c r="DM9" s="680"/>
      <c r="DN9" s="680"/>
      <c r="DO9" s="680"/>
      <c r="DP9" s="681"/>
      <c r="DQ9" s="688">
        <v>
181003</v>
      </c>
      <c r="DR9" s="680"/>
      <c r="DS9" s="680"/>
      <c r="DT9" s="680"/>
      <c r="DU9" s="680"/>
      <c r="DV9" s="680"/>
      <c r="DW9" s="680"/>
      <c r="DX9" s="680"/>
      <c r="DY9" s="680"/>
      <c r="DZ9" s="680"/>
      <c r="EA9" s="680"/>
      <c r="EB9" s="680"/>
      <c r="EC9" s="689"/>
    </row>
    <row r="10" spans="2:143" ht="11.25" customHeight="1" x14ac:dyDescent="0.2">
      <c r="B10" s="676" t="s">
        <v>
240</v>
      </c>
      <c r="C10" s="677"/>
      <c r="D10" s="677"/>
      <c r="E10" s="677"/>
      <c r="F10" s="677"/>
      <c r="G10" s="677"/>
      <c r="H10" s="677"/>
      <c r="I10" s="677"/>
      <c r="J10" s="677"/>
      <c r="K10" s="677"/>
      <c r="L10" s="677"/>
      <c r="M10" s="677"/>
      <c r="N10" s="677"/>
      <c r="O10" s="677"/>
      <c r="P10" s="677"/>
      <c r="Q10" s="678"/>
      <c r="R10" s="679" t="s">
        <v>
241</v>
      </c>
      <c r="S10" s="680"/>
      <c r="T10" s="680"/>
      <c r="U10" s="680"/>
      <c r="V10" s="680"/>
      <c r="W10" s="680"/>
      <c r="X10" s="680"/>
      <c r="Y10" s="681"/>
      <c r="Z10" s="682" t="s">
        <v>
127</v>
      </c>
      <c r="AA10" s="682"/>
      <c r="AB10" s="682"/>
      <c r="AC10" s="682"/>
      <c r="AD10" s="683" t="s">
        <v>
127</v>
      </c>
      <c r="AE10" s="683"/>
      <c r="AF10" s="683"/>
      <c r="AG10" s="683"/>
      <c r="AH10" s="683"/>
      <c r="AI10" s="683"/>
      <c r="AJ10" s="683"/>
      <c r="AK10" s="683"/>
      <c r="AL10" s="684" t="s">
        <v>
241</v>
      </c>
      <c r="AM10" s="685"/>
      <c r="AN10" s="685"/>
      <c r="AO10" s="686"/>
      <c r="AP10" s="676" t="s">
        <v>
242</v>
      </c>
      <c r="AQ10" s="677"/>
      <c r="AR10" s="677"/>
      <c r="AS10" s="677"/>
      <c r="AT10" s="677"/>
      <c r="AU10" s="677"/>
      <c r="AV10" s="677"/>
      <c r="AW10" s="677"/>
      <c r="AX10" s="677"/>
      <c r="AY10" s="677"/>
      <c r="AZ10" s="677"/>
      <c r="BA10" s="677"/>
      <c r="BB10" s="677"/>
      <c r="BC10" s="677"/>
      <c r="BD10" s="677"/>
      <c r="BE10" s="677"/>
      <c r="BF10" s="678"/>
      <c r="BG10" s="679">
        <v>
6335</v>
      </c>
      <c r="BH10" s="680"/>
      <c r="BI10" s="680"/>
      <c r="BJ10" s="680"/>
      <c r="BK10" s="680"/>
      <c r="BL10" s="680"/>
      <c r="BM10" s="680"/>
      <c r="BN10" s="681"/>
      <c r="BO10" s="682">
        <v>
1.9</v>
      </c>
      <c r="BP10" s="682"/>
      <c r="BQ10" s="682"/>
      <c r="BR10" s="682"/>
      <c r="BS10" s="688" t="s">
        <v>
127</v>
      </c>
      <c r="BT10" s="680"/>
      <c r="BU10" s="680"/>
      <c r="BV10" s="680"/>
      <c r="BW10" s="680"/>
      <c r="BX10" s="680"/>
      <c r="BY10" s="680"/>
      <c r="BZ10" s="680"/>
      <c r="CA10" s="680"/>
      <c r="CB10" s="689"/>
      <c r="CD10" s="694" t="s">
        <v>
243</v>
      </c>
      <c r="CE10" s="695"/>
      <c r="CF10" s="695"/>
      <c r="CG10" s="695"/>
      <c r="CH10" s="695"/>
      <c r="CI10" s="695"/>
      <c r="CJ10" s="695"/>
      <c r="CK10" s="695"/>
      <c r="CL10" s="695"/>
      <c r="CM10" s="695"/>
      <c r="CN10" s="695"/>
      <c r="CO10" s="695"/>
      <c r="CP10" s="695"/>
      <c r="CQ10" s="696"/>
      <c r="CR10" s="679">
        <v>
61447</v>
      </c>
      <c r="CS10" s="680"/>
      <c r="CT10" s="680"/>
      <c r="CU10" s="680"/>
      <c r="CV10" s="680"/>
      <c r="CW10" s="680"/>
      <c r="CX10" s="680"/>
      <c r="CY10" s="681"/>
      <c r="CZ10" s="682">
        <v>
1.4</v>
      </c>
      <c r="DA10" s="682"/>
      <c r="DB10" s="682"/>
      <c r="DC10" s="682"/>
      <c r="DD10" s="688" t="s">
        <v>
127</v>
      </c>
      <c r="DE10" s="680"/>
      <c r="DF10" s="680"/>
      <c r="DG10" s="680"/>
      <c r="DH10" s="680"/>
      <c r="DI10" s="680"/>
      <c r="DJ10" s="680"/>
      <c r="DK10" s="680"/>
      <c r="DL10" s="680"/>
      <c r="DM10" s="680"/>
      <c r="DN10" s="680"/>
      <c r="DO10" s="680"/>
      <c r="DP10" s="681"/>
      <c r="DQ10" s="688">
        <v>
15630</v>
      </c>
      <c r="DR10" s="680"/>
      <c r="DS10" s="680"/>
      <c r="DT10" s="680"/>
      <c r="DU10" s="680"/>
      <c r="DV10" s="680"/>
      <c r="DW10" s="680"/>
      <c r="DX10" s="680"/>
      <c r="DY10" s="680"/>
      <c r="DZ10" s="680"/>
      <c r="EA10" s="680"/>
      <c r="EB10" s="680"/>
      <c r="EC10" s="689"/>
    </row>
    <row r="11" spans="2:143" ht="11.25" customHeight="1" x14ac:dyDescent="0.2">
      <c r="B11" s="676" t="s">
        <v>
244</v>
      </c>
      <c r="C11" s="677"/>
      <c r="D11" s="677"/>
      <c r="E11" s="677"/>
      <c r="F11" s="677"/>
      <c r="G11" s="677"/>
      <c r="H11" s="677"/>
      <c r="I11" s="677"/>
      <c r="J11" s="677"/>
      <c r="K11" s="677"/>
      <c r="L11" s="677"/>
      <c r="M11" s="677"/>
      <c r="N11" s="677"/>
      <c r="O11" s="677"/>
      <c r="P11" s="677"/>
      <c r="Q11" s="678"/>
      <c r="R11" s="679" t="s">
        <v>
127</v>
      </c>
      <c r="S11" s="680"/>
      <c r="T11" s="680"/>
      <c r="U11" s="680"/>
      <c r="V11" s="680"/>
      <c r="W11" s="680"/>
      <c r="X11" s="680"/>
      <c r="Y11" s="681"/>
      <c r="Z11" s="682" t="s">
        <v>
241</v>
      </c>
      <c r="AA11" s="682"/>
      <c r="AB11" s="682"/>
      <c r="AC11" s="682"/>
      <c r="AD11" s="683" t="s">
        <v>
127</v>
      </c>
      <c r="AE11" s="683"/>
      <c r="AF11" s="683"/>
      <c r="AG11" s="683"/>
      <c r="AH11" s="683"/>
      <c r="AI11" s="683"/>
      <c r="AJ11" s="683"/>
      <c r="AK11" s="683"/>
      <c r="AL11" s="684" t="s">
        <v>
127</v>
      </c>
      <c r="AM11" s="685"/>
      <c r="AN11" s="685"/>
      <c r="AO11" s="686"/>
      <c r="AP11" s="676" t="s">
        <v>
245</v>
      </c>
      <c r="AQ11" s="677"/>
      <c r="AR11" s="677"/>
      <c r="AS11" s="677"/>
      <c r="AT11" s="677"/>
      <c r="AU11" s="677"/>
      <c r="AV11" s="677"/>
      <c r="AW11" s="677"/>
      <c r="AX11" s="677"/>
      <c r="AY11" s="677"/>
      <c r="AZ11" s="677"/>
      <c r="BA11" s="677"/>
      <c r="BB11" s="677"/>
      <c r="BC11" s="677"/>
      <c r="BD11" s="677"/>
      <c r="BE11" s="677"/>
      <c r="BF11" s="678"/>
      <c r="BG11" s="679">
        <v>
1905</v>
      </c>
      <c r="BH11" s="680"/>
      <c r="BI11" s="680"/>
      <c r="BJ11" s="680"/>
      <c r="BK11" s="680"/>
      <c r="BL11" s="680"/>
      <c r="BM11" s="680"/>
      <c r="BN11" s="681"/>
      <c r="BO11" s="682">
        <v>
0.6</v>
      </c>
      <c r="BP11" s="682"/>
      <c r="BQ11" s="682"/>
      <c r="BR11" s="682"/>
      <c r="BS11" s="688" t="s">
        <v>
127</v>
      </c>
      <c r="BT11" s="680"/>
      <c r="BU11" s="680"/>
      <c r="BV11" s="680"/>
      <c r="BW11" s="680"/>
      <c r="BX11" s="680"/>
      <c r="BY11" s="680"/>
      <c r="BZ11" s="680"/>
      <c r="CA11" s="680"/>
      <c r="CB11" s="689"/>
      <c r="CD11" s="694" t="s">
        <v>
246</v>
      </c>
      <c r="CE11" s="695"/>
      <c r="CF11" s="695"/>
      <c r="CG11" s="695"/>
      <c r="CH11" s="695"/>
      <c r="CI11" s="695"/>
      <c r="CJ11" s="695"/>
      <c r="CK11" s="695"/>
      <c r="CL11" s="695"/>
      <c r="CM11" s="695"/>
      <c r="CN11" s="695"/>
      <c r="CO11" s="695"/>
      <c r="CP11" s="695"/>
      <c r="CQ11" s="696"/>
      <c r="CR11" s="679">
        <v>
503593</v>
      </c>
      <c r="CS11" s="680"/>
      <c r="CT11" s="680"/>
      <c r="CU11" s="680"/>
      <c r="CV11" s="680"/>
      <c r="CW11" s="680"/>
      <c r="CX11" s="680"/>
      <c r="CY11" s="681"/>
      <c r="CZ11" s="682">
        <v>
11.3</v>
      </c>
      <c r="DA11" s="682"/>
      <c r="DB11" s="682"/>
      <c r="DC11" s="682"/>
      <c r="DD11" s="688">
        <v>
291377</v>
      </c>
      <c r="DE11" s="680"/>
      <c r="DF11" s="680"/>
      <c r="DG11" s="680"/>
      <c r="DH11" s="680"/>
      <c r="DI11" s="680"/>
      <c r="DJ11" s="680"/>
      <c r="DK11" s="680"/>
      <c r="DL11" s="680"/>
      <c r="DM11" s="680"/>
      <c r="DN11" s="680"/>
      <c r="DO11" s="680"/>
      <c r="DP11" s="681"/>
      <c r="DQ11" s="688">
        <v>
137900</v>
      </c>
      <c r="DR11" s="680"/>
      <c r="DS11" s="680"/>
      <c r="DT11" s="680"/>
      <c r="DU11" s="680"/>
      <c r="DV11" s="680"/>
      <c r="DW11" s="680"/>
      <c r="DX11" s="680"/>
      <c r="DY11" s="680"/>
      <c r="DZ11" s="680"/>
      <c r="EA11" s="680"/>
      <c r="EB11" s="680"/>
      <c r="EC11" s="689"/>
    </row>
    <row r="12" spans="2:143" ht="11.25" customHeight="1" x14ac:dyDescent="0.2">
      <c r="B12" s="676" t="s">
        <v>
247</v>
      </c>
      <c r="C12" s="677"/>
      <c r="D12" s="677"/>
      <c r="E12" s="677"/>
      <c r="F12" s="677"/>
      <c r="G12" s="677"/>
      <c r="H12" s="677"/>
      <c r="I12" s="677"/>
      <c r="J12" s="677"/>
      <c r="K12" s="677"/>
      <c r="L12" s="677"/>
      <c r="M12" s="677"/>
      <c r="N12" s="677"/>
      <c r="O12" s="677"/>
      <c r="P12" s="677"/>
      <c r="Q12" s="678"/>
      <c r="R12" s="679">
        <v>
51757</v>
      </c>
      <c r="S12" s="680"/>
      <c r="T12" s="680"/>
      <c r="U12" s="680"/>
      <c r="V12" s="680"/>
      <c r="W12" s="680"/>
      <c r="X12" s="680"/>
      <c r="Y12" s="681"/>
      <c r="Z12" s="682">
        <v>
1.1000000000000001</v>
      </c>
      <c r="AA12" s="682"/>
      <c r="AB12" s="682"/>
      <c r="AC12" s="682"/>
      <c r="AD12" s="683">
        <v>
51757</v>
      </c>
      <c r="AE12" s="683"/>
      <c r="AF12" s="683"/>
      <c r="AG12" s="683"/>
      <c r="AH12" s="683"/>
      <c r="AI12" s="683"/>
      <c r="AJ12" s="683"/>
      <c r="AK12" s="683"/>
      <c r="AL12" s="684">
        <v>
3.1</v>
      </c>
      <c r="AM12" s="685"/>
      <c r="AN12" s="685"/>
      <c r="AO12" s="686"/>
      <c r="AP12" s="676" t="s">
        <v>
248</v>
      </c>
      <c r="AQ12" s="677"/>
      <c r="AR12" s="677"/>
      <c r="AS12" s="677"/>
      <c r="AT12" s="677"/>
      <c r="AU12" s="677"/>
      <c r="AV12" s="677"/>
      <c r="AW12" s="677"/>
      <c r="AX12" s="677"/>
      <c r="AY12" s="677"/>
      <c r="AZ12" s="677"/>
      <c r="BA12" s="677"/>
      <c r="BB12" s="677"/>
      <c r="BC12" s="677"/>
      <c r="BD12" s="677"/>
      <c r="BE12" s="677"/>
      <c r="BF12" s="678"/>
      <c r="BG12" s="679">
        <v>
151776</v>
      </c>
      <c r="BH12" s="680"/>
      <c r="BI12" s="680"/>
      <c r="BJ12" s="680"/>
      <c r="BK12" s="680"/>
      <c r="BL12" s="680"/>
      <c r="BM12" s="680"/>
      <c r="BN12" s="681"/>
      <c r="BO12" s="682">
        <v>
46</v>
      </c>
      <c r="BP12" s="682"/>
      <c r="BQ12" s="682"/>
      <c r="BR12" s="682"/>
      <c r="BS12" s="688" t="s">
        <v>
127</v>
      </c>
      <c r="BT12" s="680"/>
      <c r="BU12" s="680"/>
      <c r="BV12" s="680"/>
      <c r="BW12" s="680"/>
      <c r="BX12" s="680"/>
      <c r="BY12" s="680"/>
      <c r="BZ12" s="680"/>
      <c r="CA12" s="680"/>
      <c r="CB12" s="689"/>
      <c r="CD12" s="694" t="s">
        <v>
249</v>
      </c>
      <c r="CE12" s="695"/>
      <c r="CF12" s="695"/>
      <c r="CG12" s="695"/>
      <c r="CH12" s="695"/>
      <c r="CI12" s="695"/>
      <c r="CJ12" s="695"/>
      <c r="CK12" s="695"/>
      <c r="CL12" s="695"/>
      <c r="CM12" s="695"/>
      <c r="CN12" s="695"/>
      <c r="CO12" s="695"/>
      <c r="CP12" s="695"/>
      <c r="CQ12" s="696"/>
      <c r="CR12" s="679">
        <v>
236270</v>
      </c>
      <c r="CS12" s="680"/>
      <c r="CT12" s="680"/>
      <c r="CU12" s="680"/>
      <c r="CV12" s="680"/>
      <c r="CW12" s="680"/>
      <c r="CX12" s="680"/>
      <c r="CY12" s="681"/>
      <c r="CZ12" s="682">
        <v>
5.3</v>
      </c>
      <c r="DA12" s="682"/>
      <c r="DB12" s="682"/>
      <c r="DC12" s="682"/>
      <c r="DD12" s="688">
        <v>
21880</v>
      </c>
      <c r="DE12" s="680"/>
      <c r="DF12" s="680"/>
      <c r="DG12" s="680"/>
      <c r="DH12" s="680"/>
      <c r="DI12" s="680"/>
      <c r="DJ12" s="680"/>
      <c r="DK12" s="680"/>
      <c r="DL12" s="680"/>
      <c r="DM12" s="680"/>
      <c r="DN12" s="680"/>
      <c r="DO12" s="680"/>
      <c r="DP12" s="681"/>
      <c r="DQ12" s="688">
        <v>
83699</v>
      </c>
      <c r="DR12" s="680"/>
      <c r="DS12" s="680"/>
      <c r="DT12" s="680"/>
      <c r="DU12" s="680"/>
      <c r="DV12" s="680"/>
      <c r="DW12" s="680"/>
      <c r="DX12" s="680"/>
      <c r="DY12" s="680"/>
      <c r="DZ12" s="680"/>
      <c r="EA12" s="680"/>
      <c r="EB12" s="680"/>
      <c r="EC12" s="689"/>
    </row>
    <row r="13" spans="2:143" ht="11.25" customHeight="1" x14ac:dyDescent="0.2">
      <c r="B13" s="676" t="s">
        <v>
250</v>
      </c>
      <c r="C13" s="677"/>
      <c r="D13" s="677"/>
      <c r="E13" s="677"/>
      <c r="F13" s="677"/>
      <c r="G13" s="677"/>
      <c r="H13" s="677"/>
      <c r="I13" s="677"/>
      <c r="J13" s="677"/>
      <c r="K13" s="677"/>
      <c r="L13" s="677"/>
      <c r="M13" s="677"/>
      <c r="N13" s="677"/>
      <c r="O13" s="677"/>
      <c r="P13" s="677"/>
      <c r="Q13" s="678"/>
      <c r="R13" s="679" t="s">
        <v>
127</v>
      </c>
      <c r="S13" s="680"/>
      <c r="T13" s="680"/>
      <c r="U13" s="680"/>
      <c r="V13" s="680"/>
      <c r="W13" s="680"/>
      <c r="X13" s="680"/>
      <c r="Y13" s="681"/>
      <c r="Z13" s="682" t="s">
        <v>
127</v>
      </c>
      <c r="AA13" s="682"/>
      <c r="AB13" s="682"/>
      <c r="AC13" s="682"/>
      <c r="AD13" s="683" t="s">
        <v>
241</v>
      </c>
      <c r="AE13" s="683"/>
      <c r="AF13" s="683"/>
      <c r="AG13" s="683"/>
      <c r="AH13" s="683"/>
      <c r="AI13" s="683"/>
      <c r="AJ13" s="683"/>
      <c r="AK13" s="683"/>
      <c r="AL13" s="684" t="s">
        <v>
127</v>
      </c>
      <c r="AM13" s="685"/>
      <c r="AN13" s="685"/>
      <c r="AO13" s="686"/>
      <c r="AP13" s="676" t="s">
        <v>
251</v>
      </c>
      <c r="AQ13" s="677"/>
      <c r="AR13" s="677"/>
      <c r="AS13" s="677"/>
      <c r="AT13" s="677"/>
      <c r="AU13" s="677"/>
      <c r="AV13" s="677"/>
      <c r="AW13" s="677"/>
      <c r="AX13" s="677"/>
      <c r="AY13" s="677"/>
      <c r="AZ13" s="677"/>
      <c r="BA13" s="677"/>
      <c r="BB13" s="677"/>
      <c r="BC13" s="677"/>
      <c r="BD13" s="677"/>
      <c r="BE13" s="677"/>
      <c r="BF13" s="678"/>
      <c r="BG13" s="679">
        <v>
136932</v>
      </c>
      <c r="BH13" s="680"/>
      <c r="BI13" s="680"/>
      <c r="BJ13" s="680"/>
      <c r="BK13" s="680"/>
      <c r="BL13" s="680"/>
      <c r="BM13" s="680"/>
      <c r="BN13" s="681"/>
      <c r="BO13" s="682">
        <v>
41.5</v>
      </c>
      <c r="BP13" s="682"/>
      <c r="BQ13" s="682"/>
      <c r="BR13" s="682"/>
      <c r="BS13" s="688" t="s">
        <v>
127</v>
      </c>
      <c r="BT13" s="680"/>
      <c r="BU13" s="680"/>
      <c r="BV13" s="680"/>
      <c r="BW13" s="680"/>
      <c r="BX13" s="680"/>
      <c r="BY13" s="680"/>
      <c r="BZ13" s="680"/>
      <c r="CA13" s="680"/>
      <c r="CB13" s="689"/>
      <c r="CD13" s="694" t="s">
        <v>
252</v>
      </c>
      <c r="CE13" s="695"/>
      <c r="CF13" s="695"/>
      <c r="CG13" s="695"/>
      <c r="CH13" s="695"/>
      <c r="CI13" s="695"/>
      <c r="CJ13" s="695"/>
      <c r="CK13" s="695"/>
      <c r="CL13" s="695"/>
      <c r="CM13" s="695"/>
      <c r="CN13" s="695"/>
      <c r="CO13" s="695"/>
      <c r="CP13" s="695"/>
      <c r="CQ13" s="696"/>
      <c r="CR13" s="679">
        <v>
473941</v>
      </c>
      <c r="CS13" s="680"/>
      <c r="CT13" s="680"/>
      <c r="CU13" s="680"/>
      <c r="CV13" s="680"/>
      <c r="CW13" s="680"/>
      <c r="CX13" s="680"/>
      <c r="CY13" s="681"/>
      <c r="CZ13" s="682">
        <v>
10.6</v>
      </c>
      <c r="DA13" s="682"/>
      <c r="DB13" s="682"/>
      <c r="DC13" s="682"/>
      <c r="DD13" s="688">
        <v>
191059</v>
      </c>
      <c r="DE13" s="680"/>
      <c r="DF13" s="680"/>
      <c r="DG13" s="680"/>
      <c r="DH13" s="680"/>
      <c r="DI13" s="680"/>
      <c r="DJ13" s="680"/>
      <c r="DK13" s="680"/>
      <c r="DL13" s="680"/>
      <c r="DM13" s="680"/>
      <c r="DN13" s="680"/>
      <c r="DO13" s="680"/>
      <c r="DP13" s="681"/>
      <c r="DQ13" s="688">
        <v>
312110</v>
      </c>
      <c r="DR13" s="680"/>
      <c r="DS13" s="680"/>
      <c r="DT13" s="680"/>
      <c r="DU13" s="680"/>
      <c r="DV13" s="680"/>
      <c r="DW13" s="680"/>
      <c r="DX13" s="680"/>
      <c r="DY13" s="680"/>
      <c r="DZ13" s="680"/>
      <c r="EA13" s="680"/>
      <c r="EB13" s="680"/>
      <c r="EC13" s="689"/>
    </row>
    <row r="14" spans="2:143" ht="11.25" customHeight="1" x14ac:dyDescent="0.2">
      <c r="B14" s="676" t="s">
        <v>
253</v>
      </c>
      <c r="C14" s="677"/>
      <c r="D14" s="677"/>
      <c r="E14" s="677"/>
      <c r="F14" s="677"/>
      <c r="G14" s="677"/>
      <c r="H14" s="677"/>
      <c r="I14" s="677"/>
      <c r="J14" s="677"/>
      <c r="K14" s="677"/>
      <c r="L14" s="677"/>
      <c r="M14" s="677"/>
      <c r="N14" s="677"/>
      <c r="O14" s="677"/>
      <c r="P14" s="677"/>
      <c r="Q14" s="678"/>
      <c r="R14" s="679" t="s">
        <v>
127</v>
      </c>
      <c r="S14" s="680"/>
      <c r="T14" s="680"/>
      <c r="U14" s="680"/>
      <c r="V14" s="680"/>
      <c r="W14" s="680"/>
      <c r="X14" s="680"/>
      <c r="Y14" s="681"/>
      <c r="Z14" s="682" t="s">
        <v>
127</v>
      </c>
      <c r="AA14" s="682"/>
      <c r="AB14" s="682"/>
      <c r="AC14" s="682"/>
      <c r="AD14" s="683" t="s">
        <v>
127</v>
      </c>
      <c r="AE14" s="683"/>
      <c r="AF14" s="683"/>
      <c r="AG14" s="683"/>
      <c r="AH14" s="683"/>
      <c r="AI14" s="683"/>
      <c r="AJ14" s="683"/>
      <c r="AK14" s="683"/>
      <c r="AL14" s="684" t="s">
        <v>
127</v>
      </c>
      <c r="AM14" s="685"/>
      <c r="AN14" s="685"/>
      <c r="AO14" s="686"/>
      <c r="AP14" s="676" t="s">
        <v>
254</v>
      </c>
      <c r="AQ14" s="677"/>
      <c r="AR14" s="677"/>
      <c r="AS14" s="677"/>
      <c r="AT14" s="677"/>
      <c r="AU14" s="677"/>
      <c r="AV14" s="677"/>
      <c r="AW14" s="677"/>
      <c r="AX14" s="677"/>
      <c r="AY14" s="677"/>
      <c r="AZ14" s="677"/>
      <c r="BA14" s="677"/>
      <c r="BB14" s="677"/>
      <c r="BC14" s="677"/>
      <c r="BD14" s="677"/>
      <c r="BE14" s="677"/>
      <c r="BF14" s="678"/>
      <c r="BG14" s="679">
        <v>
16362</v>
      </c>
      <c r="BH14" s="680"/>
      <c r="BI14" s="680"/>
      <c r="BJ14" s="680"/>
      <c r="BK14" s="680"/>
      <c r="BL14" s="680"/>
      <c r="BM14" s="680"/>
      <c r="BN14" s="681"/>
      <c r="BO14" s="682">
        <v>
5</v>
      </c>
      <c r="BP14" s="682"/>
      <c r="BQ14" s="682"/>
      <c r="BR14" s="682"/>
      <c r="BS14" s="688" t="s">
        <v>
127</v>
      </c>
      <c r="BT14" s="680"/>
      <c r="BU14" s="680"/>
      <c r="BV14" s="680"/>
      <c r="BW14" s="680"/>
      <c r="BX14" s="680"/>
      <c r="BY14" s="680"/>
      <c r="BZ14" s="680"/>
      <c r="CA14" s="680"/>
      <c r="CB14" s="689"/>
      <c r="CD14" s="694" t="s">
        <v>
255</v>
      </c>
      <c r="CE14" s="695"/>
      <c r="CF14" s="695"/>
      <c r="CG14" s="695"/>
      <c r="CH14" s="695"/>
      <c r="CI14" s="695"/>
      <c r="CJ14" s="695"/>
      <c r="CK14" s="695"/>
      <c r="CL14" s="695"/>
      <c r="CM14" s="695"/>
      <c r="CN14" s="695"/>
      <c r="CO14" s="695"/>
      <c r="CP14" s="695"/>
      <c r="CQ14" s="696"/>
      <c r="CR14" s="679">
        <v>
131378</v>
      </c>
      <c r="CS14" s="680"/>
      <c r="CT14" s="680"/>
      <c r="CU14" s="680"/>
      <c r="CV14" s="680"/>
      <c r="CW14" s="680"/>
      <c r="CX14" s="680"/>
      <c r="CY14" s="681"/>
      <c r="CZ14" s="682">
        <v>
2.9</v>
      </c>
      <c r="DA14" s="682"/>
      <c r="DB14" s="682"/>
      <c r="DC14" s="682"/>
      <c r="DD14" s="688">
        <v>
46872</v>
      </c>
      <c r="DE14" s="680"/>
      <c r="DF14" s="680"/>
      <c r="DG14" s="680"/>
      <c r="DH14" s="680"/>
      <c r="DI14" s="680"/>
      <c r="DJ14" s="680"/>
      <c r="DK14" s="680"/>
      <c r="DL14" s="680"/>
      <c r="DM14" s="680"/>
      <c r="DN14" s="680"/>
      <c r="DO14" s="680"/>
      <c r="DP14" s="681"/>
      <c r="DQ14" s="688">
        <v>
56512</v>
      </c>
      <c r="DR14" s="680"/>
      <c r="DS14" s="680"/>
      <c r="DT14" s="680"/>
      <c r="DU14" s="680"/>
      <c r="DV14" s="680"/>
      <c r="DW14" s="680"/>
      <c r="DX14" s="680"/>
      <c r="DY14" s="680"/>
      <c r="DZ14" s="680"/>
      <c r="EA14" s="680"/>
      <c r="EB14" s="680"/>
      <c r="EC14" s="689"/>
    </row>
    <row r="15" spans="2:143" ht="11.25" customHeight="1" x14ac:dyDescent="0.2">
      <c r="B15" s="676" t="s">
        <v>
256</v>
      </c>
      <c r="C15" s="677"/>
      <c r="D15" s="677"/>
      <c r="E15" s="677"/>
      <c r="F15" s="677"/>
      <c r="G15" s="677"/>
      <c r="H15" s="677"/>
      <c r="I15" s="677"/>
      <c r="J15" s="677"/>
      <c r="K15" s="677"/>
      <c r="L15" s="677"/>
      <c r="M15" s="677"/>
      <c r="N15" s="677"/>
      <c r="O15" s="677"/>
      <c r="P15" s="677"/>
      <c r="Q15" s="678"/>
      <c r="R15" s="679">
        <v>
10543</v>
      </c>
      <c r="S15" s="680"/>
      <c r="T15" s="680"/>
      <c r="U15" s="680"/>
      <c r="V15" s="680"/>
      <c r="W15" s="680"/>
      <c r="X15" s="680"/>
      <c r="Y15" s="681"/>
      <c r="Z15" s="682">
        <v>
0.2</v>
      </c>
      <c r="AA15" s="682"/>
      <c r="AB15" s="682"/>
      <c r="AC15" s="682"/>
      <c r="AD15" s="683">
        <v>
10543</v>
      </c>
      <c r="AE15" s="683"/>
      <c r="AF15" s="683"/>
      <c r="AG15" s="683"/>
      <c r="AH15" s="683"/>
      <c r="AI15" s="683"/>
      <c r="AJ15" s="683"/>
      <c r="AK15" s="683"/>
      <c r="AL15" s="684">
        <v>
0.6</v>
      </c>
      <c r="AM15" s="685"/>
      <c r="AN15" s="685"/>
      <c r="AO15" s="686"/>
      <c r="AP15" s="676" t="s">
        <v>
257</v>
      </c>
      <c r="AQ15" s="677"/>
      <c r="AR15" s="677"/>
      <c r="AS15" s="677"/>
      <c r="AT15" s="677"/>
      <c r="AU15" s="677"/>
      <c r="AV15" s="677"/>
      <c r="AW15" s="677"/>
      <c r="AX15" s="677"/>
      <c r="AY15" s="677"/>
      <c r="AZ15" s="677"/>
      <c r="BA15" s="677"/>
      <c r="BB15" s="677"/>
      <c r="BC15" s="677"/>
      <c r="BD15" s="677"/>
      <c r="BE15" s="677"/>
      <c r="BF15" s="678"/>
      <c r="BG15" s="679">
        <v>
24176</v>
      </c>
      <c r="BH15" s="680"/>
      <c r="BI15" s="680"/>
      <c r="BJ15" s="680"/>
      <c r="BK15" s="680"/>
      <c r="BL15" s="680"/>
      <c r="BM15" s="680"/>
      <c r="BN15" s="681"/>
      <c r="BO15" s="682">
        <v>
7.3</v>
      </c>
      <c r="BP15" s="682"/>
      <c r="BQ15" s="682"/>
      <c r="BR15" s="682"/>
      <c r="BS15" s="688" t="s">
        <v>
127</v>
      </c>
      <c r="BT15" s="680"/>
      <c r="BU15" s="680"/>
      <c r="BV15" s="680"/>
      <c r="BW15" s="680"/>
      <c r="BX15" s="680"/>
      <c r="BY15" s="680"/>
      <c r="BZ15" s="680"/>
      <c r="CA15" s="680"/>
      <c r="CB15" s="689"/>
      <c r="CD15" s="694" t="s">
        <v>
258</v>
      </c>
      <c r="CE15" s="695"/>
      <c r="CF15" s="695"/>
      <c r="CG15" s="695"/>
      <c r="CH15" s="695"/>
      <c r="CI15" s="695"/>
      <c r="CJ15" s="695"/>
      <c r="CK15" s="695"/>
      <c r="CL15" s="695"/>
      <c r="CM15" s="695"/>
      <c r="CN15" s="695"/>
      <c r="CO15" s="695"/>
      <c r="CP15" s="695"/>
      <c r="CQ15" s="696"/>
      <c r="CR15" s="679">
        <v>
293412</v>
      </c>
      <c r="CS15" s="680"/>
      <c r="CT15" s="680"/>
      <c r="CU15" s="680"/>
      <c r="CV15" s="680"/>
      <c r="CW15" s="680"/>
      <c r="CX15" s="680"/>
      <c r="CY15" s="681"/>
      <c r="CZ15" s="682">
        <v>
6.6</v>
      </c>
      <c r="DA15" s="682"/>
      <c r="DB15" s="682"/>
      <c r="DC15" s="682"/>
      <c r="DD15" s="688">
        <v>
31768</v>
      </c>
      <c r="DE15" s="680"/>
      <c r="DF15" s="680"/>
      <c r="DG15" s="680"/>
      <c r="DH15" s="680"/>
      <c r="DI15" s="680"/>
      <c r="DJ15" s="680"/>
      <c r="DK15" s="680"/>
      <c r="DL15" s="680"/>
      <c r="DM15" s="680"/>
      <c r="DN15" s="680"/>
      <c r="DO15" s="680"/>
      <c r="DP15" s="681"/>
      <c r="DQ15" s="688">
        <v>
182925</v>
      </c>
      <c r="DR15" s="680"/>
      <c r="DS15" s="680"/>
      <c r="DT15" s="680"/>
      <c r="DU15" s="680"/>
      <c r="DV15" s="680"/>
      <c r="DW15" s="680"/>
      <c r="DX15" s="680"/>
      <c r="DY15" s="680"/>
      <c r="DZ15" s="680"/>
      <c r="EA15" s="680"/>
      <c r="EB15" s="680"/>
      <c r="EC15" s="689"/>
    </row>
    <row r="16" spans="2:143" ht="11.25" customHeight="1" x14ac:dyDescent="0.2">
      <c r="B16" s="676" t="s">
        <v>
259</v>
      </c>
      <c r="C16" s="677"/>
      <c r="D16" s="677"/>
      <c r="E16" s="677"/>
      <c r="F16" s="677"/>
      <c r="G16" s="677"/>
      <c r="H16" s="677"/>
      <c r="I16" s="677"/>
      <c r="J16" s="677"/>
      <c r="K16" s="677"/>
      <c r="L16" s="677"/>
      <c r="M16" s="677"/>
      <c r="N16" s="677"/>
      <c r="O16" s="677"/>
      <c r="P16" s="677"/>
      <c r="Q16" s="678"/>
      <c r="R16" s="679" t="s">
        <v>
127</v>
      </c>
      <c r="S16" s="680"/>
      <c r="T16" s="680"/>
      <c r="U16" s="680"/>
      <c r="V16" s="680"/>
      <c r="W16" s="680"/>
      <c r="X16" s="680"/>
      <c r="Y16" s="681"/>
      <c r="Z16" s="682" t="s">
        <v>
127</v>
      </c>
      <c r="AA16" s="682"/>
      <c r="AB16" s="682"/>
      <c r="AC16" s="682"/>
      <c r="AD16" s="683" t="s">
        <v>
127</v>
      </c>
      <c r="AE16" s="683"/>
      <c r="AF16" s="683"/>
      <c r="AG16" s="683"/>
      <c r="AH16" s="683"/>
      <c r="AI16" s="683"/>
      <c r="AJ16" s="683"/>
      <c r="AK16" s="683"/>
      <c r="AL16" s="684" t="s">
        <v>
127</v>
      </c>
      <c r="AM16" s="685"/>
      <c r="AN16" s="685"/>
      <c r="AO16" s="686"/>
      <c r="AP16" s="676" t="s">
        <v>
260</v>
      </c>
      <c r="AQ16" s="677"/>
      <c r="AR16" s="677"/>
      <c r="AS16" s="677"/>
      <c r="AT16" s="677"/>
      <c r="AU16" s="677"/>
      <c r="AV16" s="677"/>
      <c r="AW16" s="677"/>
      <c r="AX16" s="677"/>
      <c r="AY16" s="677"/>
      <c r="AZ16" s="677"/>
      <c r="BA16" s="677"/>
      <c r="BB16" s="677"/>
      <c r="BC16" s="677"/>
      <c r="BD16" s="677"/>
      <c r="BE16" s="677"/>
      <c r="BF16" s="678"/>
      <c r="BG16" s="679" t="s">
        <v>
241</v>
      </c>
      <c r="BH16" s="680"/>
      <c r="BI16" s="680"/>
      <c r="BJ16" s="680"/>
      <c r="BK16" s="680"/>
      <c r="BL16" s="680"/>
      <c r="BM16" s="680"/>
      <c r="BN16" s="681"/>
      <c r="BO16" s="682" t="s">
        <v>
241</v>
      </c>
      <c r="BP16" s="682"/>
      <c r="BQ16" s="682"/>
      <c r="BR16" s="682"/>
      <c r="BS16" s="688" t="s">
        <v>
127</v>
      </c>
      <c r="BT16" s="680"/>
      <c r="BU16" s="680"/>
      <c r="BV16" s="680"/>
      <c r="BW16" s="680"/>
      <c r="BX16" s="680"/>
      <c r="BY16" s="680"/>
      <c r="BZ16" s="680"/>
      <c r="CA16" s="680"/>
      <c r="CB16" s="689"/>
      <c r="CD16" s="694" t="s">
        <v>
261</v>
      </c>
      <c r="CE16" s="695"/>
      <c r="CF16" s="695"/>
      <c r="CG16" s="695"/>
      <c r="CH16" s="695"/>
      <c r="CI16" s="695"/>
      <c r="CJ16" s="695"/>
      <c r="CK16" s="695"/>
      <c r="CL16" s="695"/>
      <c r="CM16" s="695"/>
      <c r="CN16" s="695"/>
      <c r="CO16" s="695"/>
      <c r="CP16" s="695"/>
      <c r="CQ16" s="696"/>
      <c r="CR16" s="679" t="s">
        <v>
241</v>
      </c>
      <c r="CS16" s="680"/>
      <c r="CT16" s="680"/>
      <c r="CU16" s="680"/>
      <c r="CV16" s="680"/>
      <c r="CW16" s="680"/>
      <c r="CX16" s="680"/>
      <c r="CY16" s="681"/>
      <c r="CZ16" s="682" t="s">
        <v>
127</v>
      </c>
      <c r="DA16" s="682"/>
      <c r="DB16" s="682"/>
      <c r="DC16" s="682"/>
      <c r="DD16" s="688" t="s">
        <v>
127</v>
      </c>
      <c r="DE16" s="680"/>
      <c r="DF16" s="680"/>
      <c r="DG16" s="680"/>
      <c r="DH16" s="680"/>
      <c r="DI16" s="680"/>
      <c r="DJ16" s="680"/>
      <c r="DK16" s="680"/>
      <c r="DL16" s="680"/>
      <c r="DM16" s="680"/>
      <c r="DN16" s="680"/>
      <c r="DO16" s="680"/>
      <c r="DP16" s="681"/>
      <c r="DQ16" s="688" t="s">
        <v>
127</v>
      </c>
      <c r="DR16" s="680"/>
      <c r="DS16" s="680"/>
      <c r="DT16" s="680"/>
      <c r="DU16" s="680"/>
      <c r="DV16" s="680"/>
      <c r="DW16" s="680"/>
      <c r="DX16" s="680"/>
      <c r="DY16" s="680"/>
      <c r="DZ16" s="680"/>
      <c r="EA16" s="680"/>
      <c r="EB16" s="680"/>
      <c r="EC16" s="689"/>
    </row>
    <row r="17" spans="2:133" ht="11.25" customHeight="1" x14ac:dyDescent="0.2">
      <c r="B17" s="676" t="s">
        <v>
262</v>
      </c>
      <c r="C17" s="677"/>
      <c r="D17" s="677"/>
      <c r="E17" s="677"/>
      <c r="F17" s="677"/>
      <c r="G17" s="677"/>
      <c r="H17" s="677"/>
      <c r="I17" s="677"/>
      <c r="J17" s="677"/>
      <c r="K17" s="677"/>
      <c r="L17" s="677"/>
      <c r="M17" s="677"/>
      <c r="N17" s="677"/>
      <c r="O17" s="677"/>
      <c r="P17" s="677"/>
      <c r="Q17" s="678"/>
      <c r="R17" s="679">
        <v>
799</v>
      </c>
      <c r="S17" s="680"/>
      <c r="T17" s="680"/>
      <c r="U17" s="680"/>
      <c r="V17" s="680"/>
      <c r="W17" s="680"/>
      <c r="X17" s="680"/>
      <c r="Y17" s="681"/>
      <c r="Z17" s="682">
        <v>
0</v>
      </c>
      <c r="AA17" s="682"/>
      <c r="AB17" s="682"/>
      <c r="AC17" s="682"/>
      <c r="AD17" s="683">
        <v>
799</v>
      </c>
      <c r="AE17" s="683"/>
      <c r="AF17" s="683"/>
      <c r="AG17" s="683"/>
      <c r="AH17" s="683"/>
      <c r="AI17" s="683"/>
      <c r="AJ17" s="683"/>
      <c r="AK17" s="683"/>
      <c r="AL17" s="684">
        <v>
0</v>
      </c>
      <c r="AM17" s="685"/>
      <c r="AN17" s="685"/>
      <c r="AO17" s="686"/>
      <c r="AP17" s="676" t="s">
        <v>
263</v>
      </c>
      <c r="AQ17" s="677"/>
      <c r="AR17" s="677"/>
      <c r="AS17" s="677"/>
      <c r="AT17" s="677"/>
      <c r="AU17" s="677"/>
      <c r="AV17" s="677"/>
      <c r="AW17" s="677"/>
      <c r="AX17" s="677"/>
      <c r="AY17" s="677"/>
      <c r="AZ17" s="677"/>
      <c r="BA17" s="677"/>
      <c r="BB17" s="677"/>
      <c r="BC17" s="677"/>
      <c r="BD17" s="677"/>
      <c r="BE17" s="677"/>
      <c r="BF17" s="678"/>
      <c r="BG17" s="679" t="s">
        <v>
127</v>
      </c>
      <c r="BH17" s="680"/>
      <c r="BI17" s="680"/>
      <c r="BJ17" s="680"/>
      <c r="BK17" s="680"/>
      <c r="BL17" s="680"/>
      <c r="BM17" s="680"/>
      <c r="BN17" s="681"/>
      <c r="BO17" s="682" t="s">
        <v>
127</v>
      </c>
      <c r="BP17" s="682"/>
      <c r="BQ17" s="682"/>
      <c r="BR17" s="682"/>
      <c r="BS17" s="688" t="s">
        <v>
127</v>
      </c>
      <c r="BT17" s="680"/>
      <c r="BU17" s="680"/>
      <c r="BV17" s="680"/>
      <c r="BW17" s="680"/>
      <c r="BX17" s="680"/>
      <c r="BY17" s="680"/>
      <c r="BZ17" s="680"/>
      <c r="CA17" s="680"/>
      <c r="CB17" s="689"/>
      <c r="CD17" s="694" t="s">
        <v>
264</v>
      </c>
      <c r="CE17" s="695"/>
      <c r="CF17" s="695"/>
      <c r="CG17" s="695"/>
      <c r="CH17" s="695"/>
      <c r="CI17" s="695"/>
      <c r="CJ17" s="695"/>
      <c r="CK17" s="695"/>
      <c r="CL17" s="695"/>
      <c r="CM17" s="695"/>
      <c r="CN17" s="695"/>
      <c r="CO17" s="695"/>
      <c r="CP17" s="695"/>
      <c r="CQ17" s="696"/>
      <c r="CR17" s="679">
        <v>
271191</v>
      </c>
      <c r="CS17" s="680"/>
      <c r="CT17" s="680"/>
      <c r="CU17" s="680"/>
      <c r="CV17" s="680"/>
      <c r="CW17" s="680"/>
      <c r="CX17" s="680"/>
      <c r="CY17" s="681"/>
      <c r="CZ17" s="682">
        <v>
6.1</v>
      </c>
      <c r="DA17" s="682"/>
      <c r="DB17" s="682"/>
      <c r="DC17" s="682"/>
      <c r="DD17" s="688" t="s">
        <v>
127</v>
      </c>
      <c r="DE17" s="680"/>
      <c r="DF17" s="680"/>
      <c r="DG17" s="680"/>
      <c r="DH17" s="680"/>
      <c r="DI17" s="680"/>
      <c r="DJ17" s="680"/>
      <c r="DK17" s="680"/>
      <c r="DL17" s="680"/>
      <c r="DM17" s="680"/>
      <c r="DN17" s="680"/>
      <c r="DO17" s="680"/>
      <c r="DP17" s="681"/>
      <c r="DQ17" s="688">
        <v>
259326</v>
      </c>
      <c r="DR17" s="680"/>
      <c r="DS17" s="680"/>
      <c r="DT17" s="680"/>
      <c r="DU17" s="680"/>
      <c r="DV17" s="680"/>
      <c r="DW17" s="680"/>
      <c r="DX17" s="680"/>
      <c r="DY17" s="680"/>
      <c r="DZ17" s="680"/>
      <c r="EA17" s="680"/>
      <c r="EB17" s="680"/>
      <c r="EC17" s="689"/>
    </row>
    <row r="18" spans="2:133" ht="11.25" customHeight="1" x14ac:dyDescent="0.2">
      <c r="B18" s="676" t="s">
        <v>
265</v>
      </c>
      <c r="C18" s="677"/>
      <c r="D18" s="677"/>
      <c r="E18" s="677"/>
      <c r="F18" s="677"/>
      <c r="G18" s="677"/>
      <c r="H18" s="677"/>
      <c r="I18" s="677"/>
      <c r="J18" s="677"/>
      <c r="K18" s="677"/>
      <c r="L18" s="677"/>
      <c r="M18" s="677"/>
      <c r="N18" s="677"/>
      <c r="O18" s="677"/>
      <c r="P18" s="677"/>
      <c r="Q18" s="678"/>
      <c r="R18" s="679">
        <v>
1399532</v>
      </c>
      <c r="S18" s="680"/>
      <c r="T18" s="680"/>
      <c r="U18" s="680"/>
      <c r="V18" s="680"/>
      <c r="W18" s="680"/>
      <c r="X18" s="680"/>
      <c r="Y18" s="681"/>
      <c r="Z18" s="682">
        <v>
30.4</v>
      </c>
      <c r="AA18" s="682"/>
      <c r="AB18" s="682"/>
      <c r="AC18" s="682"/>
      <c r="AD18" s="683">
        <v>
1201910</v>
      </c>
      <c r="AE18" s="683"/>
      <c r="AF18" s="683"/>
      <c r="AG18" s="683"/>
      <c r="AH18" s="683"/>
      <c r="AI18" s="683"/>
      <c r="AJ18" s="683"/>
      <c r="AK18" s="683"/>
      <c r="AL18" s="684">
        <v>
72</v>
      </c>
      <c r="AM18" s="685"/>
      <c r="AN18" s="685"/>
      <c r="AO18" s="686"/>
      <c r="AP18" s="676" t="s">
        <v>
266</v>
      </c>
      <c r="AQ18" s="677"/>
      <c r="AR18" s="677"/>
      <c r="AS18" s="677"/>
      <c r="AT18" s="677"/>
      <c r="AU18" s="677"/>
      <c r="AV18" s="677"/>
      <c r="AW18" s="677"/>
      <c r="AX18" s="677"/>
      <c r="AY18" s="677"/>
      <c r="AZ18" s="677"/>
      <c r="BA18" s="677"/>
      <c r="BB18" s="677"/>
      <c r="BC18" s="677"/>
      <c r="BD18" s="677"/>
      <c r="BE18" s="677"/>
      <c r="BF18" s="678"/>
      <c r="BG18" s="679" t="s">
        <v>
127</v>
      </c>
      <c r="BH18" s="680"/>
      <c r="BI18" s="680"/>
      <c r="BJ18" s="680"/>
      <c r="BK18" s="680"/>
      <c r="BL18" s="680"/>
      <c r="BM18" s="680"/>
      <c r="BN18" s="681"/>
      <c r="BO18" s="682" t="s">
        <v>
127</v>
      </c>
      <c r="BP18" s="682"/>
      <c r="BQ18" s="682"/>
      <c r="BR18" s="682"/>
      <c r="BS18" s="688" t="s">
        <v>
127</v>
      </c>
      <c r="BT18" s="680"/>
      <c r="BU18" s="680"/>
      <c r="BV18" s="680"/>
      <c r="BW18" s="680"/>
      <c r="BX18" s="680"/>
      <c r="BY18" s="680"/>
      <c r="BZ18" s="680"/>
      <c r="CA18" s="680"/>
      <c r="CB18" s="689"/>
      <c r="CD18" s="694" t="s">
        <v>
267</v>
      </c>
      <c r="CE18" s="695"/>
      <c r="CF18" s="695"/>
      <c r="CG18" s="695"/>
      <c r="CH18" s="695"/>
      <c r="CI18" s="695"/>
      <c r="CJ18" s="695"/>
      <c r="CK18" s="695"/>
      <c r="CL18" s="695"/>
      <c r="CM18" s="695"/>
      <c r="CN18" s="695"/>
      <c r="CO18" s="695"/>
      <c r="CP18" s="695"/>
      <c r="CQ18" s="696"/>
      <c r="CR18" s="679" t="s">
        <v>
127</v>
      </c>
      <c r="CS18" s="680"/>
      <c r="CT18" s="680"/>
      <c r="CU18" s="680"/>
      <c r="CV18" s="680"/>
      <c r="CW18" s="680"/>
      <c r="CX18" s="680"/>
      <c r="CY18" s="681"/>
      <c r="CZ18" s="682" t="s">
        <v>
241</v>
      </c>
      <c r="DA18" s="682"/>
      <c r="DB18" s="682"/>
      <c r="DC18" s="682"/>
      <c r="DD18" s="688" t="s">
        <v>
127</v>
      </c>
      <c r="DE18" s="680"/>
      <c r="DF18" s="680"/>
      <c r="DG18" s="680"/>
      <c r="DH18" s="680"/>
      <c r="DI18" s="680"/>
      <c r="DJ18" s="680"/>
      <c r="DK18" s="680"/>
      <c r="DL18" s="680"/>
      <c r="DM18" s="680"/>
      <c r="DN18" s="680"/>
      <c r="DO18" s="680"/>
      <c r="DP18" s="681"/>
      <c r="DQ18" s="688" t="s">
        <v>
127</v>
      </c>
      <c r="DR18" s="680"/>
      <c r="DS18" s="680"/>
      <c r="DT18" s="680"/>
      <c r="DU18" s="680"/>
      <c r="DV18" s="680"/>
      <c r="DW18" s="680"/>
      <c r="DX18" s="680"/>
      <c r="DY18" s="680"/>
      <c r="DZ18" s="680"/>
      <c r="EA18" s="680"/>
      <c r="EB18" s="680"/>
      <c r="EC18" s="689"/>
    </row>
    <row r="19" spans="2:133" ht="11.25" customHeight="1" x14ac:dyDescent="0.2">
      <c r="B19" s="676" t="s">
        <v>
268</v>
      </c>
      <c r="C19" s="677"/>
      <c r="D19" s="677"/>
      <c r="E19" s="677"/>
      <c r="F19" s="677"/>
      <c r="G19" s="677"/>
      <c r="H19" s="677"/>
      <c r="I19" s="677"/>
      <c r="J19" s="677"/>
      <c r="K19" s="677"/>
      <c r="L19" s="677"/>
      <c r="M19" s="677"/>
      <c r="N19" s="677"/>
      <c r="O19" s="677"/>
      <c r="P19" s="677"/>
      <c r="Q19" s="678"/>
      <c r="R19" s="679">
        <v>
1201910</v>
      </c>
      <c r="S19" s="680"/>
      <c r="T19" s="680"/>
      <c r="U19" s="680"/>
      <c r="V19" s="680"/>
      <c r="W19" s="680"/>
      <c r="X19" s="680"/>
      <c r="Y19" s="681"/>
      <c r="Z19" s="682">
        <v>
26.1</v>
      </c>
      <c r="AA19" s="682"/>
      <c r="AB19" s="682"/>
      <c r="AC19" s="682"/>
      <c r="AD19" s="683">
        <v>
1201910</v>
      </c>
      <c r="AE19" s="683"/>
      <c r="AF19" s="683"/>
      <c r="AG19" s="683"/>
      <c r="AH19" s="683"/>
      <c r="AI19" s="683"/>
      <c r="AJ19" s="683"/>
      <c r="AK19" s="683"/>
      <c r="AL19" s="684">
        <v>
72</v>
      </c>
      <c r="AM19" s="685"/>
      <c r="AN19" s="685"/>
      <c r="AO19" s="686"/>
      <c r="AP19" s="676" t="s">
        <v>
269</v>
      </c>
      <c r="AQ19" s="677"/>
      <c r="AR19" s="677"/>
      <c r="AS19" s="677"/>
      <c r="AT19" s="677"/>
      <c r="AU19" s="677"/>
      <c r="AV19" s="677"/>
      <c r="AW19" s="677"/>
      <c r="AX19" s="677"/>
      <c r="AY19" s="677"/>
      <c r="AZ19" s="677"/>
      <c r="BA19" s="677"/>
      <c r="BB19" s="677"/>
      <c r="BC19" s="677"/>
      <c r="BD19" s="677"/>
      <c r="BE19" s="677"/>
      <c r="BF19" s="678"/>
      <c r="BG19" s="679">
        <v>
278</v>
      </c>
      <c r="BH19" s="680"/>
      <c r="BI19" s="680"/>
      <c r="BJ19" s="680"/>
      <c r="BK19" s="680"/>
      <c r="BL19" s="680"/>
      <c r="BM19" s="680"/>
      <c r="BN19" s="681"/>
      <c r="BO19" s="682">
        <v>
0.1</v>
      </c>
      <c r="BP19" s="682"/>
      <c r="BQ19" s="682"/>
      <c r="BR19" s="682"/>
      <c r="BS19" s="688" t="s">
        <v>
127</v>
      </c>
      <c r="BT19" s="680"/>
      <c r="BU19" s="680"/>
      <c r="BV19" s="680"/>
      <c r="BW19" s="680"/>
      <c r="BX19" s="680"/>
      <c r="BY19" s="680"/>
      <c r="BZ19" s="680"/>
      <c r="CA19" s="680"/>
      <c r="CB19" s="689"/>
      <c r="CD19" s="694" t="s">
        <v>
270</v>
      </c>
      <c r="CE19" s="695"/>
      <c r="CF19" s="695"/>
      <c r="CG19" s="695"/>
      <c r="CH19" s="695"/>
      <c r="CI19" s="695"/>
      <c r="CJ19" s="695"/>
      <c r="CK19" s="695"/>
      <c r="CL19" s="695"/>
      <c r="CM19" s="695"/>
      <c r="CN19" s="695"/>
      <c r="CO19" s="695"/>
      <c r="CP19" s="695"/>
      <c r="CQ19" s="696"/>
      <c r="CR19" s="679" t="s">
        <v>
127</v>
      </c>
      <c r="CS19" s="680"/>
      <c r="CT19" s="680"/>
      <c r="CU19" s="680"/>
      <c r="CV19" s="680"/>
      <c r="CW19" s="680"/>
      <c r="CX19" s="680"/>
      <c r="CY19" s="681"/>
      <c r="CZ19" s="682" t="s">
        <v>
127</v>
      </c>
      <c r="DA19" s="682"/>
      <c r="DB19" s="682"/>
      <c r="DC19" s="682"/>
      <c r="DD19" s="688" t="s">
        <v>
241</v>
      </c>
      <c r="DE19" s="680"/>
      <c r="DF19" s="680"/>
      <c r="DG19" s="680"/>
      <c r="DH19" s="680"/>
      <c r="DI19" s="680"/>
      <c r="DJ19" s="680"/>
      <c r="DK19" s="680"/>
      <c r="DL19" s="680"/>
      <c r="DM19" s="680"/>
      <c r="DN19" s="680"/>
      <c r="DO19" s="680"/>
      <c r="DP19" s="681"/>
      <c r="DQ19" s="688" t="s">
        <v>
127</v>
      </c>
      <c r="DR19" s="680"/>
      <c r="DS19" s="680"/>
      <c r="DT19" s="680"/>
      <c r="DU19" s="680"/>
      <c r="DV19" s="680"/>
      <c r="DW19" s="680"/>
      <c r="DX19" s="680"/>
      <c r="DY19" s="680"/>
      <c r="DZ19" s="680"/>
      <c r="EA19" s="680"/>
      <c r="EB19" s="680"/>
      <c r="EC19" s="689"/>
    </row>
    <row r="20" spans="2:133" ht="11.25" customHeight="1" x14ac:dyDescent="0.2">
      <c r="B20" s="676" t="s">
        <v>
271</v>
      </c>
      <c r="C20" s="677"/>
      <c r="D20" s="677"/>
      <c r="E20" s="677"/>
      <c r="F20" s="677"/>
      <c r="G20" s="677"/>
      <c r="H20" s="677"/>
      <c r="I20" s="677"/>
      <c r="J20" s="677"/>
      <c r="K20" s="677"/>
      <c r="L20" s="677"/>
      <c r="M20" s="677"/>
      <c r="N20" s="677"/>
      <c r="O20" s="677"/>
      <c r="P20" s="677"/>
      <c r="Q20" s="678"/>
      <c r="R20" s="679">
        <v>
197622</v>
      </c>
      <c r="S20" s="680"/>
      <c r="T20" s="680"/>
      <c r="U20" s="680"/>
      <c r="V20" s="680"/>
      <c r="W20" s="680"/>
      <c r="X20" s="680"/>
      <c r="Y20" s="681"/>
      <c r="Z20" s="682">
        <v>
4.3</v>
      </c>
      <c r="AA20" s="682"/>
      <c r="AB20" s="682"/>
      <c r="AC20" s="682"/>
      <c r="AD20" s="683" t="s">
        <v>
127</v>
      </c>
      <c r="AE20" s="683"/>
      <c r="AF20" s="683"/>
      <c r="AG20" s="683"/>
      <c r="AH20" s="683"/>
      <c r="AI20" s="683"/>
      <c r="AJ20" s="683"/>
      <c r="AK20" s="683"/>
      <c r="AL20" s="684" t="s">
        <v>
127</v>
      </c>
      <c r="AM20" s="685"/>
      <c r="AN20" s="685"/>
      <c r="AO20" s="686"/>
      <c r="AP20" s="676" t="s">
        <v>
272</v>
      </c>
      <c r="AQ20" s="677"/>
      <c r="AR20" s="677"/>
      <c r="AS20" s="677"/>
      <c r="AT20" s="677"/>
      <c r="AU20" s="677"/>
      <c r="AV20" s="677"/>
      <c r="AW20" s="677"/>
      <c r="AX20" s="677"/>
      <c r="AY20" s="677"/>
      <c r="AZ20" s="677"/>
      <c r="BA20" s="677"/>
      <c r="BB20" s="677"/>
      <c r="BC20" s="677"/>
      <c r="BD20" s="677"/>
      <c r="BE20" s="677"/>
      <c r="BF20" s="678"/>
      <c r="BG20" s="679">
        <v>
278</v>
      </c>
      <c r="BH20" s="680"/>
      <c r="BI20" s="680"/>
      <c r="BJ20" s="680"/>
      <c r="BK20" s="680"/>
      <c r="BL20" s="680"/>
      <c r="BM20" s="680"/>
      <c r="BN20" s="681"/>
      <c r="BO20" s="682">
        <v>
0.1</v>
      </c>
      <c r="BP20" s="682"/>
      <c r="BQ20" s="682"/>
      <c r="BR20" s="682"/>
      <c r="BS20" s="688" t="s">
        <v>
127</v>
      </c>
      <c r="BT20" s="680"/>
      <c r="BU20" s="680"/>
      <c r="BV20" s="680"/>
      <c r="BW20" s="680"/>
      <c r="BX20" s="680"/>
      <c r="BY20" s="680"/>
      <c r="BZ20" s="680"/>
      <c r="CA20" s="680"/>
      <c r="CB20" s="689"/>
      <c r="CD20" s="694" t="s">
        <v>
273</v>
      </c>
      <c r="CE20" s="695"/>
      <c r="CF20" s="695"/>
      <c r="CG20" s="695"/>
      <c r="CH20" s="695"/>
      <c r="CI20" s="695"/>
      <c r="CJ20" s="695"/>
      <c r="CK20" s="695"/>
      <c r="CL20" s="695"/>
      <c r="CM20" s="695"/>
      <c r="CN20" s="695"/>
      <c r="CO20" s="695"/>
      <c r="CP20" s="695"/>
      <c r="CQ20" s="696"/>
      <c r="CR20" s="679">
        <v>
4473632</v>
      </c>
      <c r="CS20" s="680"/>
      <c r="CT20" s="680"/>
      <c r="CU20" s="680"/>
      <c r="CV20" s="680"/>
      <c r="CW20" s="680"/>
      <c r="CX20" s="680"/>
      <c r="CY20" s="681"/>
      <c r="CZ20" s="682">
        <v>
100</v>
      </c>
      <c r="DA20" s="682"/>
      <c r="DB20" s="682"/>
      <c r="DC20" s="682"/>
      <c r="DD20" s="688">
        <v>
1526714</v>
      </c>
      <c r="DE20" s="680"/>
      <c r="DF20" s="680"/>
      <c r="DG20" s="680"/>
      <c r="DH20" s="680"/>
      <c r="DI20" s="680"/>
      <c r="DJ20" s="680"/>
      <c r="DK20" s="680"/>
      <c r="DL20" s="680"/>
      <c r="DM20" s="680"/>
      <c r="DN20" s="680"/>
      <c r="DO20" s="680"/>
      <c r="DP20" s="681"/>
      <c r="DQ20" s="688">
        <v>
2248196</v>
      </c>
      <c r="DR20" s="680"/>
      <c r="DS20" s="680"/>
      <c r="DT20" s="680"/>
      <c r="DU20" s="680"/>
      <c r="DV20" s="680"/>
      <c r="DW20" s="680"/>
      <c r="DX20" s="680"/>
      <c r="DY20" s="680"/>
      <c r="DZ20" s="680"/>
      <c r="EA20" s="680"/>
      <c r="EB20" s="680"/>
      <c r="EC20" s="689"/>
    </row>
    <row r="21" spans="2:133" ht="11.25" customHeight="1" x14ac:dyDescent="0.2">
      <c r="B21" s="676" t="s">
        <v>
274</v>
      </c>
      <c r="C21" s="677"/>
      <c r="D21" s="677"/>
      <c r="E21" s="677"/>
      <c r="F21" s="677"/>
      <c r="G21" s="677"/>
      <c r="H21" s="677"/>
      <c r="I21" s="677"/>
      <c r="J21" s="677"/>
      <c r="K21" s="677"/>
      <c r="L21" s="677"/>
      <c r="M21" s="677"/>
      <c r="N21" s="677"/>
      <c r="O21" s="677"/>
      <c r="P21" s="677"/>
      <c r="Q21" s="678"/>
      <c r="R21" s="679" t="s">
        <v>
127</v>
      </c>
      <c r="S21" s="680"/>
      <c r="T21" s="680"/>
      <c r="U21" s="680"/>
      <c r="V21" s="680"/>
      <c r="W21" s="680"/>
      <c r="X21" s="680"/>
      <c r="Y21" s="681"/>
      <c r="Z21" s="682" t="s">
        <v>
241</v>
      </c>
      <c r="AA21" s="682"/>
      <c r="AB21" s="682"/>
      <c r="AC21" s="682"/>
      <c r="AD21" s="683" t="s">
        <v>
127</v>
      </c>
      <c r="AE21" s="683"/>
      <c r="AF21" s="683"/>
      <c r="AG21" s="683"/>
      <c r="AH21" s="683"/>
      <c r="AI21" s="683"/>
      <c r="AJ21" s="683"/>
      <c r="AK21" s="683"/>
      <c r="AL21" s="684" t="s">
        <v>
127</v>
      </c>
      <c r="AM21" s="685"/>
      <c r="AN21" s="685"/>
      <c r="AO21" s="686"/>
      <c r="AP21" s="697" t="s">
        <v>
275</v>
      </c>
      <c r="AQ21" s="698"/>
      <c r="AR21" s="698"/>
      <c r="AS21" s="698"/>
      <c r="AT21" s="698"/>
      <c r="AU21" s="698"/>
      <c r="AV21" s="698"/>
      <c r="AW21" s="698"/>
      <c r="AX21" s="698"/>
      <c r="AY21" s="698"/>
      <c r="AZ21" s="698"/>
      <c r="BA21" s="698"/>
      <c r="BB21" s="698"/>
      <c r="BC21" s="698"/>
      <c r="BD21" s="698"/>
      <c r="BE21" s="698"/>
      <c r="BF21" s="699"/>
      <c r="BG21" s="679">
        <v>
278</v>
      </c>
      <c r="BH21" s="680"/>
      <c r="BI21" s="680"/>
      <c r="BJ21" s="680"/>
      <c r="BK21" s="680"/>
      <c r="BL21" s="680"/>
      <c r="BM21" s="680"/>
      <c r="BN21" s="681"/>
      <c r="BO21" s="682">
        <v>
0.1</v>
      </c>
      <c r="BP21" s="682"/>
      <c r="BQ21" s="682"/>
      <c r="BR21" s="682"/>
      <c r="BS21" s="688" t="s">
        <v>
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
276</v>
      </c>
      <c r="C22" s="677"/>
      <c r="D22" s="677"/>
      <c r="E22" s="677"/>
      <c r="F22" s="677"/>
      <c r="G22" s="677"/>
      <c r="H22" s="677"/>
      <c r="I22" s="677"/>
      <c r="J22" s="677"/>
      <c r="K22" s="677"/>
      <c r="L22" s="677"/>
      <c r="M22" s="677"/>
      <c r="N22" s="677"/>
      <c r="O22" s="677"/>
      <c r="P22" s="677"/>
      <c r="Q22" s="678"/>
      <c r="R22" s="679">
        <v>
1814758</v>
      </c>
      <c r="S22" s="680"/>
      <c r="T22" s="680"/>
      <c r="U22" s="680"/>
      <c r="V22" s="680"/>
      <c r="W22" s="680"/>
      <c r="X22" s="680"/>
      <c r="Y22" s="681"/>
      <c r="Z22" s="682">
        <v>
39.4</v>
      </c>
      <c r="AA22" s="682"/>
      <c r="AB22" s="682"/>
      <c r="AC22" s="682"/>
      <c r="AD22" s="683">
        <v>
1617136</v>
      </c>
      <c r="AE22" s="683"/>
      <c r="AF22" s="683"/>
      <c r="AG22" s="683"/>
      <c r="AH22" s="683"/>
      <c r="AI22" s="683"/>
      <c r="AJ22" s="683"/>
      <c r="AK22" s="683"/>
      <c r="AL22" s="684">
        <v>
96.9</v>
      </c>
      <c r="AM22" s="685"/>
      <c r="AN22" s="685"/>
      <c r="AO22" s="686"/>
      <c r="AP22" s="697" t="s">
        <v>
277</v>
      </c>
      <c r="AQ22" s="698"/>
      <c r="AR22" s="698"/>
      <c r="AS22" s="698"/>
      <c r="AT22" s="698"/>
      <c r="AU22" s="698"/>
      <c r="AV22" s="698"/>
      <c r="AW22" s="698"/>
      <c r="AX22" s="698"/>
      <c r="AY22" s="698"/>
      <c r="AZ22" s="698"/>
      <c r="BA22" s="698"/>
      <c r="BB22" s="698"/>
      <c r="BC22" s="698"/>
      <c r="BD22" s="698"/>
      <c r="BE22" s="698"/>
      <c r="BF22" s="699"/>
      <c r="BG22" s="679" t="s">
        <v>
127</v>
      </c>
      <c r="BH22" s="680"/>
      <c r="BI22" s="680"/>
      <c r="BJ22" s="680"/>
      <c r="BK22" s="680"/>
      <c r="BL22" s="680"/>
      <c r="BM22" s="680"/>
      <c r="BN22" s="681"/>
      <c r="BO22" s="682" t="s">
        <v>
241</v>
      </c>
      <c r="BP22" s="682"/>
      <c r="BQ22" s="682"/>
      <c r="BR22" s="682"/>
      <c r="BS22" s="688" t="s">
        <v>
127</v>
      </c>
      <c r="BT22" s="680"/>
      <c r="BU22" s="680"/>
      <c r="BV22" s="680"/>
      <c r="BW22" s="680"/>
      <c r="BX22" s="680"/>
      <c r="BY22" s="680"/>
      <c r="BZ22" s="680"/>
      <c r="CA22" s="680"/>
      <c r="CB22" s="689"/>
      <c r="CD22" s="661" t="s">
        <v>
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
279</v>
      </c>
      <c r="C23" s="677"/>
      <c r="D23" s="677"/>
      <c r="E23" s="677"/>
      <c r="F23" s="677"/>
      <c r="G23" s="677"/>
      <c r="H23" s="677"/>
      <c r="I23" s="677"/>
      <c r="J23" s="677"/>
      <c r="K23" s="677"/>
      <c r="L23" s="677"/>
      <c r="M23" s="677"/>
      <c r="N23" s="677"/>
      <c r="O23" s="677"/>
      <c r="P23" s="677"/>
      <c r="Q23" s="678"/>
      <c r="R23" s="679">
        <v>
1083</v>
      </c>
      <c r="S23" s="680"/>
      <c r="T23" s="680"/>
      <c r="U23" s="680"/>
      <c r="V23" s="680"/>
      <c r="W23" s="680"/>
      <c r="X23" s="680"/>
      <c r="Y23" s="681"/>
      <c r="Z23" s="682">
        <v>
0</v>
      </c>
      <c r="AA23" s="682"/>
      <c r="AB23" s="682"/>
      <c r="AC23" s="682"/>
      <c r="AD23" s="683">
        <v>
1083</v>
      </c>
      <c r="AE23" s="683"/>
      <c r="AF23" s="683"/>
      <c r="AG23" s="683"/>
      <c r="AH23" s="683"/>
      <c r="AI23" s="683"/>
      <c r="AJ23" s="683"/>
      <c r="AK23" s="683"/>
      <c r="AL23" s="684">
        <v>
0.1</v>
      </c>
      <c r="AM23" s="685"/>
      <c r="AN23" s="685"/>
      <c r="AO23" s="686"/>
      <c r="AP23" s="697" t="s">
        <v>
280</v>
      </c>
      <c r="AQ23" s="698"/>
      <c r="AR23" s="698"/>
      <c r="AS23" s="698"/>
      <c r="AT23" s="698"/>
      <c r="AU23" s="698"/>
      <c r="AV23" s="698"/>
      <c r="AW23" s="698"/>
      <c r="AX23" s="698"/>
      <c r="AY23" s="698"/>
      <c r="AZ23" s="698"/>
      <c r="BA23" s="698"/>
      <c r="BB23" s="698"/>
      <c r="BC23" s="698"/>
      <c r="BD23" s="698"/>
      <c r="BE23" s="698"/>
      <c r="BF23" s="699"/>
      <c r="BG23" s="679" t="s">
        <v>
127</v>
      </c>
      <c r="BH23" s="680"/>
      <c r="BI23" s="680"/>
      <c r="BJ23" s="680"/>
      <c r="BK23" s="680"/>
      <c r="BL23" s="680"/>
      <c r="BM23" s="680"/>
      <c r="BN23" s="681"/>
      <c r="BO23" s="682" t="s">
        <v>
127</v>
      </c>
      <c r="BP23" s="682"/>
      <c r="BQ23" s="682"/>
      <c r="BR23" s="682"/>
      <c r="BS23" s="688" t="s">
        <v>
127</v>
      </c>
      <c r="BT23" s="680"/>
      <c r="BU23" s="680"/>
      <c r="BV23" s="680"/>
      <c r="BW23" s="680"/>
      <c r="BX23" s="680"/>
      <c r="BY23" s="680"/>
      <c r="BZ23" s="680"/>
      <c r="CA23" s="680"/>
      <c r="CB23" s="689"/>
      <c r="CD23" s="661" t="s">
        <v>
219</v>
      </c>
      <c r="CE23" s="662"/>
      <c r="CF23" s="662"/>
      <c r="CG23" s="662"/>
      <c r="CH23" s="662"/>
      <c r="CI23" s="662"/>
      <c r="CJ23" s="662"/>
      <c r="CK23" s="662"/>
      <c r="CL23" s="662"/>
      <c r="CM23" s="662"/>
      <c r="CN23" s="662"/>
      <c r="CO23" s="662"/>
      <c r="CP23" s="662"/>
      <c r="CQ23" s="663"/>
      <c r="CR23" s="661" t="s">
        <v>
281</v>
      </c>
      <c r="CS23" s="662"/>
      <c r="CT23" s="662"/>
      <c r="CU23" s="662"/>
      <c r="CV23" s="662"/>
      <c r="CW23" s="662"/>
      <c r="CX23" s="662"/>
      <c r="CY23" s="663"/>
      <c r="CZ23" s="661" t="s">
        <v>
282</v>
      </c>
      <c r="DA23" s="662"/>
      <c r="DB23" s="662"/>
      <c r="DC23" s="663"/>
      <c r="DD23" s="661" t="s">
        <v>
283</v>
      </c>
      <c r="DE23" s="662"/>
      <c r="DF23" s="662"/>
      <c r="DG23" s="662"/>
      <c r="DH23" s="662"/>
      <c r="DI23" s="662"/>
      <c r="DJ23" s="662"/>
      <c r="DK23" s="663"/>
      <c r="DL23" s="709" t="s">
        <v>
284</v>
      </c>
      <c r="DM23" s="710"/>
      <c r="DN23" s="710"/>
      <c r="DO23" s="710"/>
      <c r="DP23" s="710"/>
      <c r="DQ23" s="710"/>
      <c r="DR23" s="710"/>
      <c r="DS23" s="710"/>
      <c r="DT23" s="710"/>
      <c r="DU23" s="710"/>
      <c r="DV23" s="711"/>
      <c r="DW23" s="661" t="s">
        <v>
285</v>
      </c>
      <c r="DX23" s="662"/>
      <c r="DY23" s="662"/>
      <c r="DZ23" s="662"/>
      <c r="EA23" s="662"/>
      <c r="EB23" s="662"/>
      <c r="EC23" s="663"/>
    </row>
    <row r="24" spans="2:133" ht="11.25" customHeight="1" x14ac:dyDescent="0.2">
      <c r="B24" s="676" t="s">
        <v>
286</v>
      </c>
      <c r="C24" s="677"/>
      <c r="D24" s="677"/>
      <c r="E24" s="677"/>
      <c r="F24" s="677"/>
      <c r="G24" s="677"/>
      <c r="H24" s="677"/>
      <c r="I24" s="677"/>
      <c r="J24" s="677"/>
      <c r="K24" s="677"/>
      <c r="L24" s="677"/>
      <c r="M24" s="677"/>
      <c r="N24" s="677"/>
      <c r="O24" s="677"/>
      <c r="P24" s="677"/>
      <c r="Q24" s="678"/>
      <c r="R24" s="679" t="s">
        <v>
127</v>
      </c>
      <c r="S24" s="680"/>
      <c r="T24" s="680"/>
      <c r="U24" s="680"/>
      <c r="V24" s="680"/>
      <c r="W24" s="680"/>
      <c r="X24" s="680"/>
      <c r="Y24" s="681"/>
      <c r="Z24" s="682" t="s">
        <v>
127</v>
      </c>
      <c r="AA24" s="682"/>
      <c r="AB24" s="682"/>
      <c r="AC24" s="682"/>
      <c r="AD24" s="683" t="s">
        <v>
127</v>
      </c>
      <c r="AE24" s="683"/>
      <c r="AF24" s="683"/>
      <c r="AG24" s="683"/>
      <c r="AH24" s="683"/>
      <c r="AI24" s="683"/>
      <c r="AJ24" s="683"/>
      <c r="AK24" s="683"/>
      <c r="AL24" s="684" t="s">
        <v>
127</v>
      </c>
      <c r="AM24" s="685"/>
      <c r="AN24" s="685"/>
      <c r="AO24" s="686"/>
      <c r="AP24" s="697" t="s">
        <v>
287</v>
      </c>
      <c r="AQ24" s="698"/>
      <c r="AR24" s="698"/>
      <c r="AS24" s="698"/>
      <c r="AT24" s="698"/>
      <c r="AU24" s="698"/>
      <c r="AV24" s="698"/>
      <c r="AW24" s="698"/>
      <c r="AX24" s="698"/>
      <c r="AY24" s="698"/>
      <c r="AZ24" s="698"/>
      <c r="BA24" s="698"/>
      <c r="BB24" s="698"/>
      <c r="BC24" s="698"/>
      <c r="BD24" s="698"/>
      <c r="BE24" s="698"/>
      <c r="BF24" s="699"/>
      <c r="BG24" s="679" t="s">
        <v>
127</v>
      </c>
      <c r="BH24" s="680"/>
      <c r="BI24" s="680"/>
      <c r="BJ24" s="680"/>
      <c r="BK24" s="680"/>
      <c r="BL24" s="680"/>
      <c r="BM24" s="680"/>
      <c r="BN24" s="681"/>
      <c r="BO24" s="682" t="s">
        <v>
127</v>
      </c>
      <c r="BP24" s="682"/>
      <c r="BQ24" s="682"/>
      <c r="BR24" s="682"/>
      <c r="BS24" s="688" t="s">
        <v>
127</v>
      </c>
      <c r="BT24" s="680"/>
      <c r="BU24" s="680"/>
      <c r="BV24" s="680"/>
      <c r="BW24" s="680"/>
      <c r="BX24" s="680"/>
      <c r="BY24" s="680"/>
      <c r="BZ24" s="680"/>
      <c r="CA24" s="680"/>
      <c r="CB24" s="689"/>
      <c r="CD24" s="690" t="s">
        <v>
288</v>
      </c>
      <c r="CE24" s="691"/>
      <c r="CF24" s="691"/>
      <c r="CG24" s="691"/>
      <c r="CH24" s="691"/>
      <c r="CI24" s="691"/>
      <c r="CJ24" s="691"/>
      <c r="CK24" s="691"/>
      <c r="CL24" s="691"/>
      <c r="CM24" s="691"/>
      <c r="CN24" s="691"/>
      <c r="CO24" s="691"/>
      <c r="CP24" s="691"/>
      <c r="CQ24" s="692"/>
      <c r="CR24" s="668">
        <v>
1010799</v>
      </c>
      <c r="CS24" s="669"/>
      <c r="CT24" s="669"/>
      <c r="CU24" s="669"/>
      <c r="CV24" s="669"/>
      <c r="CW24" s="669"/>
      <c r="CX24" s="669"/>
      <c r="CY24" s="670"/>
      <c r="CZ24" s="673">
        <v>
22.6</v>
      </c>
      <c r="DA24" s="674"/>
      <c r="DB24" s="674"/>
      <c r="DC24" s="693"/>
      <c r="DD24" s="712">
        <v>
832604</v>
      </c>
      <c r="DE24" s="669"/>
      <c r="DF24" s="669"/>
      <c r="DG24" s="669"/>
      <c r="DH24" s="669"/>
      <c r="DI24" s="669"/>
      <c r="DJ24" s="669"/>
      <c r="DK24" s="670"/>
      <c r="DL24" s="712">
        <v>
816662</v>
      </c>
      <c r="DM24" s="669"/>
      <c r="DN24" s="669"/>
      <c r="DO24" s="669"/>
      <c r="DP24" s="669"/>
      <c r="DQ24" s="669"/>
      <c r="DR24" s="669"/>
      <c r="DS24" s="669"/>
      <c r="DT24" s="669"/>
      <c r="DU24" s="669"/>
      <c r="DV24" s="670"/>
      <c r="DW24" s="673">
        <v>
46.9</v>
      </c>
      <c r="DX24" s="674"/>
      <c r="DY24" s="674"/>
      <c r="DZ24" s="674"/>
      <c r="EA24" s="674"/>
      <c r="EB24" s="674"/>
      <c r="EC24" s="675"/>
    </row>
    <row r="25" spans="2:133" ht="11.25" customHeight="1" x14ac:dyDescent="0.2">
      <c r="B25" s="676" t="s">
        <v>
289</v>
      </c>
      <c r="C25" s="677"/>
      <c r="D25" s="677"/>
      <c r="E25" s="677"/>
      <c r="F25" s="677"/>
      <c r="G25" s="677"/>
      <c r="H25" s="677"/>
      <c r="I25" s="677"/>
      <c r="J25" s="677"/>
      <c r="K25" s="677"/>
      <c r="L25" s="677"/>
      <c r="M25" s="677"/>
      <c r="N25" s="677"/>
      <c r="O25" s="677"/>
      <c r="P25" s="677"/>
      <c r="Q25" s="678"/>
      <c r="R25" s="679">
        <v>
93355</v>
      </c>
      <c r="S25" s="680"/>
      <c r="T25" s="680"/>
      <c r="U25" s="680"/>
      <c r="V25" s="680"/>
      <c r="W25" s="680"/>
      <c r="X25" s="680"/>
      <c r="Y25" s="681"/>
      <c r="Z25" s="682">
        <v>
2</v>
      </c>
      <c r="AA25" s="682"/>
      <c r="AB25" s="682"/>
      <c r="AC25" s="682"/>
      <c r="AD25" s="683" t="s">
        <v>
241</v>
      </c>
      <c r="AE25" s="683"/>
      <c r="AF25" s="683"/>
      <c r="AG25" s="683"/>
      <c r="AH25" s="683"/>
      <c r="AI25" s="683"/>
      <c r="AJ25" s="683"/>
      <c r="AK25" s="683"/>
      <c r="AL25" s="684" t="s">
        <v>
241</v>
      </c>
      <c r="AM25" s="685"/>
      <c r="AN25" s="685"/>
      <c r="AO25" s="686"/>
      <c r="AP25" s="697" t="s">
        <v>
290</v>
      </c>
      <c r="AQ25" s="698"/>
      <c r="AR25" s="698"/>
      <c r="AS25" s="698"/>
      <c r="AT25" s="698"/>
      <c r="AU25" s="698"/>
      <c r="AV25" s="698"/>
      <c r="AW25" s="698"/>
      <c r="AX25" s="698"/>
      <c r="AY25" s="698"/>
      <c r="AZ25" s="698"/>
      <c r="BA25" s="698"/>
      <c r="BB25" s="698"/>
      <c r="BC25" s="698"/>
      <c r="BD25" s="698"/>
      <c r="BE25" s="698"/>
      <c r="BF25" s="699"/>
      <c r="BG25" s="679" t="s">
        <v>
127</v>
      </c>
      <c r="BH25" s="680"/>
      <c r="BI25" s="680"/>
      <c r="BJ25" s="680"/>
      <c r="BK25" s="680"/>
      <c r="BL25" s="680"/>
      <c r="BM25" s="680"/>
      <c r="BN25" s="681"/>
      <c r="BO25" s="682" t="s">
        <v>
127</v>
      </c>
      <c r="BP25" s="682"/>
      <c r="BQ25" s="682"/>
      <c r="BR25" s="682"/>
      <c r="BS25" s="688" t="s">
        <v>
127</v>
      </c>
      <c r="BT25" s="680"/>
      <c r="BU25" s="680"/>
      <c r="BV25" s="680"/>
      <c r="BW25" s="680"/>
      <c r="BX25" s="680"/>
      <c r="BY25" s="680"/>
      <c r="BZ25" s="680"/>
      <c r="CA25" s="680"/>
      <c r="CB25" s="689"/>
      <c r="CD25" s="694" t="s">
        <v>
291</v>
      </c>
      <c r="CE25" s="695"/>
      <c r="CF25" s="695"/>
      <c r="CG25" s="695"/>
      <c r="CH25" s="695"/>
      <c r="CI25" s="695"/>
      <c r="CJ25" s="695"/>
      <c r="CK25" s="695"/>
      <c r="CL25" s="695"/>
      <c r="CM25" s="695"/>
      <c r="CN25" s="695"/>
      <c r="CO25" s="695"/>
      <c r="CP25" s="695"/>
      <c r="CQ25" s="696"/>
      <c r="CR25" s="679">
        <v>
665223</v>
      </c>
      <c r="CS25" s="715"/>
      <c r="CT25" s="715"/>
      <c r="CU25" s="715"/>
      <c r="CV25" s="715"/>
      <c r="CW25" s="715"/>
      <c r="CX25" s="715"/>
      <c r="CY25" s="716"/>
      <c r="CZ25" s="684">
        <v>
14.9</v>
      </c>
      <c r="DA25" s="713"/>
      <c r="DB25" s="713"/>
      <c r="DC25" s="717"/>
      <c r="DD25" s="688">
        <v>
549621</v>
      </c>
      <c r="DE25" s="715"/>
      <c r="DF25" s="715"/>
      <c r="DG25" s="715"/>
      <c r="DH25" s="715"/>
      <c r="DI25" s="715"/>
      <c r="DJ25" s="715"/>
      <c r="DK25" s="716"/>
      <c r="DL25" s="688">
        <v>
533679</v>
      </c>
      <c r="DM25" s="715"/>
      <c r="DN25" s="715"/>
      <c r="DO25" s="715"/>
      <c r="DP25" s="715"/>
      <c r="DQ25" s="715"/>
      <c r="DR25" s="715"/>
      <c r="DS25" s="715"/>
      <c r="DT25" s="715"/>
      <c r="DU25" s="715"/>
      <c r="DV25" s="716"/>
      <c r="DW25" s="684">
        <v>
30.7</v>
      </c>
      <c r="DX25" s="713"/>
      <c r="DY25" s="713"/>
      <c r="DZ25" s="713"/>
      <c r="EA25" s="713"/>
      <c r="EB25" s="713"/>
      <c r="EC25" s="714"/>
    </row>
    <row r="26" spans="2:133" ht="11.25" customHeight="1" x14ac:dyDescent="0.2">
      <c r="B26" s="676" t="s">
        <v>
292</v>
      </c>
      <c r="C26" s="677"/>
      <c r="D26" s="677"/>
      <c r="E26" s="677"/>
      <c r="F26" s="677"/>
      <c r="G26" s="677"/>
      <c r="H26" s="677"/>
      <c r="I26" s="677"/>
      <c r="J26" s="677"/>
      <c r="K26" s="677"/>
      <c r="L26" s="677"/>
      <c r="M26" s="677"/>
      <c r="N26" s="677"/>
      <c r="O26" s="677"/>
      <c r="P26" s="677"/>
      <c r="Q26" s="678"/>
      <c r="R26" s="679">
        <v>
9206</v>
      </c>
      <c r="S26" s="680"/>
      <c r="T26" s="680"/>
      <c r="U26" s="680"/>
      <c r="V26" s="680"/>
      <c r="W26" s="680"/>
      <c r="X26" s="680"/>
      <c r="Y26" s="681"/>
      <c r="Z26" s="682">
        <v>
0.2</v>
      </c>
      <c r="AA26" s="682"/>
      <c r="AB26" s="682"/>
      <c r="AC26" s="682"/>
      <c r="AD26" s="683" t="s">
        <v>
127</v>
      </c>
      <c r="AE26" s="683"/>
      <c r="AF26" s="683"/>
      <c r="AG26" s="683"/>
      <c r="AH26" s="683"/>
      <c r="AI26" s="683"/>
      <c r="AJ26" s="683"/>
      <c r="AK26" s="683"/>
      <c r="AL26" s="684" t="s">
        <v>
127</v>
      </c>
      <c r="AM26" s="685"/>
      <c r="AN26" s="685"/>
      <c r="AO26" s="686"/>
      <c r="AP26" s="697" t="s">
        <v>
293</v>
      </c>
      <c r="AQ26" s="718"/>
      <c r="AR26" s="718"/>
      <c r="AS26" s="718"/>
      <c r="AT26" s="718"/>
      <c r="AU26" s="718"/>
      <c r="AV26" s="718"/>
      <c r="AW26" s="718"/>
      <c r="AX26" s="718"/>
      <c r="AY26" s="718"/>
      <c r="AZ26" s="718"/>
      <c r="BA26" s="718"/>
      <c r="BB26" s="718"/>
      <c r="BC26" s="718"/>
      <c r="BD26" s="718"/>
      <c r="BE26" s="718"/>
      <c r="BF26" s="699"/>
      <c r="BG26" s="679" t="s">
        <v>
127</v>
      </c>
      <c r="BH26" s="680"/>
      <c r="BI26" s="680"/>
      <c r="BJ26" s="680"/>
      <c r="BK26" s="680"/>
      <c r="BL26" s="680"/>
      <c r="BM26" s="680"/>
      <c r="BN26" s="681"/>
      <c r="BO26" s="682" t="s">
        <v>
241</v>
      </c>
      <c r="BP26" s="682"/>
      <c r="BQ26" s="682"/>
      <c r="BR26" s="682"/>
      <c r="BS26" s="688" t="s">
        <v>
127</v>
      </c>
      <c r="BT26" s="680"/>
      <c r="BU26" s="680"/>
      <c r="BV26" s="680"/>
      <c r="BW26" s="680"/>
      <c r="BX26" s="680"/>
      <c r="BY26" s="680"/>
      <c r="BZ26" s="680"/>
      <c r="CA26" s="680"/>
      <c r="CB26" s="689"/>
      <c r="CD26" s="694" t="s">
        <v>
294</v>
      </c>
      <c r="CE26" s="695"/>
      <c r="CF26" s="695"/>
      <c r="CG26" s="695"/>
      <c r="CH26" s="695"/>
      <c r="CI26" s="695"/>
      <c r="CJ26" s="695"/>
      <c r="CK26" s="695"/>
      <c r="CL26" s="695"/>
      <c r="CM26" s="695"/>
      <c r="CN26" s="695"/>
      <c r="CO26" s="695"/>
      <c r="CP26" s="695"/>
      <c r="CQ26" s="696"/>
      <c r="CR26" s="679">
        <v>
436567</v>
      </c>
      <c r="CS26" s="680"/>
      <c r="CT26" s="680"/>
      <c r="CU26" s="680"/>
      <c r="CV26" s="680"/>
      <c r="CW26" s="680"/>
      <c r="CX26" s="680"/>
      <c r="CY26" s="681"/>
      <c r="CZ26" s="684">
        <v>
9.8000000000000007</v>
      </c>
      <c r="DA26" s="713"/>
      <c r="DB26" s="713"/>
      <c r="DC26" s="717"/>
      <c r="DD26" s="688">
        <v>
330666</v>
      </c>
      <c r="DE26" s="680"/>
      <c r="DF26" s="680"/>
      <c r="DG26" s="680"/>
      <c r="DH26" s="680"/>
      <c r="DI26" s="680"/>
      <c r="DJ26" s="680"/>
      <c r="DK26" s="681"/>
      <c r="DL26" s="688" t="s">
        <v>
127</v>
      </c>
      <c r="DM26" s="680"/>
      <c r="DN26" s="680"/>
      <c r="DO26" s="680"/>
      <c r="DP26" s="680"/>
      <c r="DQ26" s="680"/>
      <c r="DR26" s="680"/>
      <c r="DS26" s="680"/>
      <c r="DT26" s="680"/>
      <c r="DU26" s="680"/>
      <c r="DV26" s="681"/>
      <c r="DW26" s="684" t="s">
        <v>
127</v>
      </c>
      <c r="DX26" s="713"/>
      <c r="DY26" s="713"/>
      <c r="DZ26" s="713"/>
      <c r="EA26" s="713"/>
      <c r="EB26" s="713"/>
      <c r="EC26" s="714"/>
    </row>
    <row r="27" spans="2:133" ht="11.25" customHeight="1" x14ac:dyDescent="0.2">
      <c r="B27" s="676" t="s">
        <v>
295</v>
      </c>
      <c r="C27" s="677"/>
      <c r="D27" s="677"/>
      <c r="E27" s="677"/>
      <c r="F27" s="677"/>
      <c r="G27" s="677"/>
      <c r="H27" s="677"/>
      <c r="I27" s="677"/>
      <c r="J27" s="677"/>
      <c r="K27" s="677"/>
      <c r="L27" s="677"/>
      <c r="M27" s="677"/>
      <c r="N27" s="677"/>
      <c r="O27" s="677"/>
      <c r="P27" s="677"/>
      <c r="Q27" s="678"/>
      <c r="R27" s="679">
        <v>
56594</v>
      </c>
      <c r="S27" s="680"/>
      <c r="T27" s="680"/>
      <c r="U27" s="680"/>
      <c r="V27" s="680"/>
      <c r="W27" s="680"/>
      <c r="X27" s="680"/>
      <c r="Y27" s="681"/>
      <c r="Z27" s="682">
        <v>
1.2</v>
      </c>
      <c r="AA27" s="682"/>
      <c r="AB27" s="682"/>
      <c r="AC27" s="682"/>
      <c r="AD27" s="683" t="s">
        <v>
127</v>
      </c>
      <c r="AE27" s="683"/>
      <c r="AF27" s="683"/>
      <c r="AG27" s="683"/>
      <c r="AH27" s="683"/>
      <c r="AI27" s="683"/>
      <c r="AJ27" s="683"/>
      <c r="AK27" s="683"/>
      <c r="AL27" s="684" t="s">
        <v>
241</v>
      </c>
      <c r="AM27" s="685"/>
      <c r="AN27" s="685"/>
      <c r="AO27" s="686"/>
      <c r="AP27" s="676" t="s">
        <v>
296</v>
      </c>
      <c r="AQ27" s="677"/>
      <c r="AR27" s="677"/>
      <c r="AS27" s="677"/>
      <c r="AT27" s="677"/>
      <c r="AU27" s="677"/>
      <c r="AV27" s="677"/>
      <c r="AW27" s="677"/>
      <c r="AX27" s="677"/>
      <c r="AY27" s="677"/>
      <c r="AZ27" s="677"/>
      <c r="BA27" s="677"/>
      <c r="BB27" s="677"/>
      <c r="BC27" s="677"/>
      <c r="BD27" s="677"/>
      <c r="BE27" s="677"/>
      <c r="BF27" s="678"/>
      <c r="BG27" s="679">
        <v>
330247</v>
      </c>
      <c r="BH27" s="680"/>
      <c r="BI27" s="680"/>
      <c r="BJ27" s="680"/>
      <c r="BK27" s="680"/>
      <c r="BL27" s="680"/>
      <c r="BM27" s="680"/>
      <c r="BN27" s="681"/>
      <c r="BO27" s="682">
        <v>
100</v>
      </c>
      <c r="BP27" s="682"/>
      <c r="BQ27" s="682"/>
      <c r="BR27" s="682"/>
      <c r="BS27" s="688" t="s">
        <v>
127</v>
      </c>
      <c r="BT27" s="680"/>
      <c r="BU27" s="680"/>
      <c r="BV27" s="680"/>
      <c r="BW27" s="680"/>
      <c r="BX27" s="680"/>
      <c r="BY27" s="680"/>
      <c r="BZ27" s="680"/>
      <c r="CA27" s="680"/>
      <c r="CB27" s="689"/>
      <c r="CD27" s="694" t="s">
        <v>
297</v>
      </c>
      <c r="CE27" s="695"/>
      <c r="CF27" s="695"/>
      <c r="CG27" s="695"/>
      <c r="CH27" s="695"/>
      <c r="CI27" s="695"/>
      <c r="CJ27" s="695"/>
      <c r="CK27" s="695"/>
      <c r="CL27" s="695"/>
      <c r="CM27" s="695"/>
      <c r="CN27" s="695"/>
      <c r="CO27" s="695"/>
      <c r="CP27" s="695"/>
      <c r="CQ27" s="696"/>
      <c r="CR27" s="679">
        <v>
74385</v>
      </c>
      <c r="CS27" s="715"/>
      <c r="CT27" s="715"/>
      <c r="CU27" s="715"/>
      <c r="CV27" s="715"/>
      <c r="CW27" s="715"/>
      <c r="CX27" s="715"/>
      <c r="CY27" s="716"/>
      <c r="CZ27" s="684">
        <v>
1.7</v>
      </c>
      <c r="DA27" s="713"/>
      <c r="DB27" s="713"/>
      <c r="DC27" s="717"/>
      <c r="DD27" s="688">
        <v>
23657</v>
      </c>
      <c r="DE27" s="715"/>
      <c r="DF27" s="715"/>
      <c r="DG27" s="715"/>
      <c r="DH27" s="715"/>
      <c r="DI27" s="715"/>
      <c r="DJ27" s="715"/>
      <c r="DK27" s="716"/>
      <c r="DL27" s="688">
        <v>
23657</v>
      </c>
      <c r="DM27" s="715"/>
      <c r="DN27" s="715"/>
      <c r="DO27" s="715"/>
      <c r="DP27" s="715"/>
      <c r="DQ27" s="715"/>
      <c r="DR27" s="715"/>
      <c r="DS27" s="715"/>
      <c r="DT27" s="715"/>
      <c r="DU27" s="715"/>
      <c r="DV27" s="716"/>
      <c r="DW27" s="684">
        <v>
1.4</v>
      </c>
      <c r="DX27" s="713"/>
      <c r="DY27" s="713"/>
      <c r="DZ27" s="713"/>
      <c r="EA27" s="713"/>
      <c r="EB27" s="713"/>
      <c r="EC27" s="714"/>
    </row>
    <row r="28" spans="2:133" ht="11.25" customHeight="1" x14ac:dyDescent="0.2">
      <c r="B28" s="721" t="s">
        <v>
298</v>
      </c>
      <c r="C28" s="722"/>
      <c r="D28" s="722"/>
      <c r="E28" s="722"/>
      <c r="F28" s="722"/>
      <c r="G28" s="722"/>
      <c r="H28" s="722"/>
      <c r="I28" s="722"/>
      <c r="J28" s="722"/>
      <c r="K28" s="722"/>
      <c r="L28" s="722"/>
      <c r="M28" s="722"/>
      <c r="N28" s="722"/>
      <c r="O28" s="722"/>
      <c r="P28" s="722"/>
      <c r="Q28" s="723"/>
      <c r="R28" s="679">
        <v>
16852</v>
      </c>
      <c r="S28" s="680"/>
      <c r="T28" s="680"/>
      <c r="U28" s="680"/>
      <c r="V28" s="680"/>
      <c r="W28" s="680"/>
      <c r="X28" s="680"/>
      <c r="Y28" s="681"/>
      <c r="Z28" s="682">
        <v>
0.4</v>
      </c>
      <c r="AA28" s="682"/>
      <c r="AB28" s="682"/>
      <c r="AC28" s="682"/>
      <c r="AD28" s="683">
        <v>
16852</v>
      </c>
      <c r="AE28" s="683"/>
      <c r="AF28" s="683"/>
      <c r="AG28" s="683"/>
      <c r="AH28" s="683"/>
      <c r="AI28" s="683"/>
      <c r="AJ28" s="683"/>
      <c r="AK28" s="683"/>
      <c r="AL28" s="684">
        <v>
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
299</v>
      </c>
      <c r="CE28" s="695"/>
      <c r="CF28" s="695"/>
      <c r="CG28" s="695"/>
      <c r="CH28" s="695"/>
      <c r="CI28" s="695"/>
      <c r="CJ28" s="695"/>
      <c r="CK28" s="695"/>
      <c r="CL28" s="695"/>
      <c r="CM28" s="695"/>
      <c r="CN28" s="695"/>
      <c r="CO28" s="695"/>
      <c r="CP28" s="695"/>
      <c r="CQ28" s="696"/>
      <c r="CR28" s="679">
        <v>
271191</v>
      </c>
      <c r="CS28" s="680"/>
      <c r="CT28" s="680"/>
      <c r="CU28" s="680"/>
      <c r="CV28" s="680"/>
      <c r="CW28" s="680"/>
      <c r="CX28" s="680"/>
      <c r="CY28" s="681"/>
      <c r="CZ28" s="684">
        <v>
6.1</v>
      </c>
      <c r="DA28" s="713"/>
      <c r="DB28" s="713"/>
      <c r="DC28" s="717"/>
      <c r="DD28" s="688">
        <v>
259326</v>
      </c>
      <c r="DE28" s="680"/>
      <c r="DF28" s="680"/>
      <c r="DG28" s="680"/>
      <c r="DH28" s="680"/>
      <c r="DI28" s="680"/>
      <c r="DJ28" s="680"/>
      <c r="DK28" s="681"/>
      <c r="DL28" s="688">
        <v>
259326</v>
      </c>
      <c r="DM28" s="680"/>
      <c r="DN28" s="680"/>
      <c r="DO28" s="680"/>
      <c r="DP28" s="680"/>
      <c r="DQ28" s="680"/>
      <c r="DR28" s="680"/>
      <c r="DS28" s="680"/>
      <c r="DT28" s="680"/>
      <c r="DU28" s="680"/>
      <c r="DV28" s="681"/>
      <c r="DW28" s="684">
        <v>
14.9</v>
      </c>
      <c r="DX28" s="713"/>
      <c r="DY28" s="713"/>
      <c r="DZ28" s="713"/>
      <c r="EA28" s="713"/>
      <c r="EB28" s="713"/>
      <c r="EC28" s="714"/>
    </row>
    <row r="29" spans="2:133" ht="11.25" customHeight="1" x14ac:dyDescent="0.2">
      <c r="B29" s="676" t="s">
        <v>
300</v>
      </c>
      <c r="C29" s="677"/>
      <c r="D29" s="677"/>
      <c r="E29" s="677"/>
      <c r="F29" s="677"/>
      <c r="G29" s="677"/>
      <c r="H29" s="677"/>
      <c r="I29" s="677"/>
      <c r="J29" s="677"/>
      <c r="K29" s="677"/>
      <c r="L29" s="677"/>
      <c r="M29" s="677"/>
      <c r="N29" s="677"/>
      <c r="O29" s="677"/>
      <c r="P29" s="677"/>
      <c r="Q29" s="678"/>
      <c r="R29" s="679">
        <v>
1700388</v>
      </c>
      <c r="S29" s="680"/>
      <c r="T29" s="680"/>
      <c r="U29" s="680"/>
      <c r="V29" s="680"/>
      <c r="W29" s="680"/>
      <c r="X29" s="680"/>
      <c r="Y29" s="681"/>
      <c r="Z29" s="682">
        <v>
36.9</v>
      </c>
      <c r="AA29" s="682"/>
      <c r="AB29" s="682"/>
      <c r="AC29" s="682"/>
      <c r="AD29" s="683" t="s">
        <v>
127</v>
      </c>
      <c r="AE29" s="683"/>
      <c r="AF29" s="683"/>
      <c r="AG29" s="683"/>
      <c r="AH29" s="683"/>
      <c r="AI29" s="683"/>
      <c r="AJ29" s="683"/>
      <c r="AK29" s="683"/>
      <c r="AL29" s="684" t="s">
        <v>
241</v>
      </c>
      <c r="AM29" s="685"/>
      <c r="AN29" s="685"/>
      <c r="AO29" s="686"/>
      <c r="AP29" s="658" t="s">
        <v>
219</v>
      </c>
      <c r="AQ29" s="659"/>
      <c r="AR29" s="659"/>
      <c r="AS29" s="659"/>
      <c r="AT29" s="659"/>
      <c r="AU29" s="659"/>
      <c r="AV29" s="659"/>
      <c r="AW29" s="659"/>
      <c r="AX29" s="659"/>
      <c r="AY29" s="659"/>
      <c r="AZ29" s="659"/>
      <c r="BA29" s="659"/>
      <c r="BB29" s="659"/>
      <c r="BC29" s="659"/>
      <c r="BD29" s="659"/>
      <c r="BE29" s="659"/>
      <c r="BF29" s="660"/>
      <c r="BG29" s="658" t="s">
        <v>
301</v>
      </c>
      <c r="BH29" s="719"/>
      <c r="BI29" s="719"/>
      <c r="BJ29" s="719"/>
      <c r="BK29" s="719"/>
      <c r="BL29" s="719"/>
      <c r="BM29" s="719"/>
      <c r="BN29" s="719"/>
      <c r="BO29" s="719"/>
      <c r="BP29" s="719"/>
      <c r="BQ29" s="720"/>
      <c r="BR29" s="658" t="s">
        <v>
302</v>
      </c>
      <c r="BS29" s="719"/>
      <c r="BT29" s="719"/>
      <c r="BU29" s="719"/>
      <c r="BV29" s="719"/>
      <c r="BW29" s="719"/>
      <c r="BX29" s="719"/>
      <c r="BY29" s="719"/>
      <c r="BZ29" s="719"/>
      <c r="CA29" s="719"/>
      <c r="CB29" s="720"/>
      <c r="CD29" s="742" t="s">
        <v>
303</v>
      </c>
      <c r="CE29" s="743"/>
      <c r="CF29" s="694" t="s">
        <v>
70</v>
      </c>
      <c r="CG29" s="695"/>
      <c r="CH29" s="695"/>
      <c r="CI29" s="695"/>
      <c r="CJ29" s="695"/>
      <c r="CK29" s="695"/>
      <c r="CL29" s="695"/>
      <c r="CM29" s="695"/>
      <c r="CN29" s="695"/>
      <c r="CO29" s="695"/>
      <c r="CP29" s="695"/>
      <c r="CQ29" s="696"/>
      <c r="CR29" s="679">
        <v>
271191</v>
      </c>
      <c r="CS29" s="715"/>
      <c r="CT29" s="715"/>
      <c r="CU29" s="715"/>
      <c r="CV29" s="715"/>
      <c r="CW29" s="715"/>
      <c r="CX29" s="715"/>
      <c r="CY29" s="716"/>
      <c r="CZ29" s="684">
        <v>
6.1</v>
      </c>
      <c r="DA29" s="713"/>
      <c r="DB29" s="713"/>
      <c r="DC29" s="717"/>
      <c r="DD29" s="688">
        <v>
259326</v>
      </c>
      <c r="DE29" s="715"/>
      <c r="DF29" s="715"/>
      <c r="DG29" s="715"/>
      <c r="DH29" s="715"/>
      <c r="DI29" s="715"/>
      <c r="DJ29" s="715"/>
      <c r="DK29" s="716"/>
      <c r="DL29" s="688">
        <v>
259326</v>
      </c>
      <c r="DM29" s="715"/>
      <c r="DN29" s="715"/>
      <c r="DO29" s="715"/>
      <c r="DP29" s="715"/>
      <c r="DQ29" s="715"/>
      <c r="DR29" s="715"/>
      <c r="DS29" s="715"/>
      <c r="DT29" s="715"/>
      <c r="DU29" s="715"/>
      <c r="DV29" s="716"/>
      <c r="DW29" s="684">
        <v>
14.9</v>
      </c>
      <c r="DX29" s="713"/>
      <c r="DY29" s="713"/>
      <c r="DZ29" s="713"/>
      <c r="EA29" s="713"/>
      <c r="EB29" s="713"/>
      <c r="EC29" s="714"/>
    </row>
    <row r="30" spans="2:133" ht="11.25" customHeight="1" x14ac:dyDescent="0.2">
      <c r="B30" s="676" t="s">
        <v>
304</v>
      </c>
      <c r="C30" s="677"/>
      <c r="D30" s="677"/>
      <c r="E30" s="677"/>
      <c r="F30" s="677"/>
      <c r="G30" s="677"/>
      <c r="H30" s="677"/>
      <c r="I30" s="677"/>
      <c r="J30" s="677"/>
      <c r="K30" s="677"/>
      <c r="L30" s="677"/>
      <c r="M30" s="677"/>
      <c r="N30" s="677"/>
      <c r="O30" s="677"/>
      <c r="P30" s="677"/>
      <c r="Q30" s="678"/>
      <c r="R30" s="679">
        <v>
50680</v>
      </c>
      <c r="S30" s="680"/>
      <c r="T30" s="680"/>
      <c r="U30" s="680"/>
      <c r="V30" s="680"/>
      <c r="W30" s="680"/>
      <c r="X30" s="680"/>
      <c r="Y30" s="681"/>
      <c r="Z30" s="682">
        <v>
1.1000000000000001</v>
      </c>
      <c r="AA30" s="682"/>
      <c r="AB30" s="682"/>
      <c r="AC30" s="682"/>
      <c r="AD30" s="683">
        <v>
16321</v>
      </c>
      <c r="AE30" s="683"/>
      <c r="AF30" s="683"/>
      <c r="AG30" s="683"/>
      <c r="AH30" s="683"/>
      <c r="AI30" s="683"/>
      <c r="AJ30" s="683"/>
      <c r="AK30" s="683"/>
      <c r="AL30" s="684">
        <v>
1</v>
      </c>
      <c r="AM30" s="685"/>
      <c r="AN30" s="685"/>
      <c r="AO30" s="686"/>
      <c r="AP30" s="727" t="s">
        <v>
305</v>
      </c>
      <c r="AQ30" s="728"/>
      <c r="AR30" s="728"/>
      <c r="AS30" s="728"/>
      <c r="AT30" s="733" t="s">
        <v>
306</v>
      </c>
      <c r="AU30" s="230"/>
      <c r="AV30" s="230"/>
      <c r="AW30" s="230"/>
      <c r="AX30" s="665" t="s">
        <v>
185</v>
      </c>
      <c r="AY30" s="666"/>
      <c r="AZ30" s="666"/>
      <c r="BA30" s="666"/>
      <c r="BB30" s="666"/>
      <c r="BC30" s="666"/>
      <c r="BD30" s="666"/>
      <c r="BE30" s="666"/>
      <c r="BF30" s="667"/>
      <c r="BG30" s="739">
        <v>
99</v>
      </c>
      <c r="BH30" s="740"/>
      <c r="BI30" s="740"/>
      <c r="BJ30" s="740"/>
      <c r="BK30" s="740"/>
      <c r="BL30" s="740"/>
      <c r="BM30" s="674">
        <v>
90.9</v>
      </c>
      <c r="BN30" s="740"/>
      <c r="BO30" s="740"/>
      <c r="BP30" s="740"/>
      <c r="BQ30" s="741"/>
      <c r="BR30" s="739">
        <v>
99.4</v>
      </c>
      <c r="BS30" s="740"/>
      <c r="BT30" s="740"/>
      <c r="BU30" s="740"/>
      <c r="BV30" s="740"/>
      <c r="BW30" s="740"/>
      <c r="BX30" s="674">
        <v>
90.7</v>
      </c>
      <c r="BY30" s="740"/>
      <c r="BZ30" s="740"/>
      <c r="CA30" s="740"/>
      <c r="CB30" s="741"/>
      <c r="CD30" s="744"/>
      <c r="CE30" s="745"/>
      <c r="CF30" s="694" t="s">
        <v>
307</v>
      </c>
      <c r="CG30" s="695"/>
      <c r="CH30" s="695"/>
      <c r="CI30" s="695"/>
      <c r="CJ30" s="695"/>
      <c r="CK30" s="695"/>
      <c r="CL30" s="695"/>
      <c r="CM30" s="695"/>
      <c r="CN30" s="695"/>
      <c r="CO30" s="695"/>
      <c r="CP30" s="695"/>
      <c r="CQ30" s="696"/>
      <c r="CR30" s="679">
        <v>
257451</v>
      </c>
      <c r="CS30" s="680"/>
      <c r="CT30" s="680"/>
      <c r="CU30" s="680"/>
      <c r="CV30" s="680"/>
      <c r="CW30" s="680"/>
      <c r="CX30" s="680"/>
      <c r="CY30" s="681"/>
      <c r="CZ30" s="684">
        <v>
5.8</v>
      </c>
      <c r="DA30" s="713"/>
      <c r="DB30" s="713"/>
      <c r="DC30" s="717"/>
      <c r="DD30" s="688">
        <v>
246737</v>
      </c>
      <c r="DE30" s="680"/>
      <c r="DF30" s="680"/>
      <c r="DG30" s="680"/>
      <c r="DH30" s="680"/>
      <c r="DI30" s="680"/>
      <c r="DJ30" s="680"/>
      <c r="DK30" s="681"/>
      <c r="DL30" s="688">
        <v>
246737</v>
      </c>
      <c r="DM30" s="680"/>
      <c r="DN30" s="680"/>
      <c r="DO30" s="680"/>
      <c r="DP30" s="680"/>
      <c r="DQ30" s="680"/>
      <c r="DR30" s="680"/>
      <c r="DS30" s="680"/>
      <c r="DT30" s="680"/>
      <c r="DU30" s="680"/>
      <c r="DV30" s="681"/>
      <c r="DW30" s="684">
        <v>
14.2</v>
      </c>
      <c r="DX30" s="713"/>
      <c r="DY30" s="713"/>
      <c r="DZ30" s="713"/>
      <c r="EA30" s="713"/>
      <c r="EB30" s="713"/>
      <c r="EC30" s="714"/>
    </row>
    <row r="31" spans="2:133" ht="11.25" customHeight="1" x14ac:dyDescent="0.2">
      <c r="B31" s="676" t="s">
        <v>
308</v>
      </c>
      <c r="C31" s="677"/>
      <c r="D31" s="677"/>
      <c r="E31" s="677"/>
      <c r="F31" s="677"/>
      <c r="G31" s="677"/>
      <c r="H31" s="677"/>
      <c r="I31" s="677"/>
      <c r="J31" s="677"/>
      <c r="K31" s="677"/>
      <c r="L31" s="677"/>
      <c r="M31" s="677"/>
      <c r="N31" s="677"/>
      <c r="O31" s="677"/>
      <c r="P31" s="677"/>
      <c r="Q31" s="678"/>
      <c r="R31" s="679">
        <v>
250</v>
      </c>
      <c r="S31" s="680"/>
      <c r="T31" s="680"/>
      <c r="U31" s="680"/>
      <c r="V31" s="680"/>
      <c r="W31" s="680"/>
      <c r="X31" s="680"/>
      <c r="Y31" s="681"/>
      <c r="Z31" s="682">
        <v>
0</v>
      </c>
      <c r="AA31" s="682"/>
      <c r="AB31" s="682"/>
      <c r="AC31" s="682"/>
      <c r="AD31" s="683" t="s">
        <v>
127</v>
      </c>
      <c r="AE31" s="683"/>
      <c r="AF31" s="683"/>
      <c r="AG31" s="683"/>
      <c r="AH31" s="683"/>
      <c r="AI31" s="683"/>
      <c r="AJ31" s="683"/>
      <c r="AK31" s="683"/>
      <c r="AL31" s="684" t="s">
        <v>
127</v>
      </c>
      <c r="AM31" s="685"/>
      <c r="AN31" s="685"/>
      <c r="AO31" s="686"/>
      <c r="AP31" s="729"/>
      <c r="AQ31" s="730"/>
      <c r="AR31" s="730"/>
      <c r="AS31" s="730"/>
      <c r="AT31" s="734"/>
      <c r="AU31" s="229" t="s">
        <v>
309</v>
      </c>
      <c r="AV31" s="229"/>
      <c r="AW31" s="229"/>
      <c r="AX31" s="676" t="s">
        <v>
310</v>
      </c>
      <c r="AY31" s="677"/>
      <c r="AZ31" s="677"/>
      <c r="BA31" s="677"/>
      <c r="BB31" s="677"/>
      <c r="BC31" s="677"/>
      <c r="BD31" s="677"/>
      <c r="BE31" s="677"/>
      <c r="BF31" s="678"/>
      <c r="BG31" s="736">
        <v>
98.6</v>
      </c>
      <c r="BH31" s="715"/>
      <c r="BI31" s="715"/>
      <c r="BJ31" s="715"/>
      <c r="BK31" s="715"/>
      <c r="BL31" s="715"/>
      <c r="BM31" s="685">
        <v>
98.1</v>
      </c>
      <c r="BN31" s="737"/>
      <c r="BO31" s="737"/>
      <c r="BP31" s="737"/>
      <c r="BQ31" s="738"/>
      <c r="BR31" s="736">
        <v>
99.7</v>
      </c>
      <c r="BS31" s="715"/>
      <c r="BT31" s="715"/>
      <c r="BU31" s="715"/>
      <c r="BV31" s="715"/>
      <c r="BW31" s="715"/>
      <c r="BX31" s="685">
        <v>
98.2</v>
      </c>
      <c r="BY31" s="737"/>
      <c r="BZ31" s="737"/>
      <c r="CA31" s="737"/>
      <c r="CB31" s="738"/>
      <c r="CD31" s="744"/>
      <c r="CE31" s="745"/>
      <c r="CF31" s="694" t="s">
        <v>
311</v>
      </c>
      <c r="CG31" s="695"/>
      <c r="CH31" s="695"/>
      <c r="CI31" s="695"/>
      <c r="CJ31" s="695"/>
      <c r="CK31" s="695"/>
      <c r="CL31" s="695"/>
      <c r="CM31" s="695"/>
      <c r="CN31" s="695"/>
      <c r="CO31" s="695"/>
      <c r="CP31" s="695"/>
      <c r="CQ31" s="696"/>
      <c r="CR31" s="679">
        <v>
13740</v>
      </c>
      <c r="CS31" s="715"/>
      <c r="CT31" s="715"/>
      <c r="CU31" s="715"/>
      <c r="CV31" s="715"/>
      <c r="CW31" s="715"/>
      <c r="CX31" s="715"/>
      <c r="CY31" s="716"/>
      <c r="CZ31" s="684">
        <v>
0.3</v>
      </c>
      <c r="DA31" s="713"/>
      <c r="DB31" s="713"/>
      <c r="DC31" s="717"/>
      <c r="DD31" s="688">
        <v>
12589</v>
      </c>
      <c r="DE31" s="715"/>
      <c r="DF31" s="715"/>
      <c r="DG31" s="715"/>
      <c r="DH31" s="715"/>
      <c r="DI31" s="715"/>
      <c r="DJ31" s="715"/>
      <c r="DK31" s="716"/>
      <c r="DL31" s="688">
        <v>
12589</v>
      </c>
      <c r="DM31" s="715"/>
      <c r="DN31" s="715"/>
      <c r="DO31" s="715"/>
      <c r="DP31" s="715"/>
      <c r="DQ31" s="715"/>
      <c r="DR31" s="715"/>
      <c r="DS31" s="715"/>
      <c r="DT31" s="715"/>
      <c r="DU31" s="715"/>
      <c r="DV31" s="716"/>
      <c r="DW31" s="684">
        <v>
0.7</v>
      </c>
      <c r="DX31" s="713"/>
      <c r="DY31" s="713"/>
      <c r="DZ31" s="713"/>
      <c r="EA31" s="713"/>
      <c r="EB31" s="713"/>
      <c r="EC31" s="714"/>
    </row>
    <row r="32" spans="2:133" ht="11.25" customHeight="1" x14ac:dyDescent="0.2">
      <c r="B32" s="676" t="s">
        <v>
312</v>
      </c>
      <c r="C32" s="677"/>
      <c r="D32" s="677"/>
      <c r="E32" s="677"/>
      <c r="F32" s="677"/>
      <c r="G32" s="677"/>
      <c r="H32" s="677"/>
      <c r="I32" s="677"/>
      <c r="J32" s="677"/>
      <c r="K32" s="677"/>
      <c r="L32" s="677"/>
      <c r="M32" s="677"/>
      <c r="N32" s="677"/>
      <c r="O32" s="677"/>
      <c r="P32" s="677"/>
      <c r="Q32" s="678"/>
      <c r="R32" s="679">
        <v>
195903</v>
      </c>
      <c r="S32" s="680"/>
      <c r="T32" s="680"/>
      <c r="U32" s="680"/>
      <c r="V32" s="680"/>
      <c r="W32" s="680"/>
      <c r="X32" s="680"/>
      <c r="Y32" s="681"/>
      <c r="Z32" s="682">
        <v>
4.2</v>
      </c>
      <c r="AA32" s="682"/>
      <c r="AB32" s="682"/>
      <c r="AC32" s="682"/>
      <c r="AD32" s="683" t="s">
        <v>
241</v>
      </c>
      <c r="AE32" s="683"/>
      <c r="AF32" s="683"/>
      <c r="AG32" s="683"/>
      <c r="AH32" s="683"/>
      <c r="AI32" s="683"/>
      <c r="AJ32" s="683"/>
      <c r="AK32" s="683"/>
      <c r="AL32" s="684" t="s">
        <v>
127</v>
      </c>
      <c r="AM32" s="685"/>
      <c r="AN32" s="685"/>
      <c r="AO32" s="686"/>
      <c r="AP32" s="731"/>
      <c r="AQ32" s="732"/>
      <c r="AR32" s="732"/>
      <c r="AS32" s="732"/>
      <c r="AT32" s="735"/>
      <c r="AU32" s="231"/>
      <c r="AV32" s="231"/>
      <c r="AW32" s="231"/>
      <c r="AX32" s="724" t="s">
        <v>
313</v>
      </c>
      <c r="AY32" s="725"/>
      <c r="AZ32" s="725"/>
      <c r="BA32" s="725"/>
      <c r="BB32" s="725"/>
      <c r="BC32" s="725"/>
      <c r="BD32" s="725"/>
      <c r="BE32" s="725"/>
      <c r="BF32" s="726"/>
      <c r="BG32" s="748">
        <v>
99.1</v>
      </c>
      <c r="BH32" s="749"/>
      <c r="BI32" s="749"/>
      <c r="BJ32" s="749"/>
      <c r="BK32" s="749"/>
      <c r="BL32" s="749"/>
      <c r="BM32" s="750">
        <v>
82.5</v>
      </c>
      <c r="BN32" s="749"/>
      <c r="BO32" s="749"/>
      <c r="BP32" s="749"/>
      <c r="BQ32" s="751"/>
      <c r="BR32" s="748">
        <v>
99</v>
      </c>
      <c r="BS32" s="749"/>
      <c r="BT32" s="749"/>
      <c r="BU32" s="749"/>
      <c r="BV32" s="749"/>
      <c r="BW32" s="749"/>
      <c r="BX32" s="750">
        <v>
82.5</v>
      </c>
      <c r="BY32" s="749"/>
      <c r="BZ32" s="749"/>
      <c r="CA32" s="749"/>
      <c r="CB32" s="751"/>
      <c r="CD32" s="746"/>
      <c r="CE32" s="747"/>
      <c r="CF32" s="694" t="s">
        <v>
314</v>
      </c>
      <c r="CG32" s="695"/>
      <c r="CH32" s="695"/>
      <c r="CI32" s="695"/>
      <c r="CJ32" s="695"/>
      <c r="CK32" s="695"/>
      <c r="CL32" s="695"/>
      <c r="CM32" s="695"/>
      <c r="CN32" s="695"/>
      <c r="CO32" s="695"/>
      <c r="CP32" s="695"/>
      <c r="CQ32" s="696"/>
      <c r="CR32" s="679" t="s">
        <v>
127</v>
      </c>
      <c r="CS32" s="680"/>
      <c r="CT32" s="680"/>
      <c r="CU32" s="680"/>
      <c r="CV32" s="680"/>
      <c r="CW32" s="680"/>
      <c r="CX32" s="680"/>
      <c r="CY32" s="681"/>
      <c r="CZ32" s="684" t="s">
        <v>
241</v>
      </c>
      <c r="DA32" s="713"/>
      <c r="DB32" s="713"/>
      <c r="DC32" s="717"/>
      <c r="DD32" s="688" t="s">
        <v>
241</v>
      </c>
      <c r="DE32" s="680"/>
      <c r="DF32" s="680"/>
      <c r="DG32" s="680"/>
      <c r="DH32" s="680"/>
      <c r="DI32" s="680"/>
      <c r="DJ32" s="680"/>
      <c r="DK32" s="681"/>
      <c r="DL32" s="688" t="s">
        <v>
241</v>
      </c>
      <c r="DM32" s="680"/>
      <c r="DN32" s="680"/>
      <c r="DO32" s="680"/>
      <c r="DP32" s="680"/>
      <c r="DQ32" s="680"/>
      <c r="DR32" s="680"/>
      <c r="DS32" s="680"/>
      <c r="DT32" s="680"/>
      <c r="DU32" s="680"/>
      <c r="DV32" s="681"/>
      <c r="DW32" s="684" t="s">
        <v>
127</v>
      </c>
      <c r="DX32" s="713"/>
      <c r="DY32" s="713"/>
      <c r="DZ32" s="713"/>
      <c r="EA32" s="713"/>
      <c r="EB32" s="713"/>
      <c r="EC32" s="714"/>
    </row>
    <row r="33" spans="2:133" ht="11.25" customHeight="1" x14ac:dyDescent="0.2">
      <c r="B33" s="676" t="s">
        <v>
315</v>
      </c>
      <c r="C33" s="677"/>
      <c r="D33" s="677"/>
      <c r="E33" s="677"/>
      <c r="F33" s="677"/>
      <c r="G33" s="677"/>
      <c r="H33" s="677"/>
      <c r="I33" s="677"/>
      <c r="J33" s="677"/>
      <c r="K33" s="677"/>
      <c r="L33" s="677"/>
      <c r="M33" s="677"/>
      <c r="N33" s="677"/>
      <c r="O33" s="677"/>
      <c r="P33" s="677"/>
      <c r="Q33" s="678"/>
      <c r="R33" s="679">
        <v>
213745</v>
      </c>
      <c r="S33" s="680"/>
      <c r="T33" s="680"/>
      <c r="U33" s="680"/>
      <c r="V33" s="680"/>
      <c r="W33" s="680"/>
      <c r="X33" s="680"/>
      <c r="Y33" s="681"/>
      <c r="Z33" s="682">
        <v>
4.5999999999999996</v>
      </c>
      <c r="AA33" s="682"/>
      <c r="AB33" s="682"/>
      <c r="AC33" s="682"/>
      <c r="AD33" s="683" t="s">
        <v>
127</v>
      </c>
      <c r="AE33" s="683"/>
      <c r="AF33" s="683"/>
      <c r="AG33" s="683"/>
      <c r="AH33" s="683"/>
      <c r="AI33" s="683"/>
      <c r="AJ33" s="683"/>
      <c r="AK33" s="683"/>
      <c r="AL33" s="684" t="s">
        <v>
241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
316</v>
      </c>
      <c r="CE33" s="695"/>
      <c r="CF33" s="695"/>
      <c r="CG33" s="695"/>
      <c r="CH33" s="695"/>
      <c r="CI33" s="695"/>
      <c r="CJ33" s="695"/>
      <c r="CK33" s="695"/>
      <c r="CL33" s="695"/>
      <c r="CM33" s="695"/>
      <c r="CN33" s="695"/>
      <c r="CO33" s="695"/>
      <c r="CP33" s="695"/>
      <c r="CQ33" s="696"/>
      <c r="CR33" s="679">
        <v>
1936119</v>
      </c>
      <c r="CS33" s="715"/>
      <c r="CT33" s="715"/>
      <c r="CU33" s="715"/>
      <c r="CV33" s="715"/>
      <c r="CW33" s="715"/>
      <c r="CX33" s="715"/>
      <c r="CY33" s="716"/>
      <c r="CZ33" s="684">
        <v>
43.3</v>
      </c>
      <c r="DA33" s="713"/>
      <c r="DB33" s="713"/>
      <c r="DC33" s="717"/>
      <c r="DD33" s="688">
        <v>
1124516</v>
      </c>
      <c r="DE33" s="715"/>
      <c r="DF33" s="715"/>
      <c r="DG33" s="715"/>
      <c r="DH33" s="715"/>
      <c r="DI33" s="715"/>
      <c r="DJ33" s="715"/>
      <c r="DK33" s="716"/>
      <c r="DL33" s="688">
        <v>
693527</v>
      </c>
      <c r="DM33" s="715"/>
      <c r="DN33" s="715"/>
      <c r="DO33" s="715"/>
      <c r="DP33" s="715"/>
      <c r="DQ33" s="715"/>
      <c r="DR33" s="715"/>
      <c r="DS33" s="715"/>
      <c r="DT33" s="715"/>
      <c r="DU33" s="715"/>
      <c r="DV33" s="716"/>
      <c r="DW33" s="684">
        <v>
39.9</v>
      </c>
      <c r="DX33" s="713"/>
      <c r="DY33" s="713"/>
      <c r="DZ33" s="713"/>
      <c r="EA33" s="713"/>
      <c r="EB33" s="713"/>
      <c r="EC33" s="714"/>
    </row>
    <row r="34" spans="2:133" ht="11.25" customHeight="1" x14ac:dyDescent="0.2">
      <c r="B34" s="676" t="s">
        <v>
317</v>
      </c>
      <c r="C34" s="677"/>
      <c r="D34" s="677"/>
      <c r="E34" s="677"/>
      <c r="F34" s="677"/>
      <c r="G34" s="677"/>
      <c r="H34" s="677"/>
      <c r="I34" s="677"/>
      <c r="J34" s="677"/>
      <c r="K34" s="677"/>
      <c r="L34" s="677"/>
      <c r="M34" s="677"/>
      <c r="N34" s="677"/>
      <c r="O34" s="677"/>
      <c r="P34" s="677"/>
      <c r="Q34" s="678"/>
      <c r="R34" s="679">
        <v>
88012</v>
      </c>
      <c r="S34" s="680"/>
      <c r="T34" s="680"/>
      <c r="U34" s="680"/>
      <c r="V34" s="680"/>
      <c r="W34" s="680"/>
      <c r="X34" s="680"/>
      <c r="Y34" s="681"/>
      <c r="Z34" s="682">
        <v>
1.9</v>
      </c>
      <c r="AA34" s="682"/>
      <c r="AB34" s="682"/>
      <c r="AC34" s="682"/>
      <c r="AD34" s="683">
        <v>
18295</v>
      </c>
      <c r="AE34" s="683"/>
      <c r="AF34" s="683"/>
      <c r="AG34" s="683"/>
      <c r="AH34" s="683"/>
      <c r="AI34" s="683"/>
      <c r="AJ34" s="683"/>
      <c r="AK34" s="683"/>
      <c r="AL34" s="684">
        <v>
1.1000000000000001</v>
      </c>
      <c r="AM34" s="685"/>
      <c r="AN34" s="685"/>
      <c r="AO34" s="686"/>
      <c r="AP34" s="234"/>
      <c r="AQ34" s="658" t="s">
        <v>
318</v>
      </c>
      <c r="AR34" s="659"/>
      <c r="AS34" s="659"/>
      <c r="AT34" s="659"/>
      <c r="AU34" s="659"/>
      <c r="AV34" s="659"/>
      <c r="AW34" s="659"/>
      <c r="AX34" s="659"/>
      <c r="AY34" s="659"/>
      <c r="AZ34" s="659"/>
      <c r="BA34" s="659"/>
      <c r="BB34" s="659"/>
      <c r="BC34" s="659"/>
      <c r="BD34" s="659"/>
      <c r="BE34" s="659"/>
      <c r="BF34" s="660"/>
      <c r="BG34" s="658" t="s">
        <v>
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
320</v>
      </c>
      <c r="CE34" s="695"/>
      <c r="CF34" s="695"/>
      <c r="CG34" s="695"/>
      <c r="CH34" s="695"/>
      <c r="CI34" s="695"/>
      <c r="CJ34" s="695"/>
      <c r="CK34" s="695"/>
      <c r="CL34" s="695"/>
      <c r="CM34" s="695"/>
      <c r="CN34" s="695"/>
      <c r="CO34" s="695"/>
      <c r="CP34" s="695"/>
      <c r="CQ34" s="696"/>
      <c r="CR34" s="679">
        <v>
931840</v>
      </c>
      <c r="CS34" s="680"/>
      <c r="CT34" s="680"/>
      <c r="CU34" s="680"/>
      <c r="CV34" s="680"/>
      <c r="CW34" s="680"/>
      <c r="CX34" s="680"/>
      <c r="CY34" s="681"/>
      <c r="CZ34" s="684">
        <v>
20.8</v>
      </c>
      <c r="DA34" s="713"/>
      <c r="DB34" s="713"/>
      <c r="DC34" s="717"/>
      <c r="DD34" s="688">
        <v>
369395</v>
      </c>
      <c r="DE34" s="680"/>
      <c r="DF34" s="680"/>
      <c r="DG34" s="680"/>
      <c r="DH34" s="680"/>
      <c r="DI34" s="680"/>
      <c r="DJ34" s="680"/>
      <c r="DK34" s="681"/>
      <c r="DL34" s="688">
        <v>
314207</v>
      </c>
      <c r="DM34" s="680"/>
      <c r="DN34" s="680"/>
      <c r="DO34" s="680"/>
      <c r="DP34" s="680"/>
      <c r="DQ34" s="680"/>
      <c r="DR34" s="680"/>
      <c r="DS34" s="680"/>
      <c r="DT34" s="680"/>
      <c r="DU34" s="680"/>
      <c r="DV34" s="681"/>
      <c r="DW34" s="684">
        <v>
18.100000000000001</v>
      </c>
      <c r="DX34" s="713"/>
      <c r="DY34" s="713"/>
      <c r="DZ34" s="713"/>
      <c r="EA34" s="713"/>
      <c r="EB34" s="713"/>
      <c r="EC34" s="714"/>
    </row>
    <row r="35" spans="2:133" ht="11.25" customHeight="1" x14ac:dyDescent="0.2">
      <c r="B35" s="676" t="s">
        <v>
321</v>
      </c>
      <c r="C35" s="677"/>
      <c r="D35" s="677"/>
      <c r="E35" s="677"/>
      <c r="F35" s="677"/>
      <c r="G35" s="677"/>
      <c r="H35" s="677"/>
      <c r="I35" s="677"/>
      <c r="J35" s="677"/>
      <c r="K35" s="677"/>
      <c r="L35" s="677"/>
      <c r="M35" s="677"/>
      <c r="N35" s="677"/>
      <c r="O35" s="677"/>
      <c r="P35" s="677"/>
      <c r="Q35" s="678"/>
      <c r="R35" s="679">
        <v>
370226</v>
      </c>
      <c r="S35" s="680"/>
      <c r="T35" s="680"/>
      <c r="U35" s="680"/>
      <c r="V35" s="680"/>
      <c r="W35" s="680"/>
      <c r="X35" s="680"/>
      <c r="Y35" s="681"/>
      <c r="Z35" s="682">
        <v>
8</v>
      </c>
      <c r="AA35" s="682"/>
      <c r="AB35" s="682"/>
      <c r="AC35" s="682"/>
      <c r="AD35" s="683" t="s">
        <v>
127</v>
      </c>
      <c r="AE35" s="683"/>
      <c r="AF35" s="683"/>
      <c r="AG35" s="683"/>
      <c r="AH35" s="683"/>
      <c r="AI35" s="683"/>
      <c r="AJ35" s="683"/>
      <c r="AK35" s="683"/>
      <c r="AL35" s="684" t="s">
        <v>
241</v>
      </c>
      <c r="AM35" s="685"/>
      <c r="AN35" s="685"/>
      <c r="AO35" s="686"/>
      <c r="AP35" s="234"/>
      <c r="AQ35" s="752" t="s">
        <v>
322</v>
      </c>
      <c r="AR35" s="753"/>
      <c r="AS35" s="753"/>
      <c r="AT35" s="753"/>
      <c r="AU35" s="753"/>
      <c r="AV35" s="753"/>
      <c r="AW35" s="753"/>
      <c r="AX35" s="753"/>
      <c r="AY35" s="754"/>
      <c r="AZ35" s="668">
        <v>
451568</v>
      </c>
      <c r="BA35" s="669"/>
      <c r="BB35" s="669"/>
      <c r="BC35" s="669"/>
      <c r="BD35" s="669"/>
      <c r="BE35" s="669"/>
      <c r="BF35" s="755"/>
      <c r="BG35" s="690" t="s">
        <v>
323</v>
      </c>
      <c r="BH35" s="691"/>
      <c r="BI35" s="691"/>
      <c r="BJ35" s="691"/>
      <c r="BK35" s="691"/>
      <c r="BL35" s="691"/>
      <c r="BM35" s="691"/>
      <c r="BN35" s="691"/>
      <c r="BO35" s="691"/>
      <c r="BP35" s="691"/>
      <c r="BQ35" s="691"/>
      <c r="BR35" s="691"/>
      <c r="BS35" s="691"/>
      <c r="BT35" s="691"/>
      <c r="BU35" s="692"/>
      <c r="BV35" s="668">
        <v>
11208</v>
      </c>
      <c r="BW35" s="669"/>
      <c r="BX35" s="669"/>
      <c r="BY35" s="669"/>
      <c r="BZ35" s="669"/>
      <c r="CA35" s="669"/>
      <c r="CB35" s="755"/>
      <c r="CD35" s="694" t="s">
        <v>
324</v>
      </c>
      <c r="CE35" s="695"/>
      <c r="CF35" s="695"/>
      <c r="CG35" s="695"/>
      <c r="CH35" s="695"/>
      <c r="CI35" s="695"/>
      <c r="CJ35" s="695"/>
      <c r="CK35" s="695"/>
      <c r="CL35" s="695"/>
      <c r="CM35" s="695"/>
      <c r="CN35" s="695"/>
      <c r="CO35" s="695"/>
      <c r="CP35" s="695"/>
      <c r="CQ35" s="696"/>
      <c r="CR35" s="679">
        <v>
135364</v>
      </c>
      <c r="CS35" s="715"/>
      <c r="CT35" s="715"/>
      <c r="CU35" s="715"/>
      <c r="CV35" s="715"/>
      <c r="CW35" s="715"/>
      <c r="CX35" s="715"/>
      <c r="CY35" s="716"/>
      <c r="CZ35" s="684">
        <v>
3</v>
      </c>
      <c r="DA35" s="713"/>
      <c r="DB35" s="713"/>
      <c r="DC35" s="717"/>
      <c r="DD35" s="688">
        <v>
23132</v>
      </c>
      <c r="DE35" s="715"/>
      <c r="DF35" s="715"/>
      <c r="DG35" s="715"/>
      <c r="DH35" s="715"/>
      <c r="DI35" s="715"/>
      <c r="DJ35" s="715"/>
      <c r="DK35" s="716"/>
      <c r="DL35" s="688">
        <v>
23132</v>
      </c>
      <c r="DM35" s="715"/>
      <c r="DN35" s="715"/>
      <c r="DO35" s="715"/>
      <c r="DP35" s="715"/>
      <c r="DQ35" s="715"/>
      <c r="DR35" s="715"/>
      <c r="DS35" s="715"/>
      <c r="DT35" s="715"/>
      <c r="DU35" s="715"/>
      <c r="DV35" s="716"/>
      <c r="DW35" s="684">
        <v>
1.3</v>
      </c>
      <c r="DX35" s="713"/>
      <c r="DY35" s="713"/>
      <c r="DZ35" s="713"/>
      <c r="EA35" s="713"/>
      <c r="EB35" s="713"/>
      <c r="EC35" s="714"/>
    </row>
    <row r="36" spans="2:133" ht="11.25" customHeight="1" x14ac:dyDescent="0.2">
      <c r="B36" s="676" t="s">
        <v>
325</v>
      </c>
      <c r="C36" s="677"/>
      <c r="D36" s="677"/>
      <c r="E36" s="677"/>
      <c r="F36" s="677"/>
      <c r="G36" s="677"/>
      <c r="H36" s="677"/>
      <c r="I36" s="677"/>
      <c r="J36" s="677"/>
      <c r="K36" s="677"/>
      <c r="L36" s="677"/>
      <c r="M36" s="677"/>
      <c r="N36" s="677"/>
      <c r="O36" s="677"/>
      <c r="P36" s="677"/>
      <c r="Q36" s="678"/>
      <c r="R36" s="679" t="s">
        <v>
127</v>
      </c>
      <c r="S36" s="680"/>
      <c r="T36" s="680"/>
      <c r="U36" s="680"/>
      <c r="V36" s="680"/>
      <c r="W36" s="680"/>
      <c r="X36" s="680"/>
      <c r="Y36" s="681"/>
      <c r="Z36" s="682" t="s">
        <v>
127</v>
      </c>
      <c r="AA36" s="682"/>
      <c r="AB36" s="682"/>
      <c r="AC36" s="682"/>
      <c r="AD36" s="683" t="s">
        <v>
127</v>
      </c>
      <c r="AE36" s="683"/>
      <c r="AF36" s="683"/>
      <c r="AG36" s="683"/>
      <c r="AH36" s="683"/>
      <c r="AI36" s="683"/>
      <c r="AJ36" s="683"/>
      <c r="AK36" s="683"/>
      <c r="AL36" s="684" t="s">
        <v>
127</v>
      </c>
      <c r="AM36" s="685"/>
      <c r="AN36" s="685"/>
      <c r="AO36" s="686"/>
      <c r="AQ36" s="756" t="s">
        <v>
326</v>
      </c>
      <c r="AR36" s="757"/>
      <c r="AS36" s="757"/>
      <c r="AT36" s="757"/>
      <c r="AU36" s="757"/>
      <c r="AV36" s="757"/>
      <c r="AW36" s="757"/>
      <c r="AX36" s="757"/>
      <c r="AY36" s="758"/>
      <c r="AZ36" s="679">
        <v>
203223</v>
      </c>
      <c r="BA36" s="680"/>
      <c r="BB36" s="680"/>
      <c r="BC36" s="680"/>
      <c r="BD36" s="715"/>
      <c r="BE36" s="715"/>
      <c r="BF36" s="738"/>
      <c r="BG36" s="694" t="s">
        <v>
327</v>
      </c>
      <c r="BH36" s="695"/>
      <c r="BI36" s="695"/>
      <c r="BJ36" s="695"/>
      <c r="BK36" s="695"/>
      <c r="BL36" s="695"/>
      <c r="BM36" s="695"/>
      <c r="BN36" s="695"/>
      <c r="BO36" s="695"/>
      <c r="BP36" s="695"/>
      <c r="BQ36" s="695"/>
      <c r="BR36" s="695"/>
      <c r="BS36" s="695"/>
      <c r="BT36" s="695"/>
      <c r="BU36" s="696"/>
      <c r="BV36" s="679">
        <v>
-40351</v>
      </c>
      <c r="BW36" s="680"/>
      <c r="BX36" s="680"/>
      <c r="BY36" s="680"/>
      <c r="BZ36" s="680"/>
      <c r="CA36" s="680"/>
      <c r="CB36" s="689"/>
      <c r="CD36" s="694" t="s">
        <v>
328</v>
      </c>
      <c r="CE36" s="695"/>
      <c r="CF36" s="695"/>
      <c r="CG36" s="695"/>
      <c r="CH36" s="695"/>
      <c r="CI36" s="695"/>
      <c r="CJ36" s="695"/>
      <c r="CK36" s="695"/>
      <c r="CL36" s="695"/>
      <c r="CM36" s="695"/>
      <c r="CN36" s="695"/>
      <c r="CO36" s="695"/>
      <c r="CP36" s="695"/>
      <c r="CQ36" s="696"/>
      <c r="CR36" s="679">
        <v>
271408</v>
      </c>
      <c r="CS36" s="680"/>
      <c r="CT36" s="680"/>
      <c r="CU36" s="680"/>
      <c r="CV36" s="680"/>
      <c r="CW36" s="680"/>
      <c r="CX36" s="680"/>
      <c r="CY36" s="681"/>
      <c r="CZ36" s="684">
        <v>
6.1</v>
      </c>
      <c r="DA36" s="713"/>
      <c r="DB36" s="713"/>
      <c r="DC36" s="717"/>
      <c r="DD36" s="688">
        <v>
167386</v>
      </c>
      <c r="DE36" s="680"/>
      <c r="DF36" s="680"/>
      <c r="DG36" s="680"/>
      <c r="DH36" s="680"/>
      <c r="DI36" s="680"/>
      <c r="DJ36" s="680"/>
      <c r="DK36" s="681"/>
      <c r="DL36" s="688">
        <v>
116562</v>
      </c>
      <c r="DM36" s="680"/>
      <c r="DN36" s="680"/>
      <c r="DO36" s="680"/>
      <c r="DP36" s="680"/>
      <c r="DQ36" s="680"/>
      <c r="DR36" s="680"/>
      <c r="DS36" s="680"/>
      <c r="DT36" s="680"/>
      <c r="DU36" s="680"/>
      <c r="DV36" s="681"/>
      <c r="DW36" s="684">
        <v>
6.7</v>
      </c>
      <c r="DX36" s="713"/>
      <c r="DY36" s="713"/>
      <c r="DZ36" s="713"/>
      <c r="EA36" s="713"/>
      <c r="EB36" s="713"/>
      <c r="EC36" s="714"/>
    </row>
    <row r="37" spans="2:133" ht="11.25" customHeight="1" x14ac:dyDescent="0.2">
      <c r="B37" s="676" t="s">
        <v>
329</v>
      </c>
      <c r="C37" s="677"/>
      <c r="D37" s="677"/>
      <c r="E37" s="677"/>
      <c r="F37" s="677"/>
      <c r="G37" s="677"/>
      <c r="H37" s="677"/>
      <c r="I37" s="677"/>
      <c r="J37" s="677"/>
      <c r="K37" s="677"/>
      <c r="L37" s="677"/>
      <c r="M37" s="677"/>
      <c r="N37" s="677"/>
      <c r="O37" s="677"/>
      <c r="P37" s="677"/>
      <c r="Q37" s="678"/>
      <c r="R37" s="679">
        <v>
70226</v>
      </c>
      <c r="S37" s="680"/>
      <c r="T37" s="680"/>
      <c r="U37" s="680"/>
      <c r="V37" s="680"/>
      <c r="W37" s="680"/>
      <c r="X37" s="680"/>
      <c r="Y37" s="681"/>
      <c r="Z37" s="682">
        <v>
1.5</v>
      </c>
      <c r="AA37" s="682"/>
      <c r="AB37" s="682"/>
      <c r="AC37" s="682"/>
      <c r="AD37" s="683" t="s">
        <v>
127</v>
      </c>
      <c r="AE37" s="683"/>
      <c r="AF37" s="683"/>
      <c r="AG37" s="683"/>
      <c r="AH37" s="683"/>
      <c r="AI37" s="683"/>
      <c r="AJ37" s="683"/>
      <c r="AK37" s="683"/>
      <c r="AL37" s="684" t="s">
        <v>
241</v>
      </c>
      <c r="AM37" s="685"/>
      <c r="AN37" s="685"/>
      <c r="AO37" s="686"/>
      <c r="AQ37" s="756" t="s">
        <v>
330</v>
      </c>
      <c r="AR37" s="757"/>
      <c r="AS37" s="757"/>
      <c r="AT37" s="757"/>
      <c r="AU37" s="757"/>
      <c r="AV37" s="757"/>
      <c r="AW37" s="757"/>
      <c r="AX37" s="757"/>
      <c r="AY37" s="758"/>
      <c r="AZ37" s="679">
        <v>
7527</v>
      </c>
      <c r="BA37" s="680"/>
      <c r="BB37" s="680"/>
      <c r="BC37" s="680"/>
      <c r="BD37" s="715"/>
      <c r="BE37" s="715"/>
      <c r="BF37" s="738"/>
      <c r="BG37" s="694" t="s">
        <v>
331</v>
      </c>
      <c r="BH37" s="695"/>
      <c r="BI37" s="695"/>
      <c r="BJ37" s="695"/>
      <c r="BK37" s="695"/>
      <c r="BL37" s="695"/>
      <c r="BM37" s="695"/>
      <c r="BN37" s="695"/>
      <c r="BO37" s="695"/>
      <c r="BP37" s="695"/>
      <c r="BQ37" s="695"/>
      <c r="BR37" s="695"/>
      <c r="BS37" s="695"/>
      <c r="BT37" s="695"/>
      <c r="BU37" s="696"/>
      <c r="BV37" s="679">
        <v>
581</v>
      </c>
      <c r="BW37" s="680"/>
      <c r="BX37" s="680"/>
      <c r="BY37" s="680"/>
      <c r="BZ37" s="680"/>
      <c r="CA37" s="680"/>
      <c r="CB37" s="689"/>
      <c r="CD37" s="694" t="s">
        <v>
332</v>
      </c>
      <c r="CE37" s="695"/>
      <c r="CF37" s="695"/>
      <c r="CG37" s="695"/>
      <c r="CH37" s="695"/>
      <c r="CI37" s="695"/>
      <c r="CJ37" s="695"/>
      <c r="CK37" s="695"/>
      <c r="CL37" s="695"/>
      <c r="CM37" s="695"/>
      <c r="CN37" s="695"/>
      <c r="CO37" s="695"/>
      <c r="CP37" s="695"/>
      <c r="CQ37" s="696"/>
      <c r="CR37" s="679">
        <v>
43154</v>
      </c>
      <c r="CS37" s="715"/>
      <c r="CT37" s="715"/>
      <c r="CU37" s="715"/>
      <c r="CV37" s="715"/>
      <c r="CW37" s="715"/>
      <c r="CX37" s="715"/>
      <c r="CY37" s="716"/>
      <c r="CZ37" s="684">
        <v>
1</v>
      </c>
      <c r="DA37" s="713"/>
      <c r="DB37" s="713"/>
      <c r="DC37" s="717"/>
      <c r="DD37" s="688">
        <v>
43154</v>
      </c>
      <c r="DE37" s="715"/>
      <c r="DF37" s="715"/>
      <c r="DG37" s="715"/>
      <c r="DH37" s="715"/>
      <c r="DI37" s="715"/>
      <c r="DJ37" s="715"/>
      <c r="DK37" s="716"/>
      <c r="DL37" s="688">
        <v>
41794</v>
      </c>
      <c r="DM37" s="715"/>
      <c r="DN37" s="715"/>
      <c r="DO37" s="715"/>
      <c r="DP37" s="715"/>
      <c r="DQ37" s="715"/>
      <c r="DR37" s="715"/>
      <c r="DS37" s="715"/>
      <c r="DT37" s="715"/>
      <c r="DU37" s="715"/>
      <c r="DV37" s="716"/>
      <c r="DW37" s="684">
        <v>
2.4</v>
      </c>
      <c r="DX37" s="713"/>
      <c r="DY37" s="713"/>
      <c r="DZ37" s="713"/>
      <c r="EA37" s="713"/>
      <c r="EB37" s="713"/>
      <c r="EC37" s="714"/>
    </row>
    <row r="38" spans="2:133" ht="11.25" customHeight="1" x14ac:dyDescent="0.2">
      <c r="B38" s="724" t="s">
        <v>
333</v>
      </c>
      <c r="C38" s="725"/>
      <c r="D38" s="725"/>
      <c r="E38" s="725"/>
      <c r="F38" s="725"/>
      <c r="G38" s="725"/>
      <c r="H38" s="725"/>
      <c r="I38" s="725"/>
      <c r="J38" s="725"/>
      <c r="K38" s="725"/>
      <c r="L38" s="725"/>
      <c r="M38" s="725"/>
      <c r="N38" s="725"/>
      <c r="O38" s="725"/>
      <c r="P38" s="725"/>
      <c r="Q38" s="726"/>
      <c r="R38" s="759">
        <v>
4611052</v>
      </c>
      <c r="S38" s="760"/>
      <c r="T38" s="760"/>
      <c r="U38" s="760"/>
      <c r="V38" s="760"/>
      <c r="W38" s="760"/>
      <c r="X38" s="760"/>
      <c r="Y38" s="761"/>
      <c r="Z38" s="762">
        <v>
100</v>
      </c>
      <c r="AA38" s="762"/>
      <c r="AB38" s="762"/>
      <c r="AC38" s="762"/>
      <c r="AD38" s="763">
        <v>
1669687</v>
      </c>
      <c r="AE38" s="763"/>
      <c r="AF38" s="763"/>
      <c r="AG38" s="763"/>
      <c r="AH38" s="763"/>
      <c r="AI38" s="763"/>
      <c r="AJ38" s="763"/>
      <c r="AK38" s="763"/>
      <c r="AL38" s="764">
        <v>
100</v>
      </c>
      <c r="AM38" s="750"/>
      <c r="AN38" s="750"/>
      <c r="AO38" s="765"/>
      <c r="AQ38" s="756" t="s">
        <v>
334</v>
      </c>
      <c r="AR38" s="757"/>
      <c r="AS38" s="757"/>
      <c r="AT38" s="757"/>
      <c r="AU38" s="757"/>
      <c r="AV38" s="757"/>
      <c r="AW38" s="757"/>
      <c r="AX38" s="757"/>
      <c r="AY38" s="758"/>
      <c r="AZ38" s="679" t="s">
        <v>
127</v>
      </c>
      <c r="BA38" s="680"/>
      <c r="BB38" s="680"/>
      <c r="BC38" s="680"/>
      <c r="BD38" s="715"/>
      <c r="BE38" s="715"/>
      <c r="BF38" s="738"/>
      <c r="BG38" s="694" t="s">
        <v>
335</v>
      </c>
      <c r="BH38" s="695"/>
      <c r="BI38" s="695"/>
      <c r="BJ38" s="695"/>
      <c r="BK38" s="695"/>
      <c r="BL38" s="695"/>
      <c r="BM38" s="695"/>
      <c r="BN38" s="695"/>
      <c r="BO38" s="695"/>
      <c r="BP38" s="695"/>
      <c r="BQ38" s="695"/>
      <c r="BR38" s="695"/>
      <c r="BS38" s="695"/>
      <c r="BT38" s="695"/>
      <c r="BU38" s="696"/>
      <c r="BV38" s="679">
        <v>
950</v>
      </c>
      <c r="BW38" s="680"/>
      <c r="BX38" s="680"/>
      <c r="BY38" s="680"/>
      <c r="BZ38" s="680"/>
      <c r="CA38" s="680"/>
      <c r="CB38" s="689"/>
      <c r="CD38" s="694" t="s">
        <v>
336</v>
      </c>
      <c r="CE38" s="695"/>
      <c r="CF38" s="695"/>
      <c r="CG38" s="695"/>
      <c r="CH38" s="695"/>
      <c r="CI38" s="695"/>
      <c r="CJ38" s="695"/>
      <c r="CK38" s="695"/>
      <c r="CL38" s="695"/>
      <c r="CM38" s="695"/>
      <c r="CN38" s="695"/>
      <c r="CO38" s="695"/>
      <c r="CP38" s="695"/>
      <c r="CQ38" s="696"/>
      <c r="CR38" s="679">
        <v>
451568</v>
      </c>
      <c r="CS38" s="680"/>
      <c r="CT38" s="680"/>
      <c r="CU38" s="680"/>
      <c r="CV38" s="680"/>
      <c r="CW38" s="680"/>
      <c r="CX38" s="680"/>
      <c r="CY38" s="681"/>
      <c r="CZ38" s="684">
        <v>
10.1</v>
      </c>
      <c r="DA38" s="713"/>
      <c r="DB38" s="713"/>
      <c r="DC38" s="717"/>
      <c r="DD38" s="688">
        <v>
425872</v>
      </c>
      <c r="DE38" s="680"/>
      <c r="DF38" s="680"/>
      <c r="DG38" s="680"/>
      <c r="DH38" s="680"/>
      <c r="DI38" s="680"/>
      <c r="DJ38" s="680"/>
      <c r="DK38" s="681"/>
      <c r="DL38" s="688">
        <v>
218066</v>
      </c>
      <c r="DM38" s="680"/>
      <c r="DN38" s="680"/>
      <c r="DO38" s="680"/>
      <c r="DP38" s="680"/>
      <c r="DQ38" s="680"/>
      <c r="DR38" s="680"/>
      <c r="DS38" s="680"/>
      <c r="DT38" s="680"/>
      <c r="DU38" s="680"/>
      <c r="DV38" s="681"/>
      <c r="DW38" s="684">
        <v>
12.5</v>
      </c>
      <c r="DX38" s="713"/>
      <c r="DY38" s="713"/>
      <c r="DZ38" s="713"/>
      <c r="EA38" s="713"/>
      <c r="EB38" s="713"/>
      <c r="EC38" s="714"/>
    </row>
    <row r="39" spans="2:133" ht="11.25" customHeight="1" x14ac:dyDescent="0.2">
      <c r="AQ39" s="756" t="s">
        <v>
337</v>
      </c>
      <c r="AR39" s="757"/>
      <c r="AS39" s="757"/>
      <c r="AT39" s="757"/>
      <c r="AU39" s="757"/>
      <c r="AV39" s="757"/>
      <c r="AW39" s="757"/>
      <c r="AX39" s="757"/>
      <c r="AY39" s="758"/>
      <c r="AZ39" s="679" t="s">
        <v>
127</v>
      </c>
      <c r="BA39" s="680"/>
      <c r="BB39" s="680"/>
      <c r="BC39" s="680"/>
      <c r="BD39" s="715"/>
      <c r="BE39" s="715"/>
      <c r="BF39" s="738"/>
      <c r="BG39" s="770" t="s">
        <v>
338</v>
      </c>
      <c r="BH39" s="771"/>
      <c r="BI39" s="771"/>
      <c r="BJ39" s="771"/>
      <c r="BK39" s="771"/>
      <c r="BL39" s="235"/>
      <c r="BM39" s="695" t="s">
        <v>
339</v>
      </c>
      <c r="BN39" s="695"/>
      <c r="BO39" s="695"/>
      <c r="BP39" s="695"/>
      <c r="BQ39" s="695"/>
      <c r="BR39" s="695"/>
      <c r="BS39" s="695"/>
      <c r="BT39" s="695"/>
      <c r="BU39" s="696"/>
      <c r="BV39" s="679">
        <v>
75</v>
      </c>
      <c r="BW39" s="680"/>
      <c r="BX39" s="680"/>
      <c r="BY39" s="680"/>
      <c r="BZ39" s="680"/>
      <c r="CA39" s="680"/>
      <c r="CB39" s="689"/>
      <c r="CD39" s="694" t="s">
        <v>
340</v>
      </c>
      <c r="CE39" s="695"/>
      <c r="CF39" s="695"/>
      <c r="CG39" s="695"/>
      <c r="CH39" s="695"/>
      <c r="CI39" s="695"/>
      <c r="CJ39" s="695"/>
      <c r="CK39" s="695"/>
      <c r="CL39" s="695"/>
      <c r="CM39" s="695"/>
      <c r="CN39" s="695"/>
      <c r="CO39" s="695"/>
      <c r="CP39" s="695"/>
      <c r="CQ39" s="696"/>
      <c r="CR39" s="679">
        <v>
124379</v>
      </c>
      <c r="CS39" s="715"/>
      <c r="CT39" s="715"/>
      <c r="CU39" s="715"/>
      <c r="CV39" s="715"/>
      <c r="CW39" s="715"/>
      <c r="CX39" s="715"/>
      <c r="CY39" s="716"/>
      <c r="CZ39" s="684">
        <v>
2.8</v>
      </c>
      <c r="DA39" s="713"/>
      <c r="DB39" s="713"/>
      <c r="DC39" s="717"/>
      <c r="DD39" s="688">
        <v>
117171</v>
      </c>
      <c r="DE39" s="715"/>
      <c r="DF39" s="715"/>
      <c r="DG39" s="715"/>
      <c r="DH39" s="715"/>
      <c r="DI39" s="715"/>
      <c r="DJ39" s="715"/>
      <c r="DK39" s="716"/>
      <c r="DL39" s="688" t="s">
        <v>
241</v>
      </c>
      <c r="DM39" s="715"/>
      <c r="DN39" s="715"/>
      <c r="DO39" s="715"/>
      <c r="DP39" s="715"/>
      <c r="DQ39" s="715"/>
      <c r="DR39" s="715"/>
      <c r="DS39" s="715"/>
      <c r="DT39" s="715"/>
      <c r="DU39" s="715"/>
      <c r="DV39" s="716"/>
      <c r="DW39" s="684" t="s">
        <v>
127</v>
      </c>
      <c r="DX39" s="713"/>
      <c r="DY39" s="713"/>
      <c r="DZ39" s="713"/>
      <c r="EA39" s="713"/>
      <c r="EB39" s="713"/>
      <c r="EC39" s="714"/>
    </row>
    <row r="40" spans="2:133" ht="11.25" customHeight="1" x14ac:dyDescent="0.2">
      <c r="AQ40" s="756" t="s">
        <v>
341</v>
      </c>
      <c r="AR40" s="757"/>
      <c r="AS40" s="757"/>
      <c r="AT40" s="757"/>
      <c r="AU40" s="757"/>
      <c r="AV40" s="757"/>
      <c r="AW40" s="757"/>
      <c r="AX40" s="757"/>
      <c r="AY40" s="758"/>
      <c r="AZ40" s="679">
        <v>
118523</v>
      </c>
      <c r="BA40" s="680"/>
      <c r="BB40" s="680"/>
      <c r="BC40" s="680"/>
      <c r="BD40" s="715"/>
      <c r="BE40" s="715"/>
      <c r="BF40" s="738"/>
      <c r="BG40" s="770"/>
      <c r="BH40" s="771"/>
      <c r="BI40" s="771"/>
      <c r="BJ40" s="771"/>
      <c r="BK40" s="771"/>
      <c r="BL40" s="235"/>
      <c r="BM40" s="695" t="s">
        <v>
342</v>
      </c>
      <c r="BN40" s="695"/>
      <c r="BO40" s="695"/>
      <c r="BP40" s="695"/>
      <c r="BQ40" s="695"/>
      <c r="BR40" s="695"/>
      <c r="BS40" s="695"/>
      <c r="BT40" s="695"/>
      <c r="BU40" s="696"/>
      <c r="BV40" s="679" t="s">
        <v>
127</v>
      </c>
      <c r="BW40" s="680"/>
      <c r="BX40" s="680"/>
      <c r="BY40" s="680"/>
      <c r="BZ40" s="680"/>
      <c r="CA40" s="680"/>
      <c r="CB40" s="689"/>
      <c r="CD40" s="694" t="s">
        <v>
343</v>
      </c>
      <c r="CE40" s="695"/>
      <c r="CF40" s="695"/>
      <c r="CG40" s="695"/>
      <c r="CH40" s="695"/>
      <c r="CI40" s="695"/>
      <c r="CJ40" s="695"/>
      <c r="CK40" s="695"/>
      <c r="CL40" s="695"/>
      <c r="CM40" s="695"/>
      <c r="CN40" s="695"/>
      <c r="CO40" s="695"/>
      <c r="CP40" s="695"/>
      <c r="CQ40" s="696"/>
      <c r="CR40" s="679">
        <v>
21560</v>
      </c>
      <c r="CS40" s="680"/>
      <c r="CT40" s="680"/>
      <c r="CU40" s="680"/>
      <c r="CV40" s="680"/>
      <c r="CW40" s="680"/>
      <c r="CX40" s="680"/>
      <c r="CY40" s="681"/>
      <c r="CZ40" s="684">
        <v>
0.5</v>
      </c>
      <c r="DA40" s="713"/>
      <c r="DB40" s="713"/>
      <c r="DC40" s="717"/>
      <c r="DD40" s="688">
        <v>
21560</v>
      </c>
      <c r="DE40" s="680"/>
      <c r="DF40" s="680"/>
      <c r="DG40" s="680"/>
      <c r="DH40" s="680"/>
      <c r="DI40" s="680"/>
      <c r="DJ40" s="680"/>
      <c r="DK40" s="681"/>
      <c r="DL40" s="688">
        <v>
21560</v>
      </c>
      <c r="DM40" s="680"/>
      <c r="DN40" s="680"/>
      <c r="DO40" s="680"/>
      <c r="DP40" s="680"/>
      <c r="DQ40" s="680"/>
      <c r="DR40" s="680"/>
      <c r="DS40" s="680"/>
      <c r="DT40" s="680"/>
      <c r="DU40" s="680"/>
      <c r="DV40" s="681"/>
      <c r="DW40" s="684">
        <v>
1.2</v>
      </c>
      <c r="DX40" s="713"/>
      <c r="DY40" s="713"/>
      <c r="DZ40" s="713"/>
      <c r="EA40" s="713"/>
      <c r="EB40" s="713"/>
      <c r="EC40" s="714"/>
    </row>
    <row r="41" spans="2:133" ht="11.25" customHeight="1" x14ac:dyDescent="0.2">
      <c r="AQ41" s="766" t="s">
        <v>
344</v>
      </c>
      <c r="AR41" s="767"/>
      <c r="AS41" s="767"/>
      <c r="AT41" s="767"/>
      <c r="AU41" s="767"/>
      <c r="AV41" s="767"/>
      <c r="AW41" s="767"/>
      <c r="AX41" s="767"/>
      <c r="AY41" s="768"/>
      <c r="AZ41" s="759">
        <v>
122295</v>
      </c>
      <c r="BA41" s="760"/>
      <c r="BB41" s="760"/>
      <c r="BC41" s="760"/>
      <c r="BD41" s="749"/>
      <c r="BE41" s="749"/>
      <c r="BF41" s="751"/>
      <c r="BG41" s="772"/>
      <c r="BH41" s="773"/>
      <c r="BI41" s="773"/>
      <c r="BJ41" s="773"/>
      <c r="BK41" s="773"/>
      <c r="BL41" s="236"/>
      <c r="BM41" s="704" t="s">
        <v>
345</v>
      </c>
      <c r="BN41" s="704"/>
      <c r="BO41" s="704"/>
      <c r="BP41" s="704"/>
      <c r="BQ41" s="704"/>
      <c r="BR41" s="704"/>
      <c r="BS41" s="704"/>
      <c r="BT41" s="704"/>
      <c r="BU41" s="705"/>
      <c r="BV41" s="759">
        <v>
302</v>
      </c>
      <c r="BW41" s="760"/>
      <c r="BX41" s="760"/>
      <c r="BY41" s="760"/>
      <c r="BZ41" s="760"/>
      <c r="CA41" s="760"/>
      <c r="CB41" s="769"/>
      <c r="CD41" s="694" t="s">
        <v>
346</v>
      </c>
      <c r="CE41" s="695"/>
      <c r="CF41" s="695"/>
      <c r="CG41" s="695"/>
      <c r="CH41" s="695"/>
      <c r="CI41" s="695"/>
      <c r="CJ41" s="695"/>
      <c r="CK41" s="695"/>
      <c r="CL41" s="695"/>
      <c r="CM41" s="695"/>
      <c r="CN41" s="695"/>
      <c r="CO41" s="695"/>
      <c r="CP41" s="695"/>
      <c r="CQ41" s="696"/>
      <c r="CR41" s="679" t="s">
        <v>
127</v>
      </c>
      <c r="CS41" s="715"/>
      <c r="CT41" s="715"/>
      <c r="CU41" s="715"/>
      <c r="CV41" s="715"/>
      <c r="CW41" s="715"/>
      <c r="CX41" s="715"/>
      <c r="CY41" s="716"/>
      <c r="CZ41" s="684" t="s">
        <v>
127</v>
      </c>
      <c r="DA41" s="713"/>
      <c r="DB41" s="713"/>
      <c r="DC41" s="717"/>
      <c r="DD41" s="688" t="s">
        <v>
241</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
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
348</v>
      </c>
      <c r="CE42" s="677"/>
      <c r="CF42" s="677"/>
      <c r="CG42" s="677"/>
      <c r="CH42" s="677"/>
      <c r="CI42" s="677"/>
      <c r="CJ42" s="677"/>
      <c r="CK42" s="677"/>
      <c r="CL42" s="677"/>
      <c r="CM42" s="677"/>
      <c r="CN42" s="677"/>
      <c r="CO42" s="677"/>
      <c r="CP42" s="677"/>
      <c r="CQ42" s="678"/>
      <c r="CR42" s="679">
        <v>
1526714</v>
      </c>
      <c r="CS42" s="680"/>
      <c r="CT42" s="680"/>
      <c r="CU42" s="680"/>
      <c r="CV42" s="680"/>
      <c r="CW42" s="680"/>
      <c r="CX42" s="680"/>
      <c r="CY42" s="681"/>
      <c r="CZ42" s="684">
        <v>
34.1</v>
      </c>
      <c r="DA42" s="685"/>
      <c r="DB42" s="685"/>
      <c r="DC42" s="780"/>
      <c r="DD42" s="688">
        <v>
291076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
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
350</v>
      </c>
      <c r="CE43" s="677"/>
      <c r="CF43" s="677"/>
      <c r="CG43" s="677"/>
      <c r="CH43" s="677"/>
      <c r="CI43" s="677"/>
      <c r="CJ43" s="677"/>
      <c r="CK43" s="677"/>
      <c r="CL43" s="677"/>
      <c r="CM43" s="677"/>
      <c r="CN43" s="677"/>
      <c r="CO43" s="677"/>
      <c r="CP43" s="677"/>
      <c r="CQ43" s="678"/>
      <c r="CR43" s="679">
        <v>
23967</v>
      </c>
      <c r="CS43" s="715"/>
      <c r="CT43" s="715"/>
      <c r="CU43" s="715"/>
      <c r="CV43" s="715"/>
      <c r="CW43" s="715"/>
      <c r="CX43" s="715"/>
      <c r="CY43" s="716"/>
      <c r="CZ43" s="684">
        <v>
0.5</v>
      </c>
      <c r="DA43" s="713"/>
      <c r="DB43" s="713"/>
      <c r="DC43" s="717"/>
      <c r="DD43" s="688">
        <v>
22507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
351</v>
      </c>
      <c r="CD44" s="791" t="s">
        <v>
303</v>
      </c>
      <c r="CE44" s="792"/>
      <c r="CF44" s="676" t="s">
        <v>
352</v>
      </c>
      <c r="CG44" s="677"/>
      <c r="CH44" s="677"/>
      <c r="CI44" s="677"/>
      <c r="CJ44" s="677"/>
      <c r="CK44" s="677"/>
      <c r="CL44" s="677"/>
      <c r="CM44" s="677"/>
      <c r="CN44" s="677"/>
      <c r="CO44" s="677"/>
      <c r="CP44" s="677"/>
      <c r="CQ44" s="678"/>
      <c r="CR44" s="679">
        <v>
1526714</v>
      </c>
      <c r="CS44" s="680"/>
      <c r="CT44" s="680"/>
      <c r="CU44" s="680"/>
      <c r="CV44" s="680"/>
      <c r="CW44" s="680"/>
      <c r="CX44" s="680"/>
      <c r="CY44" s="681"/>
      <c r="CZ44" s="684">
        <v>
34.1</v>
      </c>
      <c r="DA44" s="685"/>
      <c r="DB44" s="685"/>
      <c r="DC44" s="780"/>
      <c r="DD44" s="688">
        <v>
291076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
353</v>
      </c>
      <c r="CG45" s="677"/>
      <c r="CH45" s="677"/>
      <c r="CI45" s="677"/>
      <c r="CJ45" s="677"/>
      <c r="CK45" s="677"/>
      <c r="CL45" s="677"/>
      <c r="CM45" s="677"/>
      <c r="CN45" s="677"/>
      <c r="CO45" s="677"/>
      <c r="CP45" s="677"/>
      <c r="CQ45" s="678"/>
      <c r="CR45" s="679">
        <v>
639503</v>
      </c>
      <c r="CS45" s="715"/>
      <c r="CT45" s="715"/>
      <c r="CU45" s="715"/>
      <c r="CV45" s="715"/>
      <c r="CW45" s="715"/>
      <c r="CX45" s="715"/>
      <c r="CY45" s="716"/>
      <c r="CZ45" s="684">
        <v>
14.3</v>
      </c>
      <c r="DA45" s="713"/>
      <c r="DB45" s="713"/>
      <c r="DC45" s="717"/>
      <c r="DD45" s="688">
        <v>
16240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
354</v>
      </c>
      <c r="CG46" s="677"/>
      <c r="CH46" s="677"/>
      <c r="CI46" s="677"/>
      <c r="CJ46" s="677"/>
      <c r="CK46" s="677"/>
      <c r="CL46" s="677"/>
      <c r="CM46" s="677"/>
      <c r="CN46" s="677"/>
      <c r="CO46" s="677"/>
      <c r="CP46" s="677"/>
      <c r="CQ46" s="678"/>
      <c r="CR46" s="679">
        <v>
887211</v>
      </c>
      <c r="CS46" s="680"/>
      <c r="CT46" s="680"/>
      <c r="CU46" s="680"/>
      <c r="CV46" s="680"/>
      <c r="CW46" s="680"/>
      <c r="CX46" s="680"/>
      <c r="CY46" s="681"/>
      <c r="CZ46" s="684">
        <v>
19.8</v>
      </c>
      <c r="DA46" s="685"/>
      <c r="DB46" s="685"/>
      <c r="DC46" s="780"/>
      <c r="DD46" s="688">
        <v>
274836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
355</v>
      </c>
      <c r="CG47" s="677"/>
      <c r="CH47" s="677"/>
      <c r="CI47" s="677"/>
      <c r="CJ47" s="677"/>
      <c r="CK47" s="677"/>
      <c r="CL47" s="677"/>
      <c r="CM47" s="677"/>
      <c r="CN47" s="677"/>
      <c r="CO47" s="677"/>
      <c r="CP47" s="677"/>
      <c r="CQ47" s="678"/>
      <c r="CR47" s="679" t="s">
        <v>
241</v>
      </c>
      <c r="CS47" s="715"/>
      <c r="CT47" s="715"/>
      <c r="CU47" s="715"/>
      <c r="CV47" s="715"/>
      <c r="CW47" s="715"/>
      <c r="CX47" s="715"/>
      <c r="CY47" s="716"/>
      <c r="CZ47" s="684" t="s">
        <v>
127</v>
      </c>
      <c r="DA47" s="713"/>
      <c r="DB47" s="713"/>
      <c r="DC47" s="717"/>
      <c r="DD47" s="688" t="s">
        <v>
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
356</v>
      </c>
      <c r="CG48" s="677"/>
      <c r="CH48" s="677"/>
      <c r="CI48" s="677"/>
      <c r="CJ48" s="677"/>
      <c r="CK48" s="677"/>
      <c r="CL48" s="677"/>
      <c r="CM48" s="677"/>
      <c r="CN48" s="677"/>
      <c r="CO48" s="677"/>
      <c r="CP48" s="677"/>
      <c r="CQ48" s="678"/>
      <c r="CR48" s="679" t="s">
        <v>
127</v>
      </c>
      <c r="CS48" s="680"/>
      <c r="CT48" s="680"/>
      <c r="CU48" s="680"/>
      <c r="CV48" s="680"/>
      <c r="CW48" s="680"/>
      <c r="CX48" s="680"/>
      <c r="CY48" s="681"/>
      <c r="CZ48" s="684" t="s">
        <v>
241</v>
      </c>
      <c r="DA48" s="685"/>
      <c r="DB48" s="685"/>
      <c r="DC48" s="780"/>
      <c r="DD48" s="688" t="s">
        <v>
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
357</v>
      </c>
      <c r="CE49" s="725"/>
      <c r="CF49" s="725"/>
      <c r="CG49" s="725"/>
      <c r="CH49" s="725"/>
      <c r="CI49" s="725"/>
      <c r="CJ49" s="725"/>
      <c r="CK49" s="725"/>
      <c r="CL49" s="725"/>
      <c r="CM49" s="725"/>
      <c r="CN49" s="725"/>
      <c r="CO49" s="725"/>
      <c r="CP49" s="725"/>
      <c r="CQ49" s="726"/>
      <c r="CR49" s="759">
        <v>
4473632</v>
      </c>
      <c r="CS49" s="749"/>
      <c r="CT49" s="749"/>
      <c r="CU49" s="749"/>
      <c r="CV49" s="749"/>
      <c r="CW49" s="749"/>
      <c r="CX49" s="749"/>
      <c r="CY49" s="781"/>
      <c r="CZ49" s="764">
        <v>
100</v>
      </c>
      <c r="DA49" s="782"/>
      <c r="DB49" s="782"/>
      <c r="DC49" s="783"/>
      <c r="DD49" s="784">
        <v>
2248196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XhvyHE18VYW59iWeM5blalyzKAeQ/uAHC+98vDoW+NCaVODwL1wQasDzKJFsQ3jnjwq07r6RzqAwVi7SMblk/g==" saltValue="pnaxuRcBjF7hM53frQUTf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6640625" style="289" customWidth="1"/>
    <col min="131" max="131" width="1.554687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
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
359</v>
      </c>
      <c r="DK2" s="827"/>
      <c r="DL2" s="827"/>
      <c r="DM2" s="827"/>
      <c r="DN2" s="827"/>
      <c r="DO2" s="828"/>
      <c r="DP2" s="249"/>
      <c r="DQ2" s="826" t="s">
        <v>
360</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
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
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
363</v>
      </c>
      <c r="B5" s="821"/>
      <c r="C5" s="821"/>
      <c r="D5" s="821"/>
      <c r="E5" s="821"/>
      <c r="F5" s="821"/>
      <c r="G5" s="821"/>
      <c r="H5" s="821"/>
      <c r="I5" s="821"/>
      <c r="J5" s="821"/>
      <c r="K5" s="821"/>
      <c r="L5" s="821"/>
      <c r="M5" s="821"/>
      <c r="N5" s="821"/>
      <c r="O5" s="821"/>
      <c r="P5" s="822"/>
      <c r="Q5" s="797" t="s">
        <v>
364</v>
      </c>
      <c r="R5" s="798"/>
      <c r="S5" s="798"/>
      <c r="T5" s="798"/>
      <c r="U5" s="799"/>
      <c r="V5" s="797" t="s">
        <v>
365</v>
      </c>
      <c r="W5" s="798"/>
      <c r="X5" s="798"/>
      <c r="Y5" s="798"/>
      <c r="Z5" s="799"/>
      <c r="AA5" s="797" t="s">
        <v>
366</v>
      </c>
      <c r="AB5" s="798"/>
      <c r="AC5" s="798"/>
      <c r="AD5" s="798"/>
      <c r="AE5" s="798"/>
      <c r="AF5" s="830" t="s">
        <v>
367</v>
      </c>
      <c r="AG5" s="798"/>
      <c r="AH5" s="798"/>
      <c r="AI5" s="798"/>
      <c r="AJ5" s="809"/>
      <c r="AK5" s="798" t="s">
        <v>
368</v>
      </c>
      <c r="AL5" s="798"/>
      <c r="AM5" s="798"/>
      <c r="AN5" s="798"/>
      <c r="AO5" s="799"/>
      <c r="AP5" s="797" t="s">
        <v>
369</v>
      </c>
      <c r="AQ5" s="798"/>
      <c r="AR5" s="798"/>
      <c r="AS5" s="798"/>
      <c r="AT5" s="799"/>
      <c r="AU5" s="797" t="s">
        <v>
370</v>
      </c>
      <c r="AV5" s="798"/>
      <c r="AW5" s="798"/>
      <c r="AX5" s="798"/>
      <c r="AY5" s="809"/>
      <c r="AZ5" s="256"/>
      <c r="BA5" s="256"/>
      <c r="BB5" s="256"/>
      <c r="BC5" s="256"/>
      <c r="BD5" s="256"/>
      <c r="BE5" s="257"/>
      <c r="BF5" s="257"/>
      <c r="BG5" s="257"/>
      <c r="BH5" s="257"/>
      <c r="BI5" s="257"/>
      <c r="BJ5" s="257"/>
      <c r="BK5" s="257"/>
      <c r="BL5" s="257"/>
      <c r="BM5" s="257"/>
      <c r="BN5" s="257"/>
      <c r="BO5" s="257"/>
      <c r="BP5" s="257"/>
      <c r="BQ5" s="820" t="s">
        <v>
371</v>
      </c>
      <c r="BR5" s="821"/>
      <c r="BS5" s="821"/>
      <c r="BT5" s="821"/>
      <c r="BU5" s="821"/>
      <c r="BV5" s="821"/>
      <c r="BW5" s="821"/>
      <c r="BX5" s="821"/>
      <c r="BY5" s="821"/>
      <c r="BZ5" s="821"/>
      <c r="CA5" s="821"/>
      <c r="CB5" s="821"/>
      <c r="CC5" s="821"/>
      <c r="CD5" s="821"/>
      <c r="CE5" s="821"/>
      <c r="CF5" s="821"/>
      <c r="CG5" s="822"/>
      <c r="CH5" s="797" t="s">
        <v>
372</v>
      </c>
      <c r="CI5" s="798"/>
      <c r="CJ5" s="798"/>
      <c r="CK5" s="798"/>
      <c r="CL5" s="799"/>
      <c r="CM5" s="797" t="s">
        <v>
373</v>
      </c>
      <c r="CN5" s="798"/>
      <c r="CO5" s="798"/>
      <c r="CP5" s="798"/>
      <c r="CQ5" s="799"/>
      <c r="CR5" s="797" t="s">
        <v>
374</v>
      </c>
      <c r="CS5" s="798"/>
      <c r="CT5" s="798"/>
      <c r="CU5" s="798"/>
      <c r="CV5" s="799"/>
      <c r="CW5" s="797" t="s">
        <v>
375</v>
      </c>
      <c r="CX5" s="798"/>
      <c r="CY5" s="798"/>
      <c r="CZ5" s="798"/>
      <c r="DA5" s="799"/>
      <c r="DB5" s="797" t="s">
        <v>
376</v>
      </c>
      <c r="DC5" s="798"/>
      <c r="DD5" s="798"/>
      <c r="DE5" s="798"/>
      <c r="DF5" s="799"/>
      <c r="DG5" s="803" t="s">
        <v>
377</v>
      </c>
      <c r="DH5" s="804"/>
      <c r="DI5" s="804"/>
      <c r="DJ5" s="804"/>
      <c r="DK5" s="805"/>
      <c r="DL5" s="803" t="s">
        <v>
378</v>
      </c>
      <c r="DM5" s="804"/>
      <c r="DN5" s="804"/>
      <c r="DO5" s="804"/>
      <c r="DP5" s="805"/>
      <c r="DQ5" s="797" t="s">
        <v>
379</v>
      </c>
      <c r="DR5" s="798"/>
      <c r="DS5" s="798"/>
      <c r="DT5" s="798"/>
      <c r="DU5" s="799"/>
      <c r="DV5" s="797" t="s">
        <v>
370</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
1</v>
      </c>
      <c r="B7" s="811" t="s">
        <v>
380</v>
      </c>
      <c r="C7" s="812"/>
      <c r="D7" s="812"/>
      <c r="E7" s="812"/>
      <c r="F7" s="812"/>
      <c r="G7" s="812"/>
      <c r="H7" s="812"/>
      <c r="I7" s="812"/>
      <c r="J7" s="812"/>
      <c r="K7" s="812"/>
      <c r="L7" s="812"/>
      <c r="M7" s="812"/>
      <c r="N7" s="812"/>
      <c r="O7" s="812"/>
      <c r="P7" s="813"/>
      <c r="Q7" s="814">
        <v>
4597</v>
      </c>
      <c r="R7" s="815"/>
      <c r="S7" s="815"/>
      <c r="T7" s="815"/>
      <c r="U7" s="815"/>
      <c r="V7" s="815">
        <v>
4462</v>
      </c>
      <c r="W7" s="815"/>
      <c r="X7" s="815"/>
      <c r="Y7" s="815"/>
      <c r="Z7" s="815"/>
      <c r="AA7" s="815">
        <v>
136</v>
      </c>
      <c r="AB7" s="815"/>
      <c r="AC7" s="815"/>
      <c r="AD7" s="815"/>
      <c r="AE7" s="816"/>
      <c r="AF7" s="817">
        <v>
136</v>
      </c>
      <c r="AG7" s="818"/>
      <c r="AH7" s="818"/>
      <c r="AI7" s="818"/>
      <c r="AJ7" s="819"/>
      <c r="AK7" s="854">
        <v>
196</v>
      </c>
      <c r="AL7" s="855"/>
      <c r="AM7" s="855"/>
      <c r="AN7" s="855"/>
      <c r="AO7" s="855"/>
      <c r="AP7" s="855">
        <v>
2786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
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2">
      <c r="A8" s="261">
        <v>
2</v>
      </c>
      <c r="B8" s="835" t="s">
        <v>
381</v>
      </c>
      <c r="C8" s="836"/>
      <c r="D8" s="836"/>
      <c r="E8" s="836"/>
      <c r="F8" s="836"/>
      <c r="G8" s="836"/>
      <c r="H8" s="836"/>
      <c r="I8" s="836"/>
      <c r="J8" s="836"/>
      <c r="K8" s="836"/>
      <c r="L8" s="836"/>
      <c r="M8" s="836"/>
      <c r="N8" s="836"/>
      <c r="O8" s="836"/>
      <c r="P8" s="837"/>
      <c r="Q8" s="838">
        <v>
98</v>
      </c>
      <c r="R8" s="839"/>
      <c r="S8" s="839"/>
      <c r="T8" s="839"/>
      <c r="U8" s="839"/>
      <c r="V8" s="839">
        <v>
98</v>
      </c>
      <c r="W8" s="839"/>
      <c r="X8" s="839"/>
      <c r="Y8" s="839"/>
      <c r="Z8" s="839"/>
      <c r="AA8" s="839" t="s">
        <v>
576</v>
      </c>
      <c r="AB8" s="839"/>
      <c r="AC8" s="839"/>
      <c r="AD8" s="839"/>
      <c r="AE8" s="840"/>
      <c r="AF8" s="841" t="s">
        <v>
382</v>
      </c>
      <c r="AG8" s="842"/>
      <c r="AH8" s="842"/>
      <c r="AI8" s="842"/>
      <c r="AJ8" s="843"/>
      <c r="AK8" s="844">
        <v>
84</v>
      </c>
      <c r="AL8" s="845"/>
      <c r="AM8" s="845"/>
      <c r="AN8" s="845"/>
      <c r="AO8" s="845"/>
      <c r="AP8" s="845" t="s">
        <v>
576</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
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
3</v>
      </c>
      <c r="B9" s="835" t="s">
        <v>
383</v>
      </c>
      <c r="C9" s="836"/>
      <c r="D9" s="836"/>
      <c r="E9" s="836"/>
      <c r="F9" s="836"/>
      <c r="G9" s="836"/>
      <c r="H9" s="836"/>
      <c r="I9" s="836"/>
      <c r="J9" s="836"/>
      <c r="K9" s="836"/>
      <c r="L9" s="836"/>
      <c r="M9" s="836"/>
      <c r="N9" s="836"/>
      <c r="O9" s="836"/>
      <c r="P9" s="837"/>
      <c r="Q9" s="838">
        <v>
17</v>
      </c>
      <c r="R9" s="839"/>
      <c r="S9" s="839"/>
      <c r="T9" s="839"/>
      <c r="U9" s="839"/>
      <c r="V9" s="839">
        <v>
17</v>
      </c>
      <c r="W9" s="839"/>
      <c r="X9" s="839"/>
      <c r="Y9" s="839"/>
      <c r="Z9" s="839"/>
      <c r="AA9" s="839" t="s">
        <v>
576</v>
      </c>
      <c r="AB9" s="839"/>
      <c r="AC9" s="839"/>
      <c r="AD9" s="839"/>
      <c r="AE9" s="840"/>
      <c r="AF9" s="841" t="s">
        <v>
384</v>
      </c>
      <c r="AG9" s="842"/>
      <c r="AH9" s="842"/>
      <c r="AI9" s="842"/>
      <c r="AJ9" s="843"/>
      <c r="AK9" s="844">
        <v>
2</v>
      </c>
      <c r="AL9" s="845"/>
      <c r="AM9" s="845"/>
      <c r="AN9" s="845"/>
      <c r="AO9" s="845"/>
      <c r="AP9" s="845" t="s">
        <v>
576</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
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
4</v>
      </c>
      <c r="B10" s="835" t="s">
        <v>
385</v>
      </c>
      <c r="C10" s="836"/>
      <c r="D10" s="836"/>
      <c r="E10" s="836"/>
      <c r="F10" s="836"/>
      <c r="G10" s="836"/>
      <c r="H10" s="836"/>
      <c r="I10" s="836"/>
      <c r="J10" s="836"/>
      <c r="K10" s="836"/>
      <c r="L10" s="836"/>
      <c r="M10" s="836"/>
      <c r="N10" s="836"/>
      <c r="O10" s="836"/>
      <c r="P10" s="837"/>
      <c r="Q10" s="838">
        <v>
2</v>
      </c>
      <c r="R10" s="839"/>
      <c r="S10" s="839"/>
      <c r="T10" s="839"/>
      <c r="U10" s="839"/>
      <c r="V10" s="839" t="s">
        <v>
576</v>
      </c>
      <c r="W10" s="839"/>
      <c r="X10" s="839"/>
      <c r="Y10" s="839"/>
      <c r="Z10" s="839"/>
      <c r="AA10" s="839">
        <v>
2</v>
      </c>
      <c r="AB10" s="839"/>
      <c r="AC10" s="839"/>
      <c r="AD10" s="839"/>
      <c r="AE10" s="840"/>
      <c r="AF10" s="841">
        <v>
2</v>
      </c>
      <c r="AG10" s="842"/>
      <c r="AH10" s="842"/>
      <c r="AI10" s="842"/>
      <c r="AJ10" s="843"/>
      <c r="AK10" s="844" t="s">
        <v>
576</v>
      </c>
      <c r="AL10" s="845"/>
      <c r="AM10" s="845"/>
      <c r="AN10" s="845"/>
      <c r="AO10" s="845"/>
      <c r="AP10" s="845" t="s">
        <v>
576</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
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
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
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
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
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
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
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
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
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
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
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
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
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
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
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
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
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
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
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
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
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
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
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
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
386</v>
      </c>
      <c r="BA22" s="886"/>
      <c r="BB22" s="886"/>
      <c r="BC22" s="886"/>
      <c r="BD22" s="887"/>
      <c r="BE22" s="253"/>
      <c r="BF22" s="253"/>
      <c r="BG22" s="253"/>
      <c r="BH22" s="253"/>
      <c r="BI22" s="253"/>
      <c r="BJ22" s="253"/>
      <c r="BK22" s="253"/>
      <c r="BL22" s="253"/>
      <c r="BM22" s="253"/>
      <c r="BN22" s="253"/>
      <c r="BO22" s="253"/>
      <c r="BP22" s="253"/>
      <c r="BQ22" s="262">
        <v>
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
387</v>
      </c>
      <c r="B23" s="870" t="s">
        <v>
388</v>
      </c>
      <c r="C23" s="871"/>
      <c r="D23" s="871"/>
      <c r="E23" s="871"/>
      <c r="F23" s="871"/>
      <c r="G23" s="871"/>
      <c r="H23" s="871"/>
      <c r="I23" s="871"/>
      <c r="J23" s="871"/>
      <c r="K23" s="871"/>
      <c r="L23" s="871"/>
      <c r="M23" s="871"/>
      <c r="N23" s="871"/>
      <c r="O23" s="871"/>
      <c r="P23" s="872"/>
      <c r="Q23" s="873">
        <v>
4714</v>
      </c>
      <c r="R23" s="874"/>
      <c r="S23" s="874"/>
      <c r="T23" s="874"/>
      <c r="U23" s="874"/>
      <c r="V23" s="874">
        <v>
4576</v>
      </c>
      <c r="W23" s="874"/>
      <c r="X23" s="874"/>
      <c r="Y23" s="874"/>
      <c r="Z23" s="874"/>
      <c r="AA23" s="874">
        <v>
137</v>
      </c>
      <c r="AB23" s="874"/>
      <c r="AC23" s="874"/>
      <c r="AD23" s="874"/>
      <c r="AE23" s="875"/>
      <c r="AF23" s="876">
        <v>
137</v>
      </c>
      <c r="AG23" s="874"/>
      <c r="AH23" s="874"/>
      <c r="AI23" s="874"/>
      <c r="AJ23" s="877"/>
      <c r="AK23" s="878"/>
      <c r="AL23" s="879"/>
      <c r="AM23" s="879"/>
      <c r="AN23" s="879"/>
      <c r="AO23" s="879"/>
      <c r="AP23" s="874">
        <v>
2786</v>
      </c>
      <c r="AQ23" s="874"/>
      <c r="AR23" s="874"/>
      <c r="AS23" s="874"/>
      <c r="AT23" s="874"/>
      <c r="AU23" s="880"/>
      <c r="AV23" s="880"/>
      <c r="AW23" s="880"/>
      <c r="AX23" s="880"/>
      <c r="AY23" s="881"/>
      <c r="AZ23" s="889" t="s">
        <v>
127</v>
      </c>
      <c r="BA23" s="890"/>
      <c r="BB23" s="890"/>
      <c r="BC23" s="890"/>
      <c r="BD23" s="891"/>
      <c r="BE23" s="253"/>
      <c r="BF23" s="253"/>
      <c r="BG23" s="253"/>
      <c r="BH23" s="253"/>
      <c r="BI23" s="253"/>
      <c r="BJ23" s="253"/>
      <c r="BK23" s="253"/>
      <c r="BL23" s="253"/>
      <c r="BM23" s="253"/>
      <c r="BN23" s="253"/>
      <c r="BO23" s="253"/>
      <c r="BP23" s="253"/>
      <c r="BQ23" s="262">
        <v>
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
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
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
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
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
363</v>
      </c>
      <c r="B26" s="821"/>
      <c r="C26" s="821"/>
      <c r="D26" s="821"/>
      <c r="E26" s="821"/>
      <c r="F26" s="821"/>
      <c r="G26" s="821"/>
      <c r="H26" s="821"/>
      <c r="I26" s="821"/>
      <c r="J26" s="821"/>
      <c r="K26" s="821"/>
      <c r="L26" s="821"/>
      <c r="M26" s="821"/>
      <c r="N26" s="821"/>
      <c r="O26" s="821"/>
      <c r="P26" s="822"/>
      <c r="Q26" s="797" t="s">
        <v>
391</v>
      </c>
      <c r="R26" s="798"/>
      <c r="S26" s="798"/>
      <c r="T26" s="798"/>
      <c r="U26" s="799"/>
      <c r="V26" s="797" t="s">
        <v>
392</v>
      </c>
      <c r="W26" s="798"/>
      <c r="X26" s="798"/>
      <c r="Y26" s="798"/>
      <c r="Z26" s="799"/>
      <c r="AA26" s="797" t="s">
        <v>
393</v>
      </c>
      <c r="AB26" s="798"/>
      <c r="AC26" s="798"/>
      <c r="AD26" s="798"/>
      <c r="AE26" s="798"/>
      <c r="AF26" s="892" t="s">
        <v>
394</v>
      </c>
      <c r="AG26" s="893"/>
      <c r="AH26" s="893"/>
      <c r="AI26" s="893"/>
      <c r="AJ26" s="894"/>
      <c r="AK26" s="798" t="s">
        <v>
395</v>
      </c>
      <c r="AL26" s="798"/>
      <c r="AM26" s="798"/>
      <c r="AN26" s="798"/>
      <c r="AO26" s="799"/>
      <c r="AP26" s="797" t="s">
        <v>
396</v>
      </c>
      <c r="AQ26" s="798"/>
      <c r="AR26" s="798"/>
      <c r="AS26" s="798"/>
      <c r="AT26" s="799"/>
      <c r="AU26" s="797" t="s">
        <v>
588</v>
      </c>
      <c r="AV26" s="798"/>
      <c r="AW26" s="798"/>
      <c r="AX26" s="798"/>
      <c r="AY26" s="799"/>
      <c r="AZ26" s="797" t="s">
        <v>
397</v>
      </c>
      <c r="BA26" s="798"/>
      <c r="BB26" s="798"/>
      <c r="BC26" s="798"/>
      <c r="BD26" s="799"/>
      <c r="BE26" s="797" t="s">
        <v>
370</v>
      </c>
      <c r="BF26" s="798"/>
      <c r="BG26" s="798"/>
      <c r="BH26" s="798"/>
      <c r="BI26" s="809"/>
      <c r="BJ26" s="252"/>
      <c r="BK26" s="252"/>
      <c r="BL26" s="252"/>
      <c r="BM26" s="252"/>
      <c r="BN26" s="252"/>
      <c r="BO26" s="265"/>
      <c r="BP26" s="265"/>
      <c r="BQ26" s="262">
        <v>
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
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
1</v>
      </c>
      <c r="B28" s="811" t="s">
        <v>
398</v>
      </c>
      <c r="C28" s="812"/>
      <c r="D28" s="812"/>
      <c r="E28" s="812"/>
      <c r="F28" s="812"/>
      <c r="G28" s="812"/>
      <c r="H28" s="812"/>
      <c r="I28" s="812"/>
      <c r="J28" s="812"/>
      <c r="K28" s="812"/>
      <c r="L28" s="812"/>
      <c r="M28" s="812"/>
      <c r="N28" s="812"/>
      <c r="O28" s="812"/>
      <c r="P28" s="813"/>
      <c r="Q28" s="902">
        <v>
464</v>
      </c>
      <c r="R28" s="903"/>
      <c r="S28" s="903"/>
      <c r="T28" s="903"/>
      <c r="U28" s="903"/>
      <c r="V28" s="903">
        <v>
452</v>
      </c>
      <c r="W28" s="903"/>
      <c r="X28" s="903"/>
      <c r="Y28" s="903"/>
      <c r="Z28" s="903"/>
      <c r="AA28" s="903">
        <v>
11</v>
      </c>
      <c r="AB28" s="903"/>
      <c r="AC28" s="903"/>
      <c r="AD28" s="903"/>
      <c r="AE28" s="904"/>
      <c r="AF28" s="905">
        <v>
11</v>
      </c>
      <c r="AG28" s="903"/>
      <c r="AH28" s="903"/>
      <c r="AI28" s="903"/>
      <c r="AJ28" s="906"/>
      <c r="AK28" s="907">
        <v>
89</v>
      </c>
      <c r="AL28" s="898"/>
      <c r="AM28" s="898"/>
      <c r="AN28" s="898"/>
      <c r="AO28" s="898"/>
      <c r="AP28" s="898" t="s">
        <v>
576</v>
      </c>
      <c r="AQ28" s="898"/>
      <c r="AR28" s="898"/>
      <c r="AS28" s="898"/>
      <c r="AT28" s="898"/>
      <c r="AU28" s="898" t="s">
        <v>
576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
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
2</v>
      </c>
      <c r="B29" s="835" t="s">
        <v>
399</v>
      </c>
      <c r="C29" s="836"/>
      <c r="D29" s="836"/>
      <c r="E29" s="836"/>
      <c r="F29" s="836"/>
      <c r="G29" s="836"/>
      <c r="H29" s="836"/>
      <c r="I29" s="836"/>
      <c r="J29" s="836"/>
      <c r="K29" s="836"/>
      <c r="L29" s="836"/>
      <c r="M29" s="836"/>
      <c r="N29" s="836"/>
      <c r="O29" s="836"/>
      <c r="P29" s="837"/>
      <c r="Q29" s="838">
        <v>
400</v>
      </c>
      <c r="R29" s="839"/>
      <c r="S29" s="839"/>
      <c r="T29" s="839"/>
      <c r="U29" s="839"/>
      <c r="V29" s="839">
        <v>
400</v>
      </c>
      <c r="W29" s="839"/>
      <c r="X29" s="839"/>
      <c r="Y29" s="839"/>
      <c r="Z29" s="839"/>
      <c r="AA29" s="839" t="s">
        <v>
576</v>
      </c>
      <c r="AB29" s="839"/>
      <c r="AC29" s="839"/>
      <c r="AD29" s="839"/>
      <c r="AE29" s="840"/>
      <c r="AF29" s="841" t="s">
        <v>
127</v>
      </c>
      <c r="AG29" s="842"/>
      <c r="AH29" s="842"/>
      <c r="AI29" s="842"/>
      <c r="AJ29" s="843"/>
      <c r="AK29" s="910">
        <v>
123</v>
      </c>
      <c r="AL29" s="911"/>
      <c r="AM29" s="911"/>
      <c r="AN29" s="911"/>
      <c r="AO29" s="911"/>
      <c r="AP29" s="911">
        <v>
62</v>
      </c>
      <c r="AQ29" s="911"/>
      <c r="AR29" s="911"/>
      <c r="AS29" s="911"/>
      <c r="AT29" s="911"/>
      <c r="AU29" s="911">
        <v>
62</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
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
3</v>
      </c>
      <c r="B30" s="835" t="s">
        <v>
400</v>
      </c>
      <c r="C30" s="836"/>
      <c r="D30" s="836"/>
      <c r="E30" s="836"/>
      <c r="F30" s="836"/>
      <c r="G30" s="836"/>
      <c r="H30" s="836"/>
      <c r="I30" s="836"/>
      <c r="J30" s="836"/>
      <c r="K30" s="836"/>
      <c r="L30" s="836"/>
      <c r="M30" s="836"/>
      <c r="N30" s="836"/>
      <c r="O30" s="836"/>
      <c r="P30" s="837"/>
      <c r="Q30" s="838">
        <v>
429</v>
      </c>
      <c r="R30" s="839"/>
      <c r="S30" s="839"/>
      <c r="T30" s="839"/>
      <c r="U30" s="839"/>
      <c r="V30" s="839">
        <v>
425</v>
      </c>
      <c r="W30" s="839"/>
      <c r="X30" s="839"/>
      <c r="Y30" s="839"/>
      <c r="Z30" s="839"/>
      <c r="AA30" s="839">
        <v>
3</v>
      </c>
      <c r="AB30" s="839"/>
      <c r="AC30" s="839"/>
      <c r="AD30" s="839"/>
      <c r="AE30" s="840"/>
      <c r="AF30" s="841">
        <v>
3</v>
      </c>
      <c r="AG30" s="842"/>
      <c r="AH30" s="842"/>
      <c r="AI30" s="842"/>
      <c r="AJ30" s="843"/>
      <c r="AK30" s="910">
        <v>
73</v>
      </c>
      <c r="AL30" s="911"/>
      <c r="AM30" s="911"/>
      <c r="AN30" s="911"/>
      <c r="AO30" s="911"/>
      <c r="AP30" s="911" t="s">
        <v>
576</v>
      </c>
      <c r="AQ30" s="911"/>
      <c r="AR30" s="911"/>
      <c r="AS30" s="911"/>
      <c r="AT30" s="911"/>
      <c r="AU30" s="911" t="s">
        <v>
576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
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
4</v>
      </c>
      <c r="B31" s="835" t="s">
        <v>
401</v>
      </c>
      <c r="C31" s="836"/>
      <c r="D31" s="836"/>
      <c r="E31" s="836"/>
      <c r="F31" s="836"/>
      <c r="G31" s="836"/>
      <c r="H31" s="836"/>
      <c r="I31" s="836"/>
      <c r="J31" s="836"/>
      <c r="K31" s="836"/>
      <c r="L31" s="836"/>
      <c r="M31" s="836"/>
      <c r="N31" s="836"/>
      <c r="O31" s="836"/>
      <c r="P31" s="837"/>
      <c r="Q31" s="838">
        <v>
51</v>
      </c>
      <c r="R31" s="839"/>
      <c r="S31" s="839"/>
      <c r="T31" s="839"/>
      <c r="U31" s="839"/>
      <c r="V31" s="839">
        <v>
50</v>
      </c>
      <c r="W31" s="839"/>
      <c r="X31" s="839"/>
      <c r="Y31" s="839"/>
      <c r="Z31" s="839"/>
      <c r="AA31" s="839">
        <v>
1</v>
      </c>
      <c r="AB31" s="839"/>
      <c r="AC31" s="839"/>
      <c r="AD31" s="839"/>
      <c r="AE31" s="840"/>
      <c r="AF31" s="841">
        <v>
1</v>
      </c>
      <c r="AG31" s="842"/>
      <c r="AH31" s="842"/>
      <c r="AI31" s="842"/>
      <c r="AJ31" s="843"/>
      <c r="AK31" s="910">
        <v>
53</v>
      </c>
      <c r="AL31" s="911"/>
      <c r="AM31" s="911"/>
      <c r="AN31" s="911"/>
      <c r="AO31" s="911"/>
      <c r="AP31" s="911" t="s">
        <v>
576</v>
      </c>
      <c r="AQ31" s="911"/>
      <c r="AR31" s="911"/>
      <c r="AS31" s="911"/>
      <c r="AT31" s="911"/>
      <c r="AU31" s="911" t="s">
        <v>
576</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
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
5</v>
      </c>
      <c r="B32" s="835" t="s">
        <v>
402</v>
      </c>
      <c r="C32" s="836"/>
      <c r="D32" s="836"/>
      <c r="E32" s="836"/>
      <c r="F32" s="836"/>
      <c r="G32" s="836"/>
      <c r="H32" s="836"/>
      <c r="I32" s="836"/>
      <c r="J32" s="836"/>
      <c r="K32" s="836"/>
      <c r="L32" s="836"/>
      <c r="M32" s="836"/>
      <c r="N32" s="836"/>
      <c r="O32" s="836"/>
      <c r="P32" s="837"/>
      <c r="Q32" s="838">
        <v>
282</v>
      </c>
      <c r="R32" s="839"/>
      <c r="S32" s="839"/>
      <c r="T32" s="839"/>
      <c r="U32" s="839"/>
      <c r="V32" s="839">
        <v>
268</v>
      </c>
      <c r="W32" s="839"/>
      <c r="X32" s="839"/>
      <c r="Y32" s="839"/>
      <c r="Z32" s="839"/>
      <c r="AA32" s="839">
        <v>
14</v>
      </c>
      <c r="AB32" s="839"/>
      <c r="AC32" s="839"/>
      <c r="AD32" s="839"/>
      <c r="AE32" s="840"/>
      <c r="AF32" s="841">
        <v>
14</v>
      </c>
      <c r="AG32" s="842"/>
      <c r="AH32" s="842"/>
      <c r="AI32" s="842"/>
      <c r="AJ32" s="843"/>
      <c r="AK32" s="910">
        <v>
8</v>
      </c>
      <c r="AL32" s="911"/>
      <c r="AM32" s="911"/>
      <c r="AN32" s="911"/>
      <c r="AO32" s="911"/>
      <c r="AP32" s="911">
        <v>
183</v>
      </c>
      <c r="AQ32" s="911"/>
      <c r="AR32" s="911"/>
      <c r="AS32" s="911"/>
      <c r="AT32" s="911"/>
      <c r="AU32" s="911">
        <v>
130</v>
      </c>
      <c r="AV32" s="911"/>
      <c r="AW32" s="911"/>
      <c r="AX32" s="911"/>
      <c r="AY32" s="911"/>
      <c r="AZ32" s="912"/>
      <c r="BA32" s="912"/>
      <c r="BB32" s="912"/>
      <c r="BC32" s="912"/>
      <c r="BD32" s="912"/>
      <c r="BE32" s="908" t="s">
        <v>
403</v>
      </c>
      <c r="BF32" s="908"/>
      <c r="BG32" s="908"/>
      <c r="BH32" s="908"/>
      <c r="BI32" s="909"/>
      <c r="BJ32" s="252"/>
      <c r="BK32" s="252"/>
      <c r="BL32" s="252"/>
      <c r="BM32" s="252"/>
      <c r="BN32" s="252"/>
      <c r="BO32" s="265"/>
      <c r="BP32" s="265"/>
      <c r="BQ32" s="262">
        <v>
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
6</v>
      </c>
      <c r="B33" s="835" t="s">
        <v>
404</v>
      </c>
      <c r="C33" s="836"/>
      <c r="D33" s="836"/>
      <c r="E33" s="836"/>
      <c r="F33" s="836"/>
      <c r="G33" s="836"/>
      <c r="H33" s="836"/>
      <c r="I33" s="836"/>
      <c r="J33" s="836"/>
      <c r="K33" s="836"/>
      <c r="L33" s="836"/>
      <c r="M33" s="836"/>
      <c r="N33" s="836"/>
      <c r="O33" s="836"/>
      <c r="P33" s="837"/>
      <c r="Q33" s="838" t="s">
        <v>
577</v>
      </c>
      <c r="R33" s="839"/>
      <c r="S33" s="839"/>
      <c r="T33" s="839"/>
      <c r="U33" s="839"/>
      <c r="V33" s="839" t="s">
        <v>
576</v>
      </c>
      <c r="W33" s="839"/>
      <c r="X33" s="839"/>
      <c r="Y33" s="839"/>
      <c r="Z33" s="839"/>
      <c r="AA33" s="839" t="s">
        <v>
576</v>
      </c>
      <c r="AB33" s="839"/>
      <c r="AC33" s="839"/>
      <c r="AD33" s="839"/>
      <c r="AE33" s="840"/>
      <c r="AF33" s="841" t="s">
        <v>
405</v>
      </c>
      <c r="AG33" s="842"/>
      <c r="AH33" s="842"/>
      <c r="AI33" s="842"/>
      <c r="AJ33" s="843"/>
      <c r="AK33" s="910" t="s">
        <v>
576</v>
      </c>
      <c r="AL33" s="911"/>
      <c r="AM33" s="911"/>
      <c r="AN33" s="911"/>
      <c r="AO33" s="911"/>
      <c r="AP33" s="911" t="s">
        <v>
576</v>
      </c>
      <c r="AQ33" s="911"/>
      <c r="AR33" s="911"/>
      <c r="AS33" s="911"/>
      <c r="AT33" s="911"/>
      <c r="AU33" s="911" t="s">
        <v>
576</v>
      </c>
      <c r="AV33" s="911"/>
      <c r="AW33" s="911"/>
      <c r="AX33" s="911"/>
      <c r="AY33" s="911"/>
      <c r="AZ33" s="912"/>
      <c r="BA33" s="912"/>
      <c r="BB33" s="912"/>
      <c r="BC33" s="912"/>
      <c r="BD33" s="912"/>
      <c r="BE33" s="908" t="s">
        <v>
406</v>
      </c>
      <c r="BF33" s="908"/>
      <c r="BG33" s="908"/>
      <c r="BH33" s="908"/>
      <c r="BI33" s="909"/>
      <c r="BJ33" s="252"/>
      <c r="BK33" s="252"/>
      <c r="BL33" s="252"/>
      <c r="BM33" s="252"/>
      <c r="BN33" s="252"/>
      <c r="BO33" s="265"/>
      <c r="BP33" s="265"/>
      <c r="BQ33" s="262">
        <v>
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
7</v>
      </c>
      <c r="B34" s="835" t="s">
        <v>
407</v>
      </c>
      <c r="C34" s="836"/>
      <c r="D34" s="836"/>
      <c r="E34" s="836"/>
      <c r="F34" s="836"/>
      <c r="G34" s="836"/>
      <c r="H34" s="836"/>
      <c r="I34" s="836"/>
      <c r="J34" s="836"/>
      <c r="K34" s="836"/>
      <c r="L34" s="836"/>
      <c r="M34" s="836"/>
      <c r="N34" s="836"/>
      <c r="O34" s="836"/>
      <c r="P34" s="837"/>
      <c r="Q34" s="838">
        <v>
324</v>
      </c>
      <c r="R34" s="839"/>
      <c r="S34" s="839"/>
      <c r="T34" s="839"/>
      <c r="U34" s="839"/>
      <c r="V34" s="839">
        <v>
324</v>
      </c>
      <c r="W34" s="839"/>
      <c r="X34" s="839"/>
      <c r="Y34" s="839"/>
      <c r="Z34" s="839"/>
      <c r="AA34" s="839" t="s">
        <v>
578</v>
      </c>
      <c r="AB34" s="839"/>
      <c r="AC34" s="839"/>
      <c r="AD34" s="839"/>
      <c r="AE34" s="840"/>
      <c r="AF34" s="841" t="s">
        <v>
405</v>
      </c>
      <c r="AG34" s="842"/>
      <c r="AH34" s="842"/>
      <c r="AI34" s="842"/>
      <c r="AJ34" s="843"/>
      <c r="AK34" s="910">
        <v>
203</v>
      </c>
      <c r="AL34" s="911"/>
      <c r="AM34" s="911"/>
      <c r="AN34" s="911"/>
      <c r="AO34" s="911"/>
      <c r="AP34" s="911">
        <v>
743</v>
      </c>
      <c r="AQ34" s="911"/>
      <c r="AR34" s="911"/>
      <c r="AS34" s="911"/>
      <c r="AT34" s="911"/>
      <c r="AU34" s="911">
        <v>
722</v>
      </c>
      <c r="AV34" s="911"/>
      <c r="AW34" s="911"/>
      <c r="AX34" s="911"/>
      <c r="AY34" s="911"/>
      <c r="AZ34" s="912"/>
      <c r="BA34" s="912"/>
      <c r="BB34" s="912"/>
      <c r="BC34" s="912"/>
      <c r="BD34" s="912"/>
      <c r="BE34" s="908" t="s">
        <v>
403</v>
      </c>
      <c r="BF34" s="908"/>
      <c r="BG34" s="908"/>
      <c r="BH34" s="908"/>
      <c r="BI34" s="909"/>
      <c r="BJ34" s="252"/>
      <c r="BK34" s="252"/>
      <c r="BL34" s="252"/>
      <c r="BM34" s="252"/>
      <c r="BN34" s="252"/>
      <c r="BO34" s="265"/>
      <c r="BP34" s="265"/>
      <c r="BQ34" s="262">
        <v>
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
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
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
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
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
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
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
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
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
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
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
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
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
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
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
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
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
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
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
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
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
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
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
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
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
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
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
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
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
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
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
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
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
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
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
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
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
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
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
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
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
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
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
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
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
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
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
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
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
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
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
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
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
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
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
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
408</v>
      </c>
      <c r="BK62" s="886"/>
      <c r="BL62" s="886"/>
      <c r="BM62" s="886"/>
      <c r="BN62" s="887"/>
      <c r="BO62" s="265"/>
      <c r="BP62" s="265"/>
      <c r="BQ62" s="262">
        <v>
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
387</v>
      </c>
      <c r="B63" s="870" t="s">
        <v>
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
28</v>
      </c>
      <c r="AG63" s="922"/>
      <c r="AH63" s="922"/>
      <c r="AI63" s="922"/>
      <c r="AJ63" s="923"/>
      <c r="AK63" s="924"/>
      <c r="AL63" s="919"/>
      <c r="AM63" s="919"/>
      <c r="AN63" s="919"/>
      <c r="AO63" s="919"/>
      <c r="AP63" s="922">
        <v>
988</v>
      </c>
      <c r="AQ63" s="922"/>
      <c r="AR63" s="922"/>
      <c r="AS63" s="922"/>
      <c r="AT63" s="922"/>
      <c r="AU63" s="922">
        <v>
914</v>
      </c>
      <c r="AV63" s="922"/>
      <c r="AW63" s="922"/>
      <c r="AX63" s="922"/>
      <c r="AY63" s="922"/>
      <c r="AZ63" s="926"/>
      <c r="BA63" s="926"/>
      <c r="BB63" s="926"/>
      <c r="BC63" s="926"/>
      <c r="BD63" s="926"/>
      <c r="BE63" s="927"/>
      <c r="BF63" s="927"/>
      <c r="BG63" s="927"/>
      <c r="BH63" s="927"/>
      <c r="BI63" s="928"/>
      <c r="BJ63" s="929" t="s">
        <v>
127</v>
      </c>
      <c r="BK63" s="930"/>
      <c r="BL63" s="930"/>
      <c r="BM63" s="930"/>
      <c r="BN63" s="931"/>
      <c r="BO63" s="265"/>
      <c r="BP63" s="265"/>
      <c r="BQ63" s="262">
        <v>
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
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
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
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
411</v>
      </c>
      <c r="B66" s="821"/>
      <c r="C66" s="821"/>
      <c r="D66" s="821"/>
      <c r="E66" s="821"/>
      <c r="F66" s="821"/>
      <c r="G66" s="821"/>
      <c r="H66" s="821"/>
      <c r="I66" s="821"/>
      <c r="J66" s="821"/>
      <c r="K66" s="821"/>
      <c r="L66" s="821"/>
      <c r="M66" s="821"/>
      <c r="N66" s="821"/>
      <c r="O66" s="821"/>
      <c r="P66" s="822"/>
      <c r="Q66" s="797" t="s">
        <v>
412</v>
      </c>
      <c r="R66" s="798"/>
      <c r="S66" s="798"/>
      <c r="T66" s="798"/>
      <c r="U66" s="799"/>
      <c r="V66" s="797" t="s">
        <v>
392</v>
      </c>
      <c r="W66" s="798"/>
      <c r="X66" s="798"/>
      <c r="Y66" s="798"/>
      <c r="Z66" s="799"/>
      <c r="AA66" s="797" t="s">
        <v>
413</v>
      </c>
      <c r="AB66" s="798"/>
      <c r="AC66" s="798"/>
      <c r="AD66" s="798"/>
      <c r="AE66" s="799"/>
      <c r="AF66" s="932" t="s">
        <v>
394</v>
      </c>
      <c r="AG66" s="893"/>
      <c r="AH66" s="893"/>
      <c r="AI66" s="893"/>
      <c r="AJ66" s="933"/>
      <c r="AK66" s="797" t="s">
        <v>
414</v>
      </c>
      <c r="AL66" s="821"/>
      <c r="AM66" s="821"/>
      <c r="AN66" s="821"/>
      <c r="AO66" s="822"/>
      <c r="AP66" s="797" t="s">
        <v>
415</v>
      </c>
      <c r="AQ66" s="798"/>
      <c r="AR66" s="798"/>
      <c r="AS66" s="798"/>
      <c r="AT66" s="799"/>
      <c r="AU66" s="797" t="s">
        <v>
416</v>
      </c>
      <c r="AV66" s="798"/>
      <c r="AW66" s="798"/>
      <c r="AX66" s="798"/>
      <c r="AY66" s="799"/>
      <c r="AZ66" s="797" t="s">
        <v>
370</v>
      </c>
      <c r="BA66" s="798"/>
      <c r="BB66" s="798"/>
      <c r="BC66" s="798"/>
      <c r="BD66" s="809"/>
      <c r="BE66" s="265"/>
      <c r="BF66" s="265"/>
      <c r="BG66" s="265"/>
      <c r="BH66" s="265"/>
      <c r="BI66" s="265"/>
      <c r="BJ66" s="265"/>
      <c r="BK66" s="265"/>
      <c r="BL66" s="265"/>
      <c r="BM66" s="265"/>
      <c r="BN66" s="265"/>
      <c r="BO66" s="265"/>
      <c r="BP66" s="265"/>
      <c r="BQ66" s="262">
        <v>
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
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
1</v>
      </c>
      <c r="B68" s="949" t="s">
        <v>
571</v>
      </c>
      <c r="C68" s="950"/>
      <c r="D68" s="950"/>
      <c r="E68" s="950"/>
      <c r="F68" s="950"/>
      <c r="G68" s="950"/>
      <c r="H68" s="950"/>
      <c r="I68" s="950"/>
      <c r="J68" s="950"/>
      <c r="K68" s="950"/>
      <c r="L68" s="950"/>
      <c r="M68" s="950"/>
      <c r="N68" s="950"/>
      <c r="O68" s="950"/>
      <c r="P68" s="951"/>
      <c r="Q68" s="952">
        <v>
6933</v>
      </c>
      <c r="R68" s="946"/>
      <c r="S68" s="946"/>
      <c r="T68" s="946"/>
      <c r="U68" s="946"/>
      <c r="V68" s="946">
        <v>
6850</v>
      </c>
      <c r="W68" s="946"/>
      <c r="X68" s="946"/>
      <c r="Y68" s="946"/>
      <c r="Z68" s="946"/>
      <c r="AA68" s="946">
        <v>
82</v>
      </c>
      <c r="AB68" s="946"/>
      <c r="AC68" s="946"/>
      <c r="AD68" s="946"/>
      <c r="AE68" s="946"/>
      <c r="AF68" s="946">
        <v>
82</v>
      </c>
      <c r="AG68" s="946"/>
      <c r="AH68" s="946"/>
      <c r="AI68" s="946"/>
      <c r="AJ68" s="946"/>
      <c r="AK68" s="946">
        <v>
2485</v>
      </c>
      <c r="AL68" s="946"/>
      <c r="AM68" s="946"/>
      <c r="AN68" s="946"/>
      <c r="AO68" s="946"/>
      <c r="AP68" s="946" t="s">
        <v>
576</v>
      </c>
      <c r="AQ68" s="946"/>
      <c r="AR68" s="946"/>
      <c r="AS68" s="946"/>
      <c r="AT68" s="946"/>
      <c r="AU68" s="946" t="s">
        <v>
576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
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
2</v>
      </c>
      <c r="B69" s="953" t="s">
        <v>
572</v>
      </c>
      <c r="C69" s="957"/>
      <c r="D69" s="957"/>
      <c r="E69" s="957"/>
      <c r="F69" s="957"/>
      <c r="G69" s="957"/>
      <c r="H69" s="957"/>
      <c r="I69" s="957"/>
      <c r="J69" s="957"/>
      <c r="K69" s="957"/>
      <c r="L69" s="957"/>
      <c r="M69" s="957"/>
      <c r="N69" s="957"/>
      <c r="O69" s="957"/>
      <c r="P69" s="958"/>
      <c r="Q69" s="956">
        <v>
1385861</v>
      </c>
      <c r="R69" s="911"/>
      <c r="S69" s="911"/>
      <c r="T69" s="911"/>
      <c r="U69" s="911"/>
      <c r="V69" s="911">
        <v>
1346246</v>
      </c>
      <c r="W69" s="911"/>
      <c r="X69" s="911"/>
      <c r="Y69" s="911"/>
      <c r="Z69" s="911"/>
      <c r="AA69" s="911">
        <v>
39615</v>
      </c>
      <c r="AB69" s="911"/>
      <c r="AC69" s="911"/>
      <c r="AD69" s="911"/>
      <c r="AE69" s="911"/>
      <c r="AF69" s="911">
        <v>
39615</v>
      </c>
      <c r="AG69" s="911"/>
      <c r="AH69" s="911"/>
      <c r="AI69" s="911"/>
      <c r="AJ69" s="911"/>
      <c r="AK69" s="911">
        <v>
13582</v>
      </c>
      <c r="AL69" s="911"/>
      <c r="AM69" s="911"/>
      <c r="AN69" s="911"/>
      <c r="AO69" s="911"/>
      <c r="AP69" s="911" t="s">
        <v>
579</v>
      </c>
      <c r="AQ69" s="911"/>
      <c r="AR69" s="911"/>
      <c r="AS69" s="911"/>
      <c r="AT69" s="911"/>
      <c r="AU69" s="911" t="s">
        <v>
576</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
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
3</v>
      </c>
      <c r="B70" s="953" t="s">
        <v>
573</v>
      </c>
      <c r="C70" s="954"/>
      <c r="D70" s="954"/>
      <c r="E70" s="954"/>
      <c r="F70" s="954"/>
      <c r="G70" s="954"/>
      <c r="H70" s="954"/>
      <c r="I70" s="954"/>
      <c r="J70" s="954"/>
      <c r="K70" s="954"/>
      <c r="L70" s="954"/>
      <c r="M70" s="954"/>
      <c r="N70" s="954"/>
      <c r="O70" s="954"/>
      <c r="P70" s="955"/>
      <c r="Q70" s="956">
        <v>
651</v>
      </c>
      <c r="R70" s="911"/>
      <c r="S70" s="911"/>
      <c r="T70" s="911"/>
      <c r="U70" s="911"/>
      <c r="V70" s="911">
        <v>
621</v>
      </c>
      <c r="W70" s="911"/>
      <c r="X70" s="911"/>
      <c r="Y70" s="911"/>
      <c r="Z70" s="911"/>
      <c r="AA70" s="911">
        <v>
30</v>
      </c>
      <c r="AB70" s="911"/>
      <c r="AC70" s="911"/>
      <c r="AD70" s="911"/>
      <c r="AE70" s="911"/>
      <c r="AF70" s="911">
        <v>
30</v>
      </c>
      <c r="AG70" s="911"/>
      <c r="AH70" s="911"/>
      <c r="AI70" s="911"/>
      <c r="AJ70" s="911"/>
      <c r="AK70" s="911" t="s">
        <v>
576</v>
      </c>
      <c r="AL70" s="911"/>
      <c r="AM70" s="911"/>
      <c r="AN70" s="911"/>
      <c r="AO70" s="911"/>
      <c r="AP70" s="911">
        <v>
1015</v>
      </c>
      <c r="AQ70" s="911"/>
      <c r="AR70" s="911"/>
      <c r="AS70" s="911"/>
      <c r="AT70" s="911"/>
      <c r="AU70" s="911">
        <v>
121</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
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
4</v>
      </c>
      <c r="B71" s="953" t="s">
        <v>
574</v>
      </c>
      <c r="C71" s="954"/>
      <c r="D71" s="954"/>
      <c r="E71" s="954"/>
      <c r="F71" s="954"/>
      <c r="G71" s="954"/>
      <c r="H71" s="954"/>
      <c r="I71" s="954"/>
      <c r="J71" s="954"/>
      <c r="K71" s="954"/>
      <c r="L71" s="954"/>
      <c r="M71" s="954"/>
      <c r="N71" s="954"/>
      <c r="O71" s="954"/>
      <c r="P71" s="955"/>
      <c r="Q71" s="956">
        <v>
5713</v>
      </c>
      <c r="R71" s="911"/>
      <c r="S71" s="911"/>
      <c r="T71" s="911"/>
      <c r="U71" s="911"/>
      <c r="V71" s="911">
        <v>
5295</v>
      </c>
      <c r="W71" s="911"/>
      <c r="X71" s="911"/>
      <c r="Y71" s="911"/>
      <c r="Z71" s="911"/>
      <c r="AA71" s="911">
        <v>
418</v>
      </c>
      <c r="AB71" s="911"/>
      <c r="AC71" s="911"/>
      <c r="AD71" s="911"/>
      <c r="AE71" s="911"/>
      <c r="AF71" s="911">
        <v>
418</v>
      </c>
      <c r="AG71" s="911"/>
      <c r="AH71" s="911"/>
      <c r="AI71" s="911"/>
      <c r="AJ71" s="911"/>
      <c r="AK71" s="911">
        <v>
1100</v>
      </c>
      <c r="AL71" s="911"/>
      <c r="AM71" s="911"/>
      <c r="AN71" s="911"/>
      <c r="AO71" s="911"/>
      <c r="AP71" s="911" t="s">
        <v>
576</v>
      </c>
      <c r="AQ71" s="911"/>
      <c r="AR71" s="911"/>
      <c r="AS71" s="911"/>
      <c r="AT71" s="911"/>
      <c r="AU71" s="911" t="s">
        <v>
576</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
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
5</v>
      </c>
      <c r="B72" s="953" t="s">
        <v>
575</v>
      </c>
      <c r="C72" s="954"/>
      <c r="D72" s="954"/>
      <c r="E72" s="954"/>
      <c r="F72" s="954"/>
      <c r="G72" s="954"/>
      <c r="H72" s="954"/>
      <c r="I72" s="954"/>
      <c r="J72" s="954"/>
      <c r="K72" s="954"/>
      <c r="L72" s="954"/>
      <c r="M72" s="954"/>
      <c r="N72" s="954"/>
      <c r="O72" s="954"/>
      <c r="P72" s="955"/>
      <c r="Q72" s="956">
        <v>
4</v>
      </c>
      <c r="R72" s="911"/>
      <c r="S72" s="911"/>
      <c r="T72" s="911"/>
      <c r="U72" s="911"/>
      <c r="V72" s="911">
        <v>
3</v>
      </c>
      <c r="W72" s="911"/>
      <c r="X72" s="911"/>
      <c r="Y72" s="911"/>
      <c r="Z72" s="911"/>
      <c r="AA72" s="911">
        <v>
1</v>
      </c>
      <c r="AB72" s="911"/>
      <c r="AC72" s="911"/>
      <c r="AD72" s="911"/>
      <c r="AE72" s="911"/>
      <c r="AF72" s="911">
        <v>
1</v>
      </c>
      <c r="AG72" s="911"/>
      <c r="AH72" s="911"/>
      <c r="AI72" s="911"/>
      <c r="AJ72" s="911"/>
      <c r="AK72" s="911" t="s">
        <v>
576</v>
      </c>
      <c r="AL72" s="911"/>
      <c r="AM72" s="911"/>
      <c r="AN72" s="911"/>
      <c r="AO72" s="911"/>
      <c r="AP72" s="911" t="s">
        <v>
576</v>
      </c>
      <c r="AQ72" s="911"/>
      <c r="AR72" s="911"/>
      <c r="AS72" s="911"/>
      <c r="AT72" s="911"/>
      <c r="AU72" s="911" t="s">
        <v>
576</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
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
6</v>
      </c>
      <c r="B73" s="953" t="s">
        <v>
589</v>
      </c>
      <c r="C73" s="954"/>
      <c r="D73" s="954"/>
      <c r="E73" s="954"/>
      <c r="F73" s="954"/>
      <c r="G73" s="954"/>
      <c r="H73" s="954"/>
      <c r="I73" s="954"/>
      <c r="J73" s="954"/>
      <c r="K73" s="954"/>
      <c r="L73" s="954"/>
      <c r="M73" s="954"/>
      <c r="N73" s="954"/>
      <c r="O73" s="954"/>
      <c r="P73" s="955"/>
      <c r="Q73" s="956">
        <v>
859</v>
      </c>
      <c r="R73" s="911"/>
      <c r="S73" s="911"/>
      <c r="T73" s="911"/>
      <c r="U73" s="911"/>
      <c r="V73" s="911">
        <v>
837</v>
      </c>
      <c r="W73" s="911"/>
      <c r="X73" s="911"/>
      <c r="Y73" s="911"/>
      <c r="Z73" s="911"/>
      <c r="AA73" s="911">
        <v>
22</v>
      </c>
      <c r="AB73" s="911"/>
      <c r="AC73" s="911"/>
      <c r="AD73" s="911"/>
      <c r="AE73" s="911"/>
      <c r="AF73" s="911">
        <v>
22</v>
      </c>
      <c r="AG73" s="911"/>
      <c r="AH73" s="911"/>
      <c r="AI73" s="911"/>
      <c r="AJ73" s="911"/>
      <c r="AK73" s="911">
        <v>
23</v>
      </c>
      <c r="AL73" s="911"/>
      <c r="AM73" s="911"/>
      <c r="AN73" s="911"/>
      <c r="AO73" s="911"/>
      <c r="AP73" s="911" t="s">
        <v>
576</v>
      </c>
      <c r="AQ73" s="911"/>
      <c r="AR73" s="911"/>
      <c r="AS73" s="911"/>
      <c r="AT73" s="911"/>
      <c r="AU73" s="911" t="s">
        <v>
576</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
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
7</v>
      </c>
      <c r="B74" s="953" t="s">
        <v>
580</v>
      </c>
      <c r="C74" s="954"/>
      <c r="D74" s="954"/>
      <c r="E74" s="954"/>
      <c r="F74" s="954"/>
      <c r="G74" s="954"/>
      <c r="H74" s="954"/>
      <c r="I74" s="954"/>
      <c r="J74" s="954"/>
      <c r="K74" s="954"/>
      <c r="L74" s="954"/>
      <c r="M74" s="954"/>
      <c r="N74" s="954"/>
      <c r="O74" s="954"/>
      <c r="P74" s="955"/>
      <c r="Q74" s="956">
        <v>
299</v>
      </c>
      <c r="R74" s="911"/>
      <c r="S74" s="911"/>
      <c r="T74" s="911"/>
      <c r="U74" s="911"/>
      <c r="V74" s="911">
        <v>
244</v>
      </c>
      <c r="W74" s="911"/>
      <c r="X74" s="911"/>
      <c r="Y74" s="911"/>
      <c r="Z74" s="911"/>
      <c r="AA74" s="911">
        <v>
55</v>
      </c>
      <c r="AB74" s="911"/>
      <c r="AC74" s="911"/>
      <c r="AD74" s="911"/>
      <c r="AE74" s="911"/>
      <c r="AF74" s="911">
        <v>
55</v>
      </c>
      <c r="AG74" s="911"/>
      <c r="AH74" s="911"/>
      <c r="AI74" s="911"/>
      <c r="AJ74" s="911"/>
      <c r="AK74" s="911" t="s">
        <v>
576</v>
      </c>
      <c r="AL74" s="911"/>
      <c r="AM74" s="911"/>
      <c r="AN74" s="911"/>
      <c r="AO74" s="911"/>
      <c r="AP74" s="911" t="s">
        <v>
576</v>
      </c>
      <c r="AQ74" s="911"/>
      <c r="AR74" s="911"/>
      <c r="AS74" s="911"/>
      <c r="AT74" s="911"/>
      <c r="AU74" s="911" t="s">
        <v>
576</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
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
8</v>
      </c>
      <c r="B75" s="953"/>
      <c r="C75" s="954"/>
      <c r="D75" s="954"/>
      <c r="E75" s="954"/>
      <c r="F75" s="954"/>
      <c r="G75" s="954"/>
      <c r="H75" s="954"/>
      <c r="I75" s="954"/>
      <c r="J75" s="954"/>
      <c r="K75" s="954"/>
      <c r="L75" s="954"/>
      <c r="M75" s="954"/>
      <c r="N75" s="954"/>
      <c r="O75" s="954"/>
      <c r="P75" s="955"/>
      <c r="Q75" s="961"/>
      <c r="R75" s="962"/>
      <c r="S75" s="962"/>
      <c r="T75" s="962"/>
      <c r="U75" s="910"/>
      <c r="V75" s="963"/>
      <c r="W75" s="962"/>
      <c r="X75" s="962"/>
      <c r="Y75" s="962"/>
      <c r="Z75" s="910"/>
      <c r="AA75" s="963"/>
      <c r="AB75" s="962"/>
      <c r="AC75" s="962"/>
      <c r="AD75" s="962"/>
      <c r="AE75" s="910"/>
      <c r="AF75" s="963"/>
      <c r="AG75" s="962"/>
      <c r="AH75" s="962"/>
      <c r="AI75" s="962"/>
      <c r="AJ75" s="910"/>
      <c r="AK75" s="963"/>
      <c r="AL75" s="962"/>
      <c r="AM75" s="962"/>
      <c r="AN75" s="962"/>
      <c r="AO75" s="910"/>
      <c r="AP75" s="963"/>
      <c r="AQ75" s="962"/>
      <c r="AR75" s="962"/>
      <c r="AS75" s="962"/>
      <c r="AT75" s="910"/>
      <c r="AU75" s="963"/>
      <c r="AV75" s="962"/>
      <c r="AW75" s="962"/>
      <c r="AX75" s="962"/>
      <c r="AY75" s="910"/>
      <c r="AZ75" s="959"/>
      <c r="BA75" s="959"/>
      <c r="BB75" s="959"/>
      <c r="BC75" s="959"/>
      <c r="BD75" s="960"/>
      <c r="BE75" s="265"/>
      <c r="BF75" s="265"/>
      <c r="BG75" s="265"/>
      <c r="BH75" s="265"/>
      <c r="BI75" s="265"/>
      <c r="BJ75" s="265"/>
      <c r="BK75" s="265"/>
      <c r="BL75" s="265"/>
      <c r="BM75" s="265"/>
      <c r="BN75" s="265"/>
      <c r="BO75" s="265"/>
      <c r="BP75" s="265"/>
      <c r="BQ75" s="262">
        <v>
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
9</v>
      </c>
      <c r="B76" s="953"/>
      <c r="C76" s="954"/>
      <c r="D76" s="954"/>
      <c r="E76" s="954"/>
      <c r="F76" s="954"/>
      <c r="G76" s="954"/>
      <c r="H76" s="954"/>
      <c r="I76" s="954"/>
      <c r="J76" s="954"/>
      <c r="K76" s="954"/>
      <c r="L76" s="954"/>
      <c r="M76" s="954"/>
      <c r="N76" s="954"/>
      <c r="O76" s="954"/>
      <c r="P76" s="955"/>
      <c r="Q76" s="961"/>
      <c r="R76" s="962"/>
      <c r="S76" s="962"/>
      <c r="T76" s="962"/>
      <c r="U76" s="910"/>
      <c r="V76" s="963"/>
      <c r="W76" s="962"/>
      <c r="X76" s="962"/>
      <c r="Y76" s="962"/>
      <c r="Z76" s="910"/>
      <c r="AA76" s="963"/>
      <c r="AB76" s="962"/>
      <c r="AC76" s="962"/>
      <c r="AD76" s="962"/>
      <c r="AE76" s="910"/>
      <c r="AF76" s="963"/>
      <c r="AG76" s="962"/>
      <c r="AH76" s="962"/>
      <c r="AI76" s="962"/>
      <c r="AJ76" s="910"/>
      <c r="AK76" s="963"/>
      <c r="AL76" s="962"/>
      <c r="AM76" s="962"/>
      <c r="AN76" s="962"/>
      <c r="AO76" s="910"/>
      <c r="AP76" s="963"/>
      <c r="AQ76" s="962"/>
      <c r="AR76" s="962"/>
      <c r="AS76" s="962"/>
      <c r="AT76" s="910"/>
      <c r="AU76" s="963"/>
      <c r="AV76" s="962"/>
      <c r="AW76" s="962"/>
      <c r="AX76" s="962"/>
      <c r="AY76" s="910"/>
      <c r="AZ76" s="959"/>
      <c r="BA76" s="959"/>
      <c r="BB76" s="959"/>
      <c r="BC76" s="959"/>
      <c r="BD76" s="960"/>
      <c r="BE76" s="265"/>
      <c r="BF76" s="265"/>
      <c r="BG76" s="265"/>
      <c r="BH76" s="265"/>
      <c r="BI76" s="265"/>
      <c r="BJ76" s="265"/>
      <c r="BK76" s="265"/>
      <c r="BL76" s="265"/>
      <c r="BM76" s="265"/>
      <c r="BN76" s="265"/>
      <c r="BO76" s="265"/>
      <c r="BP76" s="265"/>
      <c r="BQ76" s="262">
        <v>
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
10</v>
      </c>
      <c r="B77" s="953"/>
      <c r="C77" s="954"/>
      <c r="D77" s="954"/>
      <c r="E77" s="954"/>
      <c r="F77" s="954"/>
      <c r="G77" s="954"/>
      <c r="H77" s="954"/>
      <c r="I77" s="954"/>
      <c r="J77" s="954"/>
      <c r="K77" s="954"/>
      <c r="L77" s="954"/>
      <c r="M77" s="954"/>
      <c r="N77" s="954"/>
      <c r="O77" s="954"/>
      <c r="P77" s="955"/>
      <c r="Q77" s="961"/>
      <c r="R77" s="962"/>
      <c r="S77" s="962"/>
      <c r="T77" s="962"/>
      <c r="U77" s="910"/>
      <c r="V77" s="963"/>
      <c r="W77" s="962"/>
      <c r="X77" s="962"/>
      <c r="Y77" s="962"/>
      <c r="Z77" s="910"/>
      <c r="AA77" s="963"/>
      <c r="AB77" s="962"/>
      <c r="AC77" s="962"/>
      <c r="AD77" s="962"/>
      <c r="AE77" s="910"/>
      <c r="AF77" s="963"/>
      <c r="AG77" s="962"/>
      <c r="AH77" s="962"/>
      <c r="AI77" s="962"/>
      <c r="AJ77" s="910"/>
      <c r="AK77" s="963"/>
      <c r="AL77" s="962"/>
      <c r="AM77" s="962"/>
      <c r="AN77" s="962"/>
      <c r="AO77" s="910"/>
      <c r="AP77" s="963"/>
      <c r="AQ77" s="962"/>
      <c r="AR77" s="962"/>
      <c r="AS77" s="962"/>
      <c r="AT77" s="910"/>
      <c r="AU77" s="963"/>
      <c r="AV77" s="962"/>
      <c r="AW77" s="962"/>
      <c r="AX77" s="962"/>
      <c r="AY77" s="910"/>
      <c r="AZ77" s="959"/>
      <c r="BA77" s="959"/>
      <c r="BB77" s="959"/>
      <c r="BC77" s="959"/>
      <c r="BD77" s="960"/>
      <c r="BE77" s="265"/>
      <c r="BF77" s="265"/>
      <c r="BG77" s="265"/>
      <c r="BH77" s="265"/>
      <c r="BI77" s="265"/>
      <c r="BJ77" s="265"/>
      <c r="BK77" s="265"/>
      <c r="BL77" s="265"/>
      <c r="BM77" s="265"/>
      <c r="BN77" s="265"/>
      <c r="BO77" s="265"/>
      <c r="BP77" s="265"/>
      <c r="BQ77" s="262">
        <v>
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
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
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
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
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
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
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
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
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
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
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
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
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
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
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
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
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
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
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
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
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
387</v>
      </c>
      <c r="B88" s="870" t="s">
        <v>
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
40223</v>
      </c>
      <c r="AG88" s="922"/>
      <c r="AH88" s="922"/>
      <c r="AI88" s="922"/>
      <c r="AJ88" s="922"/>
      <c r="AK88" s="919"/>
      <c r="AL88" s="919"/>
      <c r="AM88" s="919"/>
      <c r="AN88" s="919"/>
      <c r="AO88" s="919"/>
      <c r="AP88" s="922">
        <v>
1015</v>
      </c>
      <c r="AQ88" s="922"/>
      <c r="AR88" s="922"/>
      <c r="AS88" s="922"/>
      <c r="AT88" s="922"/>
      <c r="AU88" s="922">
        <v>
121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
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
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
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
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
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
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
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
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
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
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
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
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
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
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
387</v>
      </c>
      <c r="BR102" s="870" t="s">
        <v>
418</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c r="CS102" s="930"/>
      <c r="CT102" s="930"/>
      <c r="CU102" s="930"/>
      <c r="CV102" s="975"/>
      <c r="CW102" s="974"/>
      <c r="CX102" s="930"/>
      <c r="CY102" s="930"/>
      <c r="CZ102" s="930"/>
      <c r="DA102" s="975"/>
      <c r="DB102" s="974"/>
      <c r="DC102" s="930"/>
      <c r="DD102" s="930"/>
      <c r="DE102" s="930"/>
      <c r="DF102" s="975"/>
      <c r="DG102" s="974"/>
      <c r="DH102" s="930"/>
      <c r="DI102" s="930"/>
      <c r="DJ102" s="930"/>
      <c r="DK102" s="975"/>
      <c r="DL102" s="974"/>
      <c r="DM102" s="930"/>
      <c r="DN102" s="930"/>
      <c r="DO102" s="930"/>
      <c r="DP102" s="975"/>
      <c r="DQ102" s="974"/>
      <c r="DR102" s="930"/>
      <c r="DS102" s="930"/>
      <c r="DT102" s="930"/>
      <c r="DU102" s="975"/>
      <c r="DV102" s="998"/>
      <c r="DW102" s="999"/>
      <c r="DX102" s="999"/>
      <c r="DY102" s="999"/>
      <c r="DZ102" s="100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
419</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
420</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
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
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3" t="s">
        <v>
423</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
424</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x14ac:dyDescent="0.2">
      <c r="A109" s="996" t="s">
        <v>
425</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
426</v>
      </c>
      <c r="AB109" s="977"/>
      <c r="AC109" s="977"/>
      <c r="AD109" s="977"/>
      <c r="AE109" s="978"/>
      <c r="AF109" s="976" t="s">
        <v>
302</v>
      </c>
      <c r="AG109" s="977"/>
      <c r="AH109" s="977"/>
      <c r="AI109" s="977"/>
      <c r="AJ109" s="978"/>
      <c r="AK109" s="976" t="s">
        <v>
301</v>
      </c>
      <c r="AL109" s="977"/>
      <c r="AM109" s="977"/>
      <c r="AN109" s="977"/>
      <c r="AO109" s="978"/>
      <c r="AP109" s="976" t="s">
        <v>
427</v>
      </c>
      <c r="AQ109" s="977"/>
      <c r="AR109" s="977"/>
      <c r="AS109" s="977"/>
      <c r="AT109" s="979"/>
      <c r="AU109" s="996" t="s">
        <v>
425</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
426</v>
      </c>
      <c r="BR109" s="977"/>
      <c r="BS109" s="977"/>
      <c r="BT109" s="977"/>
      <c r="BU109" s="978"/>
      <c r="BV109" s="976" t="s">
        <v>
302</v>
      </c>
      <c r="BW109" s="977"/>
      <c r="BX109" s="977"/>
      <c r="BY109" s="977"/>
      <c r="BZ109" s="978"/>
      <c r="CA109" s="976" t="s">
        <v>
301</v>
      </c>
      <c r="CB109" s="977"/>
      <c r="CC109" s="977"/>
      <c r="CD109" s="977"/>
      <c r="CE109" s="978"/>
      <c r="CF109" s="997" t="s">
        <v>
427</v>
      </c>
      <c r="CG109" s="997"/>
      <c r="CH109" s="997"/>
      <c r="CI109" s="997"/>
      <c r="CJ109" s="997"/>
      <c r="CK109" s="976" t="s">
        <v>
428</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
426</v>
      </c>
      <c r="DH109" s="977"/>
      <c r="DI109" s="977"/>
      <c r="DJ109" s="977"/>
      <c r="DK109" s="978"/>
      <c r="DL109" s="976" t="s">
        <v>
302</v>
      </c>
      <c r="DM109" s="977"/>
      <c r="DN109" s="977"/>
      <c r="DO109" s="977"/>
      <c r="DP109" s="978"/>
      <c r="DQ109" s="976" t="s">
        <v>
301</v>
      </c>
      <c r="DR109" s="977"/>
      <c r="DS109" s="977"/>
      <c r="DT109" s="977"/>
      <c r="DU109" s="978"/>
      <c r="DV109" s="976" t="s">
        <v>
427</v>
      </c>
      <c r="DW109" s="977"/>
      <c r="DX109" s="977"/>
      <c r="DY109" s="977"/>
      <c r="DZ109" s="979"/>
    </row>
    <row r="110" spans="1:131" s="246" customFormat="1" ht="26.25" customHeight="1" x14ac:dyDescent="0.2">
      <c r="A110" s="980" t="s">
        <v>
429</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
319435</v>
      </c>
      <c r="AB110" s="984"/>
      <c r="AC110" s="984"/>
      <c r="AD110" s="984"/>
      <c r="AE110" s="985"/>
      <c r="AF110" s="986">
        <v>
298607</v>
      </c>
      <c r="AG110" s="984"/>
      <c r="AH110" s="984"/>
      <c r="AI110" s="984"/>
      <c r="AJ110" s="985"/>
      <c r="AK110" s="986">
        <v>
271191</v>
      </c>
      <c r="AL110" s="984"/>
      <c r="AM110" s="984"/>
      <c r="AN110" s="984"/>
      <c r="AO110" s="985"/>
      <c r="AP110" s="987">
        <v>
19.2</v>
      </c>
      <c r="AQ110" s="988"/>
      <c r="AR110" s="988"/>
      <c r="AS110" s="988"/>
      <c r="AT110" s="989"/>
      <c r="AU110" s="990" t="s">
        <v>
73</v>
      </c>
      <c r="AV110" s="991"/>
      <c r="AW110" s="991"/>
      <c r="AX110" s="991"/>
      <c r="AY110" s="991"/>
      <c r="AZ110" s="1032" t="s">
        <v>
430</v>
      </c>
      <c r="BA110" s="981"/>
      <c r="BB110" s="981"/>
      <c r="BC110" s="981"/>
      <c r="BD110" s="981"/>
      <c r="BE110" s="981"/>
      <c r="BF110" s="981"/>
      <c r="BG110" s="981"/>
      <c r="BH110" s="981"/>
      <c r="BI110" s="981"/>
      <c r="BJ110" s="981"/>
      <c r="BK110" s="981"/>
      <c r="BL110" s="981"/>
      <c r="BM110" s="981"/>
      <c r="BN110" s="981"/>
      <c r="BO110" s="981"/>
      <c r="BP110" s="982"/>
      <c r="BQ110" s="1018">
        <v>
2553191</v>
      </c>
      <c r="BR110" s="1019"/>
      <c r="BS110" s="1019"/>
      <c r="BT110" s="1019"/>
      <c r="BU110" s="1019"/>
      <c r="BV110" s="1019">
        <v>
2673333</v>
      </c>
      <c r="BW110" s="1019"/>
      <c r="BX110" s="1019"/>
      <c r="BY110" s="1019"/>
      <c r="BZ110" s="1019"/>
      <c r="CA110" s="1019">
        <v>
2786108</v>
      </c>
      <c r="CB110" s="1019"/>
      <c r="CC110" s="1019"/>
      <c r="CD110" s="1019"/>
      <c r="CE110" s="1019"/>
      <c r="CF110" s="1033">
        <v>
197.4</v>
      </c>
      <c r="CG110" s="1034"/>
      <c r="CH110" s="1034"/>
      <c r="CI110" s="1034"/>
      <c r="CJ110" s="1034"/>
      <c r="CK110" s="1035" t="s">
        <v>
431</v>
      </c>
      <c r="CL110" s="1036"/>
      <c r="CM110" s="1015" t="s">
        <v>
432</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
127</v>
      </c>
      <c r="DH110" s="1019"/>
      <c r="DI110" s="1019"/>
      <c r="DJ110" s="1019"/>
      <c r="DK110" s="1019"/>
      <c r="DL110" s="1019" t="s">
        <v>
433</v>
      </c>
      <c r="DM110" s="1019"/>
      <c r="DN110" s="1019"/>
      <c r="DO110" s="1019"/>
      <c r="DP110" s="1019"/>
      <c r="DQ110" s="1019" t="s">
        <v>
127</v>
      </c>
      <c r="DR110" s="1019"/>
      <c r="DS110" s="1019"/>
      <c r="DT110" s="1019"/>
      <c r="DU110" s="1019"/>
      <c r="DV110" s="1020" t="s">
        <v>
433</v>
      </c>
      <c r="DW110" s="1020"/>
      <c r="DX110" s="1020"/>
      <c r="DY110" s="1020"/>
      <c r="DZ110" s="1021"/>
    </row>
    <row r="111" spans="1:131" s="246" customFormat="1" ht="26.25" customHeight="1" x14ac:dyDescent="0.2">
      <c r="A111" s="1022" t="s">
        <v>
434</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
433</v>
      </c>
      <c r="AB111" s="1026"/>
      <c r="AC111" s="1026"/>
      <c r="AD111" s="1026"/>
      <c r="AE111" s="1027"/>
      <c r="AF111" s="1028" t="s">
        <v>
127</v>
      </c>
      <c r="AG111" s="1026"/>
      <c r="AH111" s="1026"/>
      <c r="AI111" s="1026"/>
      <c r="AJ111" s="1027"/>
      <c r="AK111" s="1028" t="s">
        <v>
433</v>
      </c>
      <c r="AL111" s="1026"/>
      <c r="AM111" s="1026"/>
      <c r="AN111" s="1026"/>
      <c r="AO111" s="1027"/>
      <c r="AP111" s="1029" t="s">
        <v>
127</v>
      </c>
      <c r="AQ111" s="1030"/>
      <c r="AR111" s="1030"/>
      <c r="AS111" s="1030"/>
      <c r="AT111" s="1031"/>
      <c r="AU111" s="992"/>
      <c r="AV111" s="993"/>
      <c r="AW111" s="993"/>
      <c r="AX111" s="993"/>
      <c r="AY111" s="993"/>
      <c r="AZ111" s="1041" t="s">
        <v>
435</v>
      </c>
      <c r="BA111" s="1042"/>
      <c r="BB111" s="1042"/>
      <c r="BC111" s="1042"/>
      <c r="BD111" s="1042"/>
      <c r="BE111" s="1042"/>
      <c r="BF111" s="1042"/>
      <c r="BG111" s="1042"/>
      <c r="BH111" s="1042"/>
      <c r="BI111" s="1042"/>
      <c r="BJ111" s="1042"/>
      <c r="BK111" s="1042"/>
      <c r="BL111" s="1042"/>
      <c r="BM111" s="1042"/>
      <c r="BN111" s="1042"/>
      <c r="BO111" s="1042"/>
      <c r="BP111" s="1043"/>
      <c r="BQ111" s="1011" t="s">
        <v>
127</v>
      </c>
      <c r="BR111" s="1012"/>
      <c r="BS111" s="1012"/>
      <c r="BT111" s="1012"/>
      <c r="BU111" s="1012"/>
      <c r="BV111" s="1012" t="s">
        <v>
127</v>
      </c>
      <c r="BW111" s="1012"/>
      <c r="BX111" s="1012"/>
      <c r="BY111" s="1012"/>
      <c r="BZ111" s="1012"/>
      <c r="CA111" s="1012" t="s">
        <v>
127</v>
      </c>
      <c r="CB111" s="1012"/>
      <c r="CC111" s="1012"/>
      <c r="CD111" s="1012"/>
      <c r="CE111" s="1012"/>
      <c r="CF111" s="1006" t="s">
        <v>
127</v>
      </c>
      <c r="CG111" s="1007"/>
      <c r="CH111" s="1007"/>
      <c r="CI111" s="1007"/>
      <c r="CJ111" s="1007"/>
      <c r="CK111" s="1037"/>
      <c r="CL111" s="1038"/>
      <c r="CM111" s="1008" t="s">
        <v>
436</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
127</v>
      </c>
      <c r="DH111" s="1012"/>
      <c r="DI111" s="1012"/>
      <c r="DJ111" s="1012"/>
      <c r="DK111" s="1012"/>
      <c r="DL111" s="1012" t="s">
        <v>
127</v>
      </c>
      <c r="DM111" s="1012"/>
      <c r="DN111" s="1012"/>
      <c r="DO111" s="1012"/>
      <c r="DP111" s="1012"/>
      <c r="DQ111" s="1012" t="s">
        <v>
127</v>
      </c>
      <c r="DR111" s="1012"/>
      <c r="DS111" s="1012"/>
      <c r="DT111" s="1012"/>
      <c r="DU111" s="1012"/>
      <c r="DV111" s="1013" t="s">
        <v>
127</v>
      </c>
      <c r="DW111" s="1013"/>
      <c r="DX111" s="1013"/>
      <c r="DY111" s="1013"/>
      <c r="DZ111" s="1014"/>
    </row>
    <row r="112" spans="1:131" s="246" customFormat="1" ht="26.25" customHeight="1" x14ac:dyDescent="0.2">
      <c r="A112" s="1044" t="s">
        <v>
437</v>
      </c>
      <c r="B112" s="1045"/>
      <c r="C112" s="1042" t="s">
        <v>
438</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
127</v>
      </c>
      <c r="AB112" s="1051"/>
      <c r="AC112" s="1051"/>
      <c r="AD112" s="1051"/>
      <c r="AE112" s="1052"/>
      <c r="AF112" s="1053" t="s">
        <v>
127</v>
      </c>
      <c r="AG112" s="1051"/>
      <c r="AH112" s="1051"/>
      <c r="AI112" s="1051"/>
      <c r="AJ112" s="1052"/>
      <c r="AK112" s="1053" t="s">
        <v>
127</v>
      </c>
      <c r="AL112" s="1051"/>
      <c r="AM112" s="1051"/>
      <c r="AN112" s="1051"/>
      <c r="AO112" s="1052"/>
      <c r="AP112" s="1054" t="s">
        <v>
127</v>
      </c>
      <c r="AQ112" s="1055"/>
      <c r="AR112" s="1055"/>
      <c r="AS112" s="1055"/>
      <c r="AT112" s="1056"/>
      <c r="AU112" s="992"/>
      <c r="AV112" s="993"/>
      <c r="AW112" s="993"/>
      <c r="AX112" s="993"/>
      <c r="AY112" s="993"/>
      <c r="AZ112" s="1041" t="s">
        <v>
439</v>
      </c>
      <c r="BA112" s="1042"/>
      <c r="BB112" s="1042"/>
      <c r="BC112" s="1042"/>
      <c r="BD112" s="1042"/>
      <c r="BE112" s="1042"/>
      <c r="BF112" s="1042"/>
      <c r="BG112" s="1042"/>
      <c r="BH112" s="1042"/>
      <c r="BI112" s="1042"/>
      <c r="BJ112" s="1042"/>
      <c r="BK112" s="1042"/>
      <c r="BL112" s="1042"/>
      <c r="BM112" s="1042"/>
      <c r="BN112" s="1042"/>
      <c r="BO112" s="1042"/>
      <c r="BP112" s="1043"/>
      <c r="BQ112" s="1011">
        <v>
845632</v>
      </c>
      <c r="BR112" s="1012"/>
      <c r="BS112" s="1012"/>
      <c r="BT112" s="1012"/>
      <c r="BU112" s="1012"/>
      <c r="BV112" s="1012">
        <v>
854735</v>
      </c>
      <c r="BW112" s="1012"/>
      <c r="BX112" s="1012"/>
      <c r="BY112" s="1012"/>
      <c r="BZ112" s="1012"/>
      <c r="CA112" s="1012">
        <v>
857288</v>
      </c>
      <c r="CB112" s="1012"/>
      <c r="CC112" s="1012"/>
      <c r="CD112" s="1012"/>
      <c r="CE112" s="1012"/>
      <c r="CF112" s="1006">
        <v>
60.7</v>
      </c>
      <c r="CG112" s="1007"/>
      <c r="CH112" s="1007"/>
      <c r="CI112" s="1007"/>
      <c r="CJ112" s="1007"/>
      <c r="CK112" s="1037"/>
      <c r="CL112" s="1038"/>
      <c r="CM112" s="1008" t="s">
        <v>
440</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
441</v>
      </c>
      <c r="DH112" s="1012"/>
      <c r="DI112" s="1012"/>
      <c r="DJ112" s="1012"/>
      <c r="DK112" s="1012"/>
      <c r="DL112" s="1012" t="s">
        <v>
127</v>
      </c>
      <c r="DM112" s="1012"/>
      <c r="DN112" s="1012"/>
      <c r="DO112" s="1012"/>
      <c r="DP112" s="1012"/>
      <c r="DQ112" s="1012" t="s">
        <v>
127</v>
      </c>
      <c r="DR112" s="1012"/>
      <c r="DS112" s="1012"/>
      <c r="DT112" s="1012"/>
      <c r="DU112" s="1012"/>
      <c r="DV112" s="1013" t="s">
        <v>
127</v>
      </c>
      <c r="DW112" s="1013"/>
      <c r="DX112" s="1013"/>
      <c r="DY112" s="1013"/>
      <c r="DZ112" s="1014"/>
    </row>
    <row r="113" spans="1:130" s="246" customFormat="1" ht="26.25" customHeight="1" x14ac:dyDescent="0.2">
      <c r="A113" s="1046"/>
      <c r="B113" s="1047"/>
      <c r="C113" s="1042" t="s">
        <v>
442</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
108578</v>
      </c>
      <c r="AB113" s="1026"/>
      <c r="AC113" s="1026"/>
      <c r="AD113" s="1026"/>
      <c r="AE113" s="1027"/>
      <c r="AF113" s="1028">
        <v>
79319</v>
      </c>
      <c r="AG113" s="1026"/>
      <c r="AH113" s="1026"/>
      <c r="AI113" s="1026"/>
      <c r="AJ113" s="1027"/>
      <c r="AK113" s="1028">
        <v>
70036</v>
      </c>
      <c r="AL113" s="1026"/>
      <c r="AM113" s="1026"/>
      <c r="AN113" s="1026"/>
      <c r="AO113" s="1027"/>
      <c r="AP113" s="1029">
        <v>
5</v>
      </c>
      <c r="AQ113" s="1030"/>
      <c r="AR113" s="1030"/>
      <c r="AS113" s="1030"/>
      <c r="AT113" s="1031"/>
      <c r="AU113" s="992"/>
      <c r="AV113" s="993"/>
      <c r="AW113" s="993"/>
      <c r="AX113" s="993"/>
      <c r="AY113" s="993"/>
      <c r="AZ113" s="1041" t="s">
        <v>
443</v>
      </c>
      <c r="BA113" s="1042"/>
      <c r="BB113" s="1042"/>
      <c r="BC113" s="1042"/>
      <c r="BD113" s="1042"/>
      <c r="BE113" s="1042"/>
      <c r="BF113" s="1042"/>
      <c r="BG113" s="1042"/>
      <c r="BH113" s="1042"/>
      <c r="BI113" s="1042"/>
      <c r="BJ113" s="1042"/>
      <c r="BK113" s="1042"/>
      <c r="BL113" s="1042"/>
      <c r="BM113" s="1042"/>
      <c r="BN113" s="1042"/>
      <c r="BO113" s="1042"/>
      <c r="BP113" s="1043"/>
      <c r="BQ113" s="1011">
        <v>
162801</v>
      </c>
      <c r="BR113" s="1012"/>
      <c r="BS113" s="1012"/>
      <c r="BT113" s="1012"/>
      <c r="BU113" s="1012"/>
      <c r="BV113" s="1012">
        <v>
141399</v>
      </c>
      <c r="BW113" s="1012"/>
      <c r="BX113" s="1012"/>
      <c r="BY113" s="1012"/>
      <c r="BZ113" s="1012"/>
      <c r="CA113" s="1012">
        <v>
120738</v>
      </c>
      <c r="CB113" s="1012"/>
      <c r="CC113" s="1012"/>
      <c r="CD113" s="1012"/>
      <c r="CE113" s="1012"/>
      <c r="CF113" s="1006">
        <v>
8.6</v>
      </c>
      <c r="CG113" s="1007"/>
      <c r="CH113" s="1007"/>
      <c r="CI113" s="1007"/>
      <c r="CJ113" s="1007"/>
      <c r="CK113" s="1037"/>
      <c r="CL113" s="1038"/>
      <c r="CM113" s="1008" t="s">
        <v>
444</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
127</v>
      </c>
      <c r="DH113" s="1051"/>
      <c r="DI113" s="1051"/>
      <c r="DJ113" s="1051"/>
      <c r="DK113" s="1052"/>
      <c r="DL113" s="1053" t="s">
        <v>
127</v>
      </c>
      <c r="DM113" s="1051"/>
      <c r="DN113" s="1051"/>
      <c r="DO113" s="1051"/>
      <c r="DP113" s="1052"/>
      <c r="DQ113" s="1053" t="s">
        <v>
127</v>
      </c>
      <c r="DR113" s="1051"/>
      <c r="DS113" s="1051"/>
      <c r="DT113" s="1051"/>
      <c r="DU113" s="1052"/>
      <c r="DV113" s="1054" t="s">
        <v>
127</v>
      </c>
      <c r="DW113" s="1055"/>
      <c r="DX113" s="1055"/>
      <c r="DY113" s="1055"/>
      <c r="DZ113" s="1056"/>
    </row>
    <row r="114" spans="1:130" s="246" customFormat="1" ht="26.25" customHeight="1" x14ac:dyDescent="0.2">
      <c r="A114" s="1046"/>
      <c r="B114" s="1047"/>
      <c r="C114" s="1042" t="s">
        <v>
445</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
22932</v>
      </c>
      <c r="AB114" s="1051"/>
      <c r="AC114" s="1051"/>
      <c r="AD114" s="1051"/>
      <c r="AE114" s="1052"/>
      <c r="AF114" s="1053">
        <v>
23320</v>
      </c>
      <c r="AG114" s="1051"/>
      <c r="AH114" s="1051"/>
      <c r="AI114" s="1051"/>
      <c r="AJ114" s="1052"/>
      <c r="AK114" s="1053">
        <v>
23321</v>
      </c>
      <c r="AL114" s="1051"/>
      <c r="AM114" s="1051"/>
      <c r="AN114" s="1051"/>
      <c r="AO114" s="1052"/>
      <c r="AP114" s="1054">
        <v>
1.7</v>
      </c>
      <c r="AQ114" s="1055"/>
      <c r="AR114" s="1055"/>
      <c r="AS114" s="1055"/>
      <c r="AT114" s="1056"/>
      <c r="AU114" s="992"/>
      <c r="AV114" s="993"/>
      <c r="AW114" s="993"/>
      <c r="AX114" s="993"/>
      <c r="AY114" s="993"/>
      <c r="AZ114" s="1041" t="s">
        <v>
446</v>
      </c>
      <c r="BA114" s="1042"/>
      <c r="BB114" s="1042"/>
      <c r="BC114" s="1042"/>
      <c r="BD114" s="1042"/>
      <c r="BE114" s="1042"/>
      <c r="BF114" s="1042"/>
      <c r="BG114" s="1042"/>
      <c r="BH114" s="1042"/>
      <c r="BI114" s="1042"/>
      <c r="BJ114" s="1042"/>
      <c r="BK114" s="1042"/>
      <c r="BL114" s="1042"/>
      <c r="BM114" s="1042"/>
      <c r="BN114" s="1042"/>
      <c r="BO114" s="1042"/>
      <c r="BP114" s="1043"/>
      <c r="BQ114" s="1011">
        <v>
469484</v>
      </c>
      <c r="BR114" s="1012"/>
      <c r="BS114" s="1012"/>
      <c r="BT114" s="1012"/>
      <c r="BU114" s="1012"/>
      <c r="BV114" s="1012">
        <v>
457127</v>
      </c>
      <c r="BW114" s="1012"/>
      <c r="BX114" s="1012"/>
      <c r="BY114" s="1012"/>
      <c r="BZ114" s="1012"/>
      <c r="CA114" s="1012">
        <v>
295612</v>
      </c>
      <c r="CB114" s="1012"/>
      <c r="CC114" s="1012"/>
      <c r="CD114" s="1012"/>
      <c r="CE114" s="1012"/>
      <c r="CF114" s="1006">
        <v>
20.9</v>
      </c>
      <c r="CG114" s="1007"/>
      <c r="CH114" s="1007"/>
      <c r="CI114" s="1007"/>
      <c r="CJ114" s="1007"/>
      <c r="CK114" s="1037"/>
      <c r="CL114" s="1038"/>
      <c r="CM114" s="1008" t="s">
        <v>
447</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
127</v>
      </c>
      <c r="DH114" s="1051"/>
      <c r="DI114" s="1051"/>
      <c r="DJ114" s="1051"/>
      <c r="DK114" s="1052"/>
      <c r="DL114" s="1053" t="s">
        <v>
127</v>
      </c>
      <c r="DM114" s="1051"/>
      <c r="DN114" s="1051"/>
      <c r="DO114" s="1051"/>
      <c r="DP114" s="1052"/>
      <c r="DQ114" s="1053" t="s">
        <v>
127</v>
      </c>
      <c r="DR114" s="1051"/>
      <c r="DS114" s="1051"/>
      <c r="DT114" s="1051"/>
      <c r="DU114" s="1052"/>
      <c r="DV114" s="1054" t="s">
        <v>
127</v>
      </c>
      <c r="DW114" s="1055"/>
      <c r="DX114" s="1055"/>
      <c r="DY114" s="1055"/>
      <c r="DZ114" s="1056"/>
    </row>
    <row r="115" spans="1:130" s="246" customFormat="1" ht="26.25" customHeight="1" x14ac:dyDescent="0.2">
      <c r="A115" s="1046"/>
      <c r="B115" s="1047"/>
      <c r="C115" s="1042" t="s">
        <v>
448</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
127</v>
      </c>
      <c r="AB115" s="1026"/>
      <c r="AC115" s="1026"/>
      <c r="AD115" s="1026"/>
      <c r="AE115" s="1027"/>
      <c r="AF115" s="1028" t="s">
        <v>
127</v>
      </c>
      <c r="AG115" s="1026"/>
      <c r="AH115" s="1026"/>
      <c r="AI115" s="1026"/>
      <c r="AJ115" s="1027"/>
      <c r="AK115" s="1028" t="s">
        <v>
127</v>
      </c>
      <c r="AL115" s="1026"/>
      <c r="AM115" s="1026"/>
      <c r="AN115" s="1026"/>
      <c r="AO115" s="1027"/>
      <c r="AP115" s="1029" t="s">
        <v>
441</v>
      </c>
      <c r="AQ115" s="1030"/>
      <c r="AR115" s="1030"/>
      <c r="AS115" s="1030"/>
      <c r="AT115" s="1031"/>
      <c r="AU115" s="992"/>
      <c r="AV115" s="993"/>
      <c r="AW115" s="993"/>
      <c r="AX115" s="993"/>
      <c r="AY115" s="993"/>
      <c r="AZ115" s="1041" t="s">
        <v>
449</v>
      </c>
      <c r="BA115" s="1042"/>
      <c r="BB115" s="1042"/>
      <c r="BC115" s="1042"/>
      <c r="BD115" s="1042"/>
      <c r="BE115" s="1042"/>
      <c r="BF115" s="1042"/>
      <c r="BG115" s="1042"/>
      <c r="BH115" s="1042"/>
      <c r="BI115" s="1042"/>
      <c r="BJ115" s="1042"/>
      <c r="BK115" s="1042"/>
      <c r="BL115" s="1042"/>
      <c r="BM115" s="1042"/>
      <c r="BN115" s="1042"/>
      <c r="BO115" s="1042"/>
      <c r="BP115" s="1043"/>
      <c r="BQ115" s="1011" t="s">
        <v>
127</v>
      </c>
      <c r="BR115" s="1012"/>
      <c r="BS115" s="1012"/>
      <c r="BT115" s="1012"/>
      <c r="BU115" s="1012"/>
      <c r="BV115" s="1012" t="s">
        <v>
127</v>
      </c>
      <c r="BW115" s="1012"/>
      <c r="BX115" s="1012"/>
      <c r="BY115" s="1012"/>
      <c r="BZ115" s="1012"/>
      <c r="CA115" s="1012" t="s">
        <v>
127</v>
      </c>
      <c r="CB115" s="1012"/>
      <c r="CC115" s="1012"/>
      <c r="CD115" s="1012"/>
      <c r="CE115" s="1012"/>
      <c r="CF115" s="1006" t="s">
        <v>
127</v>
      </c>
      <c r="CG115" s="1007"/>
      <c r="CH115" s="1007"/>
      <c r="CI115" s="1007"/>
      <c r="CJ115" s="1007"/>
      <c r="CK115" s="1037"/>
      <c r="CL115" s="1038"/>
      <c r="CM115" s="1041" t="s">
        <v>
450</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
127</v>
      </c>
      <c r="DH115" s="1051"/>
      <c r="DI115" s="1051"/>
      <c r="DJ115" s="1051"/>
      <c r="DK115" s="1052"/>
      <c r="DL115" s="1053" t="s">
        <v>
127</v>
      </c>
      <c r="DM115" s="1051"/>
      <c r="DN115" s="1051"/>
      <c r="DO115" s="1051"/>
      <c r="DP115" s="1052"/>
      <c r="DQ115" s="1053" t="s">
        <v>
127</v>
      </c>
      <c r="DR115" s="1051"/>
      <c r="DS115" s="1051"/>
      <c r="DT115" s="1051"/>
      <c r="DU115" s="1052"/>
      <c r="DV115" s="1054" t="s">
        <v>
127</v>
      </c>
      <c r="DW115" s="1055"/>
      <c r="DX115" s="1055"/>
      <c r="DY115" s="1055"/>
      <c r="DZ115" s="1056"/>
    </row>
    <row r="116" spans="1:130" s="246" customFormat="1" ht="26.25" customHeight="1" x14ac:dyDescent="0.2">
      <c r="A116" s="1048"/>
      <c r="B116" s="1049"/>
      <c r="C116" s="1057" t="s">
        <v>
451</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
127</v>
      </c>
      <c r="AB116" s="1051"/>
      <c r="AC116" s="1051"/>
      <c r="AD116" s="1051"/>
      <c r="AE116" s="1052"/>
      <c r="AF116" s="1053" t="s">
        <v>
127</v>
      </c>
      <c r="AG116" s="1051"/>
      <c r="AH116" s="1051"/>
      <c r="AI116" s="1051"/>
      <c r="AJ116" s="1052"/>
      <c r="AK116" s="1053" t="s">
        <v>
127</v>
      </c>
      <c r="AL116" s="1051"/>
      <c r="AM116" s="1051"/>
      <c r="AN116" s="1051"/>
      <c r="AO116" s="1052"/>
      <c r="AP116" s="1054" t="s">
        <v>
127</v>
      </c>
      <c r="AQ116" s="1055"/>
      <c r="AR116" s="1055"/>
      <c r="AS116" s="1055"/>
      <c r="AT116" s="1056"/>
      <c r="AU116" s="992"/>
      <c r="AV116" s="993"/>
      <c r="AW116" s="993"/>
      <c r="AX116" s="993"/>
      <c r="AY116" s="993"/>
      <c r="AZ116" s="1059" t="s">
        <v>
452</v>
      </c>
      <c r="BA116" s="1060"/>
      <c r="BB116" s="1060"/>
      <c r="BC116" s="1060"/>
      <c r="BD116" s="1060"/>
      <c r="BE116" s="1060"/>
      <c r="BF116" s="1060"/>
      <c r="BG116" s="1060"/>
      <c r="BH116" s="1060"/>
      <c r="BI116" s="1060"/>
      <c r="BJ116" s="1060"/>
      <c r="BK116" s="1060"/>
      <c r="BL116" s="1060"/>
      <c r="BM116" s="1060"/>
      <c r="BN116" s="1060"/>
      <c r="BO116" s="1060"/>
      <c r="BP116" s="1061"/>
      <c r="BQ116" s="1011" t="s">
        <v>
127</v>
      </c>
      <c r="BR116" s="1012"/>
      <c r="BS116" s="1012"/>
      <c r="BT116" s="1012"/>
      <c r="BU116" s="1012"/>
      <c r="BV116" s="1012" t="s">
        <v>
127</v>
      </c>
      <c r="BW116" s="1012"/>
      <c r="BX116" s="1012"/>
      <c r="BY116" s="1012"/>
      <c r="BZ116" s="1012"/>
      <c r="CA116" s="1012" t="s">
        <v>
127</v>
      </c>
      <c r="CB116" s="1012"/>
      <c r="CC116" s="1012"/>
      <c r="CD116" s="1012"/>
      <c r="CE116" s="1012"/>
      <c r="CF116" s="1006" t="s">
        <v>
127</v>
      </c>
      <c r="CG116" s="1007"/>
      <c r="CH116" s="1007"/>
      <c r="CI116" s="1007"/>
      <c r="CJ116" s="1007"/>
      <c r="CK116" s="1037"/>
      <c r="CL116" s="1038"/>
      <c r="CM116" s="1008" t="s">
        <v>
453</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
127</v>
      </c>
      <c r="DH116" s="1051"/>
      <c r="DI116" s="1051"/>
      <c r="DJ116" s="1051"/>
      <c r="DK116" s="1052"/>
      <c r="DL116" s="1053" t="s">
        <v>
127</v>
      </c>
      <c r="DM116" s="1051"/>
      <c r="DN116" s="1051"/>
      <c r="DO116" s="1051"/>
      <c r="DP116" s="1052"/>
      <c r="DQ116" s="1053" t="s">
        <v>
127</v>
      </c>
      <c r="DR116" s="1051"/>
      <c r="DS116" s="1051"/>
      <c r="DT116" s="1051"/>
      <c r="DU116" s="1052"/>
      <c r="DV116" s="1054" t="s">
        <v>
127</v>
      </c>
      <c r="DW116" s="1055"/>
      <c r="DX116" s="1055"/>
      <c r="DY116" s="1055"/>
      <c r="DZ116" s="1056"/>
    </row>
    <row r="117" spans="1:130" s="246" customFormat="1" ht="26.25" customHeight="1" x14ac:dyDescent="0.2">
      <c r="A117" s="996" t="s">
        <v>
185</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
454</v>
      </c>
      <c r="Z117" s="978"/>
      <c r="AA117" s="1068">
        <v>
450945</v>
      </c>
      <c r="AB117" s="1069"/>
      <c r="AC117" s="1069"/>
      <c r="AD117" s="1069"/>
      <c r="AE117" s="1070"/>
      <c r="AF117" s="1071">
        <v>
401246</v>
      </c>
      <c r="AG117" s="1069"/>
      <c r="AH117" s="1069"/>
      <c r="AI117" s="1069"/>
      <c r="AJ117" s="1070"/>
      <c r="AK117" s="1071">
        <v>
364548</v>
      </c>
      <c r="AL117" s="1069"/>
      <c r="AM117" s="1069"/>
      <c r="AN117" s="1069"/>
      <c r="AO117" s="1070"/>
      <c r="AP117" s="1072"/>
      <c r="AQ117" s="1073"/>
      <c r="AR117" s="1073"/>
      <c r="AS117" s="1073"/>
      <c r="AT117" s="1074"/>
      <c r="AU117" s="992"/>
      <c r="AV117" s="993"/>
      <c r="AW117" s="993"/>
      <c r="AX117" s="993"/>
      <c r="AY117" s="993"/>
      <c r="AZ117" s="1059" t="s">
        <v>
455</v>
      </c>
      <c r="BA117" s="1060"/>
      <c r="BB117" s="1060"/>
      <c r="BC117" s="1060"/>
      <c r="BD117" s="1060"/>
      <c r="BE117" s="1060"/>
      <c r="BF117" s="1060"/>
      <c r="BG117" s="1060"/>
      <c r="BH117" s="1060"/>
      <c r="BI117" s="1060"/>
      <c r="BJ117" s="1060"/>
      <c r="BK117" s="1060"/>
      <c r="BL117" s="1060"/>
      <c r="BM117" s="1060"/>
      <c r="BN117" s="1060"/>
      <c r="BO117" s="1060"/>
      <c r="BP117" s="1061"/>
      <c r="BQ117" s="1011" t="s">
        <v>
127</v>
      </c>
      <c r="BR117" s="1012"/>
      <c r="BS117" s="1012"/>
      <c r="BT117" s="1012"/>
      <c r="BU117" s="1012"/>
      <c r="BV117" s="1012" t="s">
        <v>
127</v>
      </c>
      <c r="BW117" s="1012"/>
      <c r="BX117" s="1012"/>
      <c r="BY117" s="1012"/>
      <c r="BZ117" s="1012"/>
      <c r="CA117" s="1012" t="s">
        <v>
127</v>
      </c>
      <c r="CB117" s="1012"/>
      <c r="CC117" s="1012"/>
      <c r="CD117" s="1012"/>
      <c r="CE117" s="1012"/>
      <c r="CF117" s="1006" t="s">
        <v>
127</v>
      </c>
      <c r="CG117" s="1007"/>
      <c r="CH117" s="1007"/>
      <c r="CI117" s="1007"/>
      <c r="CJ117" s="1007"/>
      <c r="CK117" s="1037"/>
      <c r="CL117" s="1038"/>
      <c r="CM117" s="1008" t="s">
        <v>
456</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
127</v>
      </c>
      <c r="DH117" s="1051"/>
      <c r="DI117" s="1051"/>
      <c r="DJ117" s="1051"/>
      <c r="DK117" s="1052"/>
      <c r="DL117" s="1053" t="s">
        <v>
127</v>
      </c>
      <c r="DM117" s="1051"/>
      <c r="DN117" s="1051"/>
      <c r="DO117" s="1051"/>
      <c r="DP117" s="1052"/>
      <c r="DQ117" s="1053" t="s">
        <v>
441</v>
      </c>
      <c r="DR117" s="1051"/>
      <c r="DS117" s="1051"/>
      <c r="DT117" s="1051"/>
      <c r="DU117" s="1052"/>
      <c r="DV117" s="1054" t="s">
        <v>
127</v>
      </c>
      <c r="DW117" s="1055"/>
      <c r="DX117" s="1055"/>
      <c r="DY117" s="1055"/>
      <c r="DZ117" s="1056"/>
    </row>
    <row r="118" spans="1:130" s="246" customFormat="1" ht="26.25" customHeight="1" x14ac:dyDescent="0.2">
      <c r="A118" s="996" t="s">
        <v>
428</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
426</v>
      </c>
      <c r="AB118" s="977"/>
      <c r="AC118" s="977"/>
      <c r="AD118" s="977"/>
      <c r="AE118" s="978"/>
      <c r="AF118" s="976" t="s">
        <v>
302</v>
      </c>
      <c r="AG118" s="977"/>
      <c r="AH118" s="977"/>
      <c r="AI118" s="977"/>
      <c r="AJ118" s="978"/>
      <c r="AK118" s="976" t="s">
        <v>
301</v>
      </c>
      <c r="AL118" s="977"/>
      <c r="AM118" s="977"/>
      <c r="AN118" s="977"/>
      <c r="AO118" s="978"/>
      <c r="AP118" s="1063" t="s">
        <v>
427</v>
      </c>
      <c r="AQ118" s="1064"/>
      <c r="AR118" s="1064"/>
      <c r="AS118" s="1064"/>
      <c r="AT118" s="1065"/>
      <c r="AU118" s="992"/>
      <c r="AV118" s="993"/>
      <c r="AW118" s="993"/>
      <c r="AX118" s="993"/>
      <c r="AY118" s="993"/>
      <c r="AZ118" s="1066" t="s">
        <v>
457</v>
      </c>
      <c r="BA118" s="1057"/>
      <c r="BB118" s="1057"/>
      <c r="BC118" s="1057"/>
      <c r="BD118" s="1057"/>
      <c r="BE118" s="1057"/>
      <c r="BF118" s="1057"/>
      <c r="BG118" s="1057"/>
      <c r="BH118" s="1057"/>
      <c r="BI118" s="1057"/>
      <c r="BJ118" s="1057"/>
      <c r="BK118" s="1057"/>
      <c r="BL118" s="1057"/>
      <c r="BM118" s="1057"/>
      <c r="BN118" s="1057"/>
      <c r="BO118" s="1057"/>
      <c r="BP118" s="1058"/>
      <c r="BQ118" s="1089" t="s">
        <v>
127</v>
      </c>
      <c r="BR118" s="1090"/>
      <c r="BS118" s="1090"/>
      <c r="BT118" s="1090"/>
      <c r="BU118" s="1090"/>
      <c r="BV118" s="1090" t="s">
        <v>
127</v>
      </c>
      <c r="BW118" s="1090"/>
      <c r="BX118" s="1090"/>
      <c r="BY118" s="1090"/>
      <c r="BZ118" s="1090"/>
      <c r="CA118" s="1090" t="s">
        <v>
127</v>
      </c>
      <c r="CB118" s="1090"/>
      <c r="CC118" s="1090"/>
      <c r="CD118" s="1090"/>
      <c r="CE118" s="1090"/>
      <c r="CF118" s="1006" t="s">
        <v>
127</v>
      </c>
      <c r="CG118" s="1007"/>
      <c r="CH118" s="1007"/>
      <c r="CI118" s="1007"/>
      <c r="CJ118" s="1007"/>
      <c r="CK118" s="1037"/>
      <c r="CL118" s="1038"/>
      <c r="CM118" s="1008" t="s">
        <v>
458</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
127</v>
      </c>
      <c r="DH118" s="1051"/>
      <c r="DI118" s="1051"/>
      <c r="DJ118" s="1051"/>
      <c r="DK118" s="1052"/>
      <c r="DL118" s="1053" t="s">
        <v>
127</v>
      </c>
      <c r="DM118" s="1051"/>
      <c r="DN118" s="1051"/>
      <c r="DO118" s="1051"/>
      <c r="DP118" s="1052"/>
      <c r="DQ118" s="1053" t="s">
        <v>
127</v>
      </c>
      <c r="DR118" s="1051"/>
      <c r="DS118" s="1051"/>
      <c r="DT118" s="1051"/>
      <c r="DU118" s="1052"/>
      <c r="DV118" s="1054" t="s">
        <v>
127</v>
      </c>
      <c r="DW118" s="1055"/>
      <c r="DX118" s="1055"/>
      <c r="DY118" s="1055"/>
      <c r="DZ118" s="1056"/>
    </row>
    <row r="119" spans="1:130" s="246" customFormat="1" ht="26.25" customHeight="1" x14ac:dyDescent="0.2">
      <c r="A119" s="1150" t="s">
        <v>
431</v>
      </c>
      <c r="B119" s="1036"/>
      <c r="C119" s="1015" t="s">
        <v>
432</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
127</v>
      </c>
      <c r="AB119" s="984"/>
      <c r="AC119" s="984"/>
      <c r="AD119" s="984"/>
      <c r="AE119" s="985"/>
      <c r="AF119" s="986" t="s">
        <v>
127</v>
      </c>
      <c r="AG119" s="984"/>
      <c r="AH119" s="984"/>
      <c r="AI119" s="984"/>
      <c r="AJ119" s="985"/>
      <c r="AK119" s="986" t="s">
        <v>
127</v>
      </c>
      <c r="AL119" s="984"/>
      <c r="AM119" s="984"/>
      <c r="AN119" s="984"/>
      <c r="AO119" s="985"/>
      <c r="AP119" s="987" t="s">
        <v>
127</v>
      </c>
      <c r="AQ119" s="988"/>
      <c r="AR119" s="988"/>
      <c r="AS119" s="988"/>
      <c r="AT119" s="989"/>
      <c r="AU119" s="994"/>
      <c r="AV119" s="995"/>
      <c r="AW119" s="995"/>
      <c r="AX119" s="995"/>
      <c r="AY119" s="995"/>
      <c r="AZ119" s="277" t="s">
        <v>
185</v>
      </c>
      <c r="BA119" s="277"/>
      <c r="BB119" s="277"/>
      <c r="BC119" s="277"/>
      <c r="BD119" s="277"/>
      <c r="BE119" s="277"/>
      <c r="BF119" s="277"/>
      <c r="BG119" s="277"/>
      <c r="BH119" s="277"/>
      <c r="BI119" s="277"/>
      <c r="BJ119" s="277"/>
      <c r="BK119" s="277"/>
      <c r="BL119" s="277"/>
      <c r="BM119" s="277"/>
      <c r="BN119" s="277"/>
      <c r="BO119" s="1067" t="s">
        <v>
459</v>
      </c>
      <c r="BP119" s="1098"/>
      <c r="BQ119" s="1089">
        <v>
4031108</v>
      </c>
      <c r="BR119" s="1090"/>
      <c r="BS119" s="1090"/>
      <c r="BT119" s="1090"/>
      <c r="BU119" s="1090"/>
      <c r="BV119" s="1090">
        <v>
4126594</v>
      </c>
      <c r="BW119" s="1090"/>
      <c r="BX119" s="1090"/>
      <c r="BY119" s="1090"/>
      <c r="BZ119" s="1090"/>
      <c r="CA119" s="1090">
        <v>
4059746</v>
      </c>
      <c r="CB119" s="1090"/>
      <c r="CC119" s="1090"/>
      <c r="CD119" s="1090"/>
      <c r="CE119" s="1090"/>
      <c r="CF119" s="1091"/>
      <c r="CG119" s="1092"/>
      <c r="CH119" s="1092"/>
      <c r="CI119" s="1092"/>
      <c r="CJ119" s="1093"/>
      <c r="CK119" s="1039"/>
      <c r="CL119" s="1040"/>
      <c r="CM119" s="1094" t="s">
        <v>
460</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
127</v>
      </c>
      <c r="DH119" s="1076"/>
      <c r="DI119" s="1076"/>
      <c r="DJ119" s="1076"/>
      <c r="DK119" s="1077"/>
      <c r="DL119" s="1075" t="s">
        <v>
127</v>
      </c>
      <c r="DM119" s="1076"/>
      <c r="DN119" s="1076"/>
      <c r="DO119" s="1076"/>
      <c r="DP119" s="1077"/>
      <c r="DQ119" s="1075" t="s">
        <v>
127</v>
      </c>
      <c r="DR119" s="1076"/>
      <c r="DS119" s="1076"/>
      <c r="DT119" s="1076"/>
      <c r="DU119" s="1077"/>
      <c r="DV119" s="1078" t="s">
        <v>
127</v>
      </c>
      <c r="DW119" s="1079"/>
      <c r="DX119" s="1079"/>
      <c r="DY119" s="1079"/>
      <c r="DZ119" s="1080"/>
    </row>
    <row r="120" spans="1:130" s="246" customFormat="1" ht="26.25" customHeight="1" x14ac:dyDescent="0.2">
      <c r="A120" s="1151"/>
      <c r="B120" s="1038"/>
      <c r="C120" s="1008" t="s">
        <v>
436</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
441</v>
      </c>
      <c r="AB120" s="1051"/>
      <c r="AC120" s="1051"/>
      <c r="AD120" s="1051"/>
      <c r="AE120" s="1052"/>
      <c r="AF120" s="1053" t="s">
        <v>
441</v>
      </c>
      <c r="AG120" s="1051"/>
      <c r="AH120" s="1051"/>
      <c r="AI120" s="1051"/>
      <c r="AJ120" s="1052"/>
      <c r="AK120" s="1053" t="s">
        <v>
127</v>
      </c>
      <c r="AL120" s="1051"/>
      <c r="AM120" s="1051"/>
      <c r="AN120" s="1051"/>
      <c r="AO120" s="1052"/>
      <c r="AP120" s="1054" t="s">
        <v>
127</v>
      </c>
      <c r="AQ120" s="1055"/>
      <c r="AR120" s="1055"/>
      <c r="AS120" s="1055"/>
      <c r="AT120" s="1056"/>
      <c r="AU120" s="1081" t="s">
        <v>
461</v>
      </c>
      <c r="AV120" s="1082"/>
      <c r="AW120" s="1082"/>
      <c r="AX120" s="1082"/>
      <c r="AY120" s="1083"/>
      <c r="AZ120" s="1032" t="s">
        <v>
462</v>
      </c>
      <c r="BA120" s="981"/>
      <c r="BB120" s="981"/>
      <c r="BC120" s="981"/>
      <c r="BD120" s="981"/>
      <c r="BE120" s="981"/>
      <c r="BF120" s="981"/>
      <c r="BG120" s="981"/>
      <c r="BH120" s="981"/>
      <c r="BI120" s="981"/>
      <c r="BJ120" s="981"/>
      <c r="BK120" s="981"/>
      <c r="BL120" s="981"/>
      <c r="BM120" s="981"/>
      <c r="BN120" s="981"/>
      <c r="BO120" s="981"/>
      <c r="BP120" s="982"/>
      <c r="BQ120" s="1018">
        <v>
2469997</v>
      </c>
      <c r="BR120" s="1019"/>
      <c r="BS120" s="1019"/>
      <c r="BT120" s="1019"/>
      <c r="BU120" s="1019"/>
      <c r="BV120" s="1019">
        <v>
2413739</v>
      </c>
      <c r="BW120" s="1019"/>
      <c r="BX120" s="1019"/>
      <c r="BY120" s="1019"/>
      <c r="BZ120" s="1019"/>
      <c r="CA120" s="1019">
        <v>
2344117</v>
      </c>
      <c r="CB120" s="1019"/>
      <c r="CC120" s="1019"/>
      <c r="CD120" s="1019"/>
      <c r="CE120" s="1019"/>
      <c r="CF120" s="1033">
        <v>
166.1</v>
      </c>
      <c r="CG120" s="1034"/>
      <c r="CH120" s="1034"/>
      <c r="CI120" s="1034"/>
      <c r="CJ120" s="1034"/>
      <c r="CK120" s="1099" t="s">
        <v>
463</v>
      </c>
      <c r="CL120" s="1100"/>
      <c r="CM120" s="1100"/>
      <c r="CN120" s="1100"/>
      <c r="CO120" s="1101"/>
      <c r="CP120" s="1107" t="s">
        <v>
464</v>
      </c>
      <c r="CQ120" s="1108"/>
      <c r="CR120" s="1108"/>
      <c r="CS120" s="1108"/>
      <c r="CT120" s="1108"/>
      <c r="CU120" s="1108"/>
      <c r="CV120" s="1108"/>
      <c r="CW120" s="1108"/>
      <c r="CX120" s="1108"/>
      <c r="CY120" s="1108"/>
      <c r="CZ120" s="1108"/>
      <c r="DA120" s="1108"/>
      <c r="DB120" s="1108"/>
      <c r="DC120" s="1108"/>
      <c r="DD120" s="1108"/>
      <c r="DE120" s="1108"/>
      <c r="DF120" s="1109"/>
      <c r="DG120" s="1018">
        <v>
751472</v>
      </c>
      <c r="DH120" s="1019"/>
      <c r="DI120" s="1019"/>
      <c r="DJ120" s="1019"/>
      <c r="DK120" s="1019"/>
      <c r="DL120" s="1019">
        <v>
747446</v>
      </c>
      <c r="DM120" s="1019"/>
      <c r="DN120" s="1019"/>
      <c r="DO120" s="1019"/>
      <c r="DP120" s="1019"/>
      <c r="DQ120" s="1019">
        <v>
722222</v>
      </c>
      <c r="DR120" s="1019"/>
      <c r="DS120" s="1019"/>
      <c r="DT120" s="1019"/>
      <c r="DU120" s="1019"/>
      <c r="DV120" s="1020">
        <v>
51.2</v>
      </c>
      <c r="DW120" s="1020"/>
      <c r="DX120" s="1020"/>
      <c r="DY120" s="1020"/>
      <c r="DZ120" s="1021"/>
    </row>
    <row r="121" spans="1:130" s="246" customFormat="1" ht="26.25" customHeight="1" x14ac:dyDescent="0.2">
      <c r="A121" s="1151"/>
      <c r="B121" s="1038"/>
      <c r="C121" s="1059" t="s">
        <v>
465</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
127</v>
      </c>
      <c r="AB121" s="1051"/>
      <c r="AC121" s="1051"/>
      <c r="AD121" s="1051"/>
      <c r="AE121" s="1052"/>
      <c r="AF121" s="1053" t="s">
        <v>
127</v>
      </c>
      <c r="AG121" s="1051"/>
      <c r="AH121" s="1051"/>
      <c r="AI121" s="1051"/>
      <c r="AJ121" s="1052"/>
      <c r="AK121" s="1053" t="s">
        <v>
127</v>
      </c>
      <c r="AL121" s="1051"/>
      <c r="AM121" s="1051"/>
      <c r="AN121" s="1051"/>
      <c r="AO121" s="1052"/>
      <c r="AP121" s="1054" t="s">
        <v>
127</v>
      </c>
      <c r="AQ121" s="1055"/>
      <c r="AR121" s="1055"/>
      <c r="AS121" s="1055"/>
      <c r="AT121" s="1056"/>
      <c r="AU121" s="1084"/>
      <c r="AV121" s="1085"/>
      <c r="AW121" s="1085"/>
      <c r="AX121" s="1085"/>
      <c r="AY121" s="1086"/>
      <c r="AZ121" s="1041" t="s">
        <v>
466</v>
      </c>
      <c r="BA121" s="1042"/>
      <c r="BB121" s="1042"/>
      <c r="BC121" s="1042"/>
      <c r="BD121" s="1042"/>
      <c r="BE121" s="1042"/>
      <c r="BF121" s="1042"/>
      <c r="BG121" s="1042"/>
      <c r="BH121" s="1042"/>
      <c r="BI121" s="1042"/>
      <c r="BJ121" s="1042"/>
      <c r="BK121" s="1042"/>
      <c r="BL121" s="1042"/>
      <c r="BM121" s="1042"/>
      <c r="BN121" s="1042"/>
      <c r="BO121" s="1042"/>
      <c r="BP121" s="1043"/>
      <c r="BQ121" s="1011">
        <v>
79062</v>
      </c>
      <c r="BR121" s="1012"/>
      <c r="BS121" s="1012"/>
      <c r="BT121" s="1012"/>
      <c r="BU121" s="1012"/>
      <c r="BV121" s="1012">
        <v>
68471</v>
      </c>
      <c r="BW121" s="1012"/>
      <c r="BX121" s="1012"/>
      <c r="BY121" s="1012"/>
      <c r="BZ121" s="1012"/>
      <c r="CA121" s="1012">
        <v>
57757</v>
      </c>
      <c r="CB121" s="1012"/>
      <c r="CC121" s="1012"/>
      <c r="CD121" s="1012"/>
      <c r="CE121" s="1012"/>
      <c r="CF121" s="1006">
        <v>
4.0999999999999996</v>
      </c>
      <c r="CG121" s="1007"/>
      <c r="CH121" s="1007"/>
      <c r="CI121" s="1007"/>
      <c r="CJ121" s="1007"/>
      <c r="CK121" s="1102"/>
      <c r="CL121" s="1103"/>
      <c r="CM121" s="1103"/>
      <c r="CN121" s="1103"/>
      <c r="CO121" s="1104"/>
      <c r="CP121" s="1112" t="s">
        <v>
467</v>
      </c>
      <c r="CQ121" s="1113"/>
      <c r="CR121" s="1113"/>
      <c r="CS121" s="1113"/>
      <c r="CT121" s="1113"/>
      <c r="CU121" s="1113"/>
      <c r="CV121" s="1113"/>
      <c r="CW121" s="1113"/>
      <c r="CX121" s="1113"/>
      <c r="CY121" s="1113"/>
      <c r="CZ121" s="1113"/>
      <c r="DA121" s="1113"/>
      <c r="DB121" s="1113"/>
      <c r="DC121" s="1113"/>
      <c r="DD121" s="1113"/>
      <c r="DE121" s="1113"/>
      <c r="DF121" s="1114"/>
      <c r="DG121" s="1011">
        <v>
91469</v>
      </c>
      <c r="DH121" s="1012"/>
      <c r="DI121" s="1012"/>
      <c r="DJ121" s="1012"/>
      <c r="DK121" s="1012"/>
      <c r="DL121" s="1012">
        <v>
103466</v>
      </c>
      <c r="DM121" s="1012"/>
      <c r="DN121" s="1012"/>
      <c r="DO121" s="1012"/>
      <c r="DP121" s="1012"/>
      <c r="DQ121" s="1012">
        <v>
130104</v>
      </c>
      <c r="DR121" s="1012"/>
      <c r="DS121" s="1012"/>
      <c r="DT121" s="1012"/>
      <c r="DU121" s="1012"/>
      <c r="DV121" s="1013">
        <v>
9.1999999999999993</v>
      </c>
      <c r="DW121" s="1013"/>
      <c r="DX121" s="1013"/>
      <c r="DY121" s="1013"/>
      <c r="DZ121" s="1014"/>
    </row>
    <row r="122" spans="1:130" s="246" customFormat="1" ht="26.25" customHeight="1" x14ac:dyDescent="0.2">
      <c r="A122" s="1151"/>
      <c r="B122" s="1038"/>
      <c r="C122" s="1008" t="s">
        <v>
447</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
127</v>
      </c>
      <c r="AB122" s="1051"/>
      <c r="AC122" s="1051"/>
      <c r="AD122" s="1051"/>
      <c r="AE122" s="1052"/>
      <c r="AF122" s="1053" t="s">
        <v>
127</v>
      </c>
      <c r="AG122" s="1051"/>
      <c r="AH122" s="1051"/>
      <c r="AI122" s="1051"/>
      <c r="AJ122" s="1052"/>
      <c r="AK122" s="1053" t="s">
        <v>
127</v>
      </c>
      <c r="AL122" s="1051"/>
      <c r="AM122" s="1051"/>
      <c r="AN122" s="1051"/>
      <c r="AO122" s="1052"/>
      <c r="AP122" s="1054" t="s">
        <v>
127</v>
      </c>
      <c r="AQ122" s="1055"/>
      <c r="AR122" s="1055"/>
      <c r="AS122" s="1055"/>
      <c r="AT122" s="1056"/>
      <c r="AU122" s="1084"/>
      <c r="AV122" s="1085"/>
      <c r="AW122" s="1085"/>
      <c r="AX122" s="1085"/>
      <c r="AY122" s="1086"/>
      <c r="AZ122" s="1066" t="s">
        <v>
468</v>
      </c>
      <c r="BA122" s="1057"/>
      <c r="BB122" s="1057"/>
      <c r="BC122" s="1057"/>
      <c r="BD122" s="1057"/>
      <c r="BE122" s="1057"/>
      <c r="BF122" s="1057"/>
      <c r="BG122" s="1057"/>
      <c r="BH122" s="1057"/>
      <c r="BI122" s="1057"/>
      <c r="BJ122" s="1057"/>
      <c r="BK122" s="1057"/>
      <c r="BL122" s="1057"/>
      <c r="BM122" s="1057"/>
      <c r="BN122" s="1057"/>
      <c r="BO122" s="1057"/>
      <c r="BP122" s="1058"/>
      <c r="BQ122" s="1089">
        <v>
2490440</v>
      </c>
      <c r="BR122" s="1090"/>
      <c r="BS122" s="1090"/>
      <c r="BT122" s="1090"/>
      <c r="BU122" s="1090"/>
      <c r="BV122" s="1090">
        <v>
2562327</v>
      </c>
      <c r="BW122" s="1090"/>
      <c r="BX122" s="1090"/>
      <c r="BY122" s="1090"/>
      <c r="BZ122" s="1090"/>
      <c r="CA122" s="1090">
        <v>
2637051</v>
      </c>
      <c r="CB122" s="1090"/>
      <c r="CC122" s="1090"/>
      <c r="CD122" s="1090"/>
      <c r="CE122" s="1090"/>
      <c r="CF122" s="1110">
        <v>
186.8</v>
      </c>
      <c r="CG122" s="1111"/>
      <c r="CH122" s="1111"/>
      <c r="CI122" s="1111"/>
      <c r="CJ122" s="1111"/>
      <c r="CK122" s="1102"/>
      <c r="CL122" s="1103"/>
      <c r="CM122" s="1103"/>
      <c r="CN122" s="1103"/>
      <c r="CO122" s="1104"/>
      <c r="CP122" s="1112" t="s">
        <v>
399</v>
      </c>
      <c r="CQ122" s="1113"/>
      <c r="CR122" s="1113"/>
      <c r="CS122" s="1113"/>
      <c r="CT122" s="1113"/>
      <c r="CU122" s="1113"/>
      <c r="CV122" s="1113"/>
      <c r="CW122" s="1113"/>
      <c r="CX122" s="1113"/>
      <c r="CY122" s="1113"/>
      <c r="CZ122" s="1113"/>
      <c r="DA122" s="1113"/>
      <c r="DB122" s="1113"/>
      <c r="DC122" s="1113"/>
      <c r="DD122" s="1113"/>
      <c r="DE122" s="1113"/>
      <c r="DF122" s="1114"/>
      <c r="DG122" s="1011">
        <v>
2691</v>
      </c>
      <c r="DH122" s="1012"/>
      <c r="DI122" s="1012"/>
      <c r="DJ122" s="1012"/>
      <c r="DK122" s="1012"/>
      <c r="DL122" s="1012">
        <v>
3823</v>
      </c>
      <c r="DM122" s="1012"/>
      <c r="DN122" s="1012"/>
      <c r="DO122" s="1012"/>
      <c r="DP122" s="1012"/>
      <c r="DQ122" s="1012">
        <v>
4962</v>
      </c>
      <c r="DR122" s="1012"/>
      <c r="DS122" s="1012"/>
      <c r="DT122" s="1012"/>
      <c r="DU122" s="1012"/>
      <c r="DV122" s="1013">
        <v>
0.4</v>
      </c>
      <c r="DW122" s="1013"/>
      <c r="DX122" s="1013"/>
      <c r="DY122" s="1013"/>
      <c r="DZ122" s="1014"/>
    </row>
    <row r="123" spans="1:130" s="246" customFormat="1" ht="26.25" customHeight="1" x14ac:dyDescent="0.2">
      <c r="A123" s="1151"/>
      <c r="B123" s="1038"/>
      <c r="C123" s="1008" t="s">
        <v>
453</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
127</v>
      </c>
      <c r="AB123" s="1051"/>
      <c r="AC123" s="1051"/>
      <c r="AD123" s="1051"/>
      <c r="AE123" s="1052"/>
      <c r="AF123" s="1053" t="s">
        <v>
127</v>
      </c>
      <c r="AG123" s="1051"/>
      <c r="AH123" s="1051"/>
      <c r="AI123" s="1051"/>
      <c r="AJ123" s="1052"/>
      <c r="AK123" s="1053" t="s">
        <v>
127</v>
      </c>
      <c r="AL123" s="1051"/>
      <c r="AM123" s="1051"/>
      <c r="AN123" s="1051"/>
      <c r="AO123" s="1052"/>
      <c r="AP123" s="1054" t="s">
        <v>
127</v>
      </c>
      <c r="AQ123" s="1055"/>
      <c r="AR123" s="1055"/>
      <c r="AS123" s="1055"/>
      <c r="AT123" s="1056"/>
      <c r="AU123" s="1087"/>
      <c r="AV123" s="1088"/>
      <c r="AW123" s="1088"/>
      <c r="AX123" s="1088"/>
      <c r="AY123" s="1088"/>
      <c r="AZ123" s="277" t="s">
        <v>
185</v>
      </c>
      <c r="BA123" s="277"/>
      <c r="BB123" s="277"/>
      <c r="BC123" s="277"/>
      <c r="BD123" s="277"/>
      <c r="BE123" s="277"/>
      <c r="BF123" s="277"/>
      <c r="BG123" s="277"/>
      <c r="BH123" s="277"/>
      <c r="BI123" s="277"/>
      <c r="BJ123" s="277"/>
      <c r="BK123" s="277"/>
      <c r="BL123" s="277"/>
      <c r="BM123" s="277"/>
      <c r="BN123" s="277"/>
      <c r="BO123" s="1067" t="s">
        <v>
469</v>
      </c>
      <c r="BP123" s="1098"/>
      <c r="BQ123" s="1157">
        <v>
5039499</v>
      </c>
      <c r="BR123" s="1158"/>
      <c r="BS123" s="1158"/>
      <c r="BT123" s="1158"/>
      <c r="BU123" s="1158"/>
      <c r="BV123" s="1158">
        <v>
5044537</v>
      </c>
      <c r="BW123" s="1158"/>
      <c r="BX123" s="1158"/>
      <c r="BY123" s="1158"/>
      <c r="BZ123" s="1158"/>
      <c r="CA123" s="1158">
        <v>
5038925</v>
      </c>
      <c r="CB123" s="1158"/>
      <c r="CC123" s="1158"/>
      <c r="CD123" s="1158"/>
      <c r="CE123" s="1158"/>
      <c r="CF123" s="1091"/>
      <c r="CG123" s="1092"/>
      <c r="CH123" s="1092"/>
      <c r="CI123" s="1092"/>
      <c r="CJ123" s="1093"/>
      <c r="CK123" s="1102"/>
      <c r="CL123" s="1103"/>
      <c r="CM123" s="1103"/>
      <c r="CN123" s="1103"/>
      <c r="CO123" s="1104"/>
      <c r="CP123" s="1112" t="s">
        <v>
404</v>
      </c>
      <c r="CQ123" s="1113"/>
      <c r="CR123" s="1113"/>
      <c r="CS123" s="1113"/>
      <c r="CT123" s="1113"/>
      <c r="CU123" s="1113"/>
      <c r="CV123" s="1113"/>
      <c r="CW123" s="1113"/>
      <c r="CX123" s="1113"/>
      <c r="CY123" s="1113"/>
      <c r="CZ123" s="1113"/>
      <c r="DA123" s="1113"/>
      <c r="DB123" s="1113"/>
      <c r="DC123" s="1113"/>
      <c r="DD123" s="1113"/>
      <c r="DE123" s="1113"/>
      <c r="DF123" s="1114"/>
      <c r="DG123" s="1050" t="s">
        <v>
127</v>
      </c>
      <c r="DH123" s="1051"/>
      <c r="DI123" s="1051"/>
      <c r="DJ123" s="1051"/>
      <c r="DK123" s="1052"/>
      <c r="DL123" s="1053" t="s">
        <v>
127</v>
      </c>
      <c r="DM123" s="1051"/>
      <c r="DN123" s="1051"/>
      <c r="DO123" s="1051"/>
      <c r="DP123" s="1052"/>
      <c r="DQ123" s="1053" t="s">
        <v>
127</v>
      </c>
      <c r="DR123" s="1051"/>
      <c r="DS123" s="1051"/>
      <c r="DT123" s="1051"/>
      <c r="DU123" s="1052"/>
      <c r="DV123" s="1054" t="s">
        <v>
127</v>
      </c>
      <c r="DW123" s="1055"/>
      <c r="DX123" s="1055"/>
      <c r="DY123" s="1055"/>
      <c r="DZ123" s="1056"/>
    </row>
    <row r="124" spans="1:130" s="246" customFormat="1" ht="26.25" customHeight="1" thickBot="1" x14ac:dyDescent="0.25">
      <c r="A124" s="1151"/>
      <c r="B124" s="1038"/>
      <c r="C124" s="1008" t="s">
        <v>
456</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
127</v>
      </c>
      <c r="AB124" s="1051"/>
      <c r="AC124" s="1051"/>
      <c r="AD124" s="1051"/>
      <c r="AE124" s="1052"/>
      <c r="AF124" s="1053" t="s">
        <v>
127</v>
      </c>
      <c r="AG124" s="1051"/>
      <c r="AH124" s="1051"/>
      <c r="AI124" s="1051"/>
      <c r="AJ124" s="1052"/>
      <c r="AK124" s="1053" t="s">
        <v>
127</v>
      </c>
      <c r="AL124" s="1051"/>
      <c r="AM124" s="1051"/>
      <c r="AN124" s="1051"/>
      <c r="AO124" s="1052"/>
      <c r="AP124" s="1054" t="s">
        <v>
127</v>
      </c>
      <c r="AQ124" s="1055"/>
      <c r="AR124" s="1055"/>
      <c r="AS124" s="1055"/>
      <c r="AT124" s="1056"/>
      <c r="AU124" s="1153" t="s">
        <v>
470</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
127</v>
      </c>
      <c r="BR124" s="1120"/>
      <c r="BS124" s="1120"/>
      <c r="BT124" s="1120"/>
      <c r="BU124" s="1120"/>
      <c r="BV124" s="1120" t="s">
        <v>
127</v>
      </c>
      <c r="BW124" s="1120"/>
      <c r="BX124" s="1120"/>
      <c r="BY124" s="1120"/>
      <c r="BZ124" s="1120"/>
      <c r="CA124" s="1120" t="s">
        <v>
127</v>
      </c>
      <c r="CB124" s="1120"/>
      <c r="CC124" s="1120"/>
      <c r="CD124" s="1120"/>
      <c r="CE124" s="1120"/>
      <c r="CF124" s="1121"/>
      <c r="CG124" s="1122"/>
      <c r="CH124" s="1122"/>
      <c r="CI124" s="1122"/>
      <c r="CJ124" s="1123"/>
      <c r="CK124" s="1105"/>
      <c r="CL124" s="1105"/>
      <c r="CM124" s="1105"/>
      <c r="CN124" s="1105"/>
      <c r="CO124" s="1106"/>
      <c r="CP124" s="1112" t="s">
        <v>
471</v>
      </c>
      <c r="CQ124" s="1113"/>
      <c r="CR124" s="1113"/>
      <c r="CS124" s="1113"/>
      <c r="CT124" s="1113"/>
      <c r="CU124" s="1113"/>
      <c r="CV124" s="1113"/>
      <c r="CW124" s="1113"/>
      <c r="CX124" s="1113"/>
      <c r="CY124" s="1113"/>
      <c r="CZ124" s="1113"/>
      <c r="DA124" s="1113"/>
      <c r="DB124" s="1113"/>
      <c r="DC124" s="1113"/>
      <c r="DD124" s="1113"/>
      <c r="DE124" s="1113"/>
      <c r="DF124" s="1114"/>
      <c r="DG124" s="1097" t="s">
        <v>
127</v>
      </c>
      <c r="DH124" s="1076"/>
      <c r="DI124" s="1076"/>
      <c r="DJ124" s="1076"/>
      <c r="DK124" s="1077"/>
      <c r="DL124" s="1075" t="s">
        <v>
127</v>
      </c>
      <c r="DM124" s="1076"/>
      <c r="DN124" s="1076"/>
      <c r="DO124" s="1076"/>
      <c r="DP124" s="1077"/>
      <c r="DQ124" s="1075" t="s">
        <v>
127</v>
      </c>
      <c r="DR124" s="1076"/>
      <c r="DS124" s="1076"/>
      <c r="DT124" s="1076"/>
      <c r="DU124" s="1077"/>
      <c r="DV124" s="1078" t="s">
        <v>
127</v>
      </c>
      <c r="DW124" s="1079"/>
      <c r="DX124" s="1079"/>
      <c r="DY124" s="1079"/>
      <c r="DZ124" s="1080"/>
    </row>
    <row r="125" spans="1:130" s="246" customFormat="1" ht="26.25" customHeight="1" x14ac:dyDescent="0.2">
      <c r="A125" s="1151"/>
      <c r="B125" s="1038"/>
      <c r="C125" s="1008" t="s">
        <v>
458</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
127</v>
      </c>
      <c r="AB125" s="1051"/>
      <c r="AC125" s="1051"/>
      <c r="AD125" s="1051"/>
      <c r="AE125" s="1052"/>
      <c r="AF125" s="1053" t="s">
        <v>
127</v>
      </c>
      <c r="AG125" s="1051"/>
      <c r="AH125" s="1051"/>
      <c r="AI125" s="1051"/>
      <c r="AJ125" s="1052"/>
      <c r="AK125" s="1053" t="s">
        <v>
127</v>
      </c>
      <c r="AL125" s="1051"/>
      <c r="AM125" s="1051"/>
      <c r="AN125" s="1051"/>
      <c r="AO125" s="1052"/>
      <c r="AP125" s="1054" t="s">
        <v>
127</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
472</v>
      </c>
      <c r="CL125" s="1100"/>
      <c r="CM125" s="1100"/>
      <c r="CN125" s="1100"/>
      <c r="CO125" s="1101"/>
      <c r="CP125" s="1032" t="s">
        <v>
473</v>
      </c>
      <c r="CQ125" s="981"/>
      <c r="CR125" s="981"/>
      <c r="CS125" s="981"/>
      <c r="CT125" s="981"/>
      <c r="CU125" s="981"/>
      <c r="CV125" s="981"/>
      <c r="CW125" s="981"/>
      <c r="CX125" s="981"/>
      <c r="CY125" s="981"/>
      <c r="CZ125" s="981"/>
      <c r="DA125" s="981"/>
      <c r="DB125" s="981"/>
      <c r="DC125" s="981"/>
      <c r="DD125" s="981"/>
      <c r="DE125" s="981"/>
      <c r="DF125" s="982"/>
      <c r="DG125" s="1018" t="s">
        <v>
127</v>
      </c>
      <c r="DH125" s="1019"/>
      <c r="DI125" s="1019"/>
      <c r="DJ125" s="1019"/>
      <c r="DK125" s="1019"/>
      <c r="DL125" s="1019" t="s">
        <v>
127</v>
      </c>
      <c r="DM125" s="1019"/>
      <c r="DN125" s="1019"/>
      <c r="DO125" s="1019"/>
      <c r="DP125" s="1019"/>
      <c r="DQ125" s="1019" t="s">
        <v>
127</v>
      </c>
      <c r="DR125" s="1019"/>
      <c r="DS125" s="1019"/>
      <c r="DT125" s="1019"/>
      <c r="DU125" s="1019"/>
      <c r="DV125" s="1020" t="s">
        <v>
127</v>
      </c>
      <c r="DW125" s="1020"/>
      <c r="DX125" s="1020"/>
      <c r="DY125" s="1020"/>
      <c r="DZ125" s="1021"/>
    </row>
    <row r="126" spans="1:130" s="246" customFormat="1" ht="26.25" customHeight="1" thickBot="1" x14ac:dyDescent="0.25">
      <c r="A126" s="1151"/>
      <c r="B126" s="1038"/>
      <c r="C126" s="1008" t="s">
        <v>
460</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
127</v>
      </c>
      <c r="AB126" s="1051"/>
      <c r="AC126" s="1051"/>
      <c r="AD126" s="1051"/>
      <c r="AE126" s="1052"/>
      <c r="AF126" s="1053" t="s">
        <v>
127</v>
      </c>
      <c r="AG126" s="1051"/>
      <c r="AH126" s="1051"/>
      <c r="AI126" s="1051"/>
      <c r="AJ126" s="1052"/>
      <c r="AK126" s="1053" t="s">
        <v>
127</v>
      </c>
      <c r="AL126" s="1051"/>
      <c r="AM126" s="1051"/>
      <c r="AN126" s="1051"/>
      <c r="AO126" s="1052"/>
      <c r="AP126" s="1054" t="s">
        <v>
127</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
474</v>
      </c>
      <c r="CQ126" s="1042"/>
      <c r="CR126" s="1042"/>
      <c r="CS126" s="1042"/>
      <c r="CT126" s="1042"/>
      <c r="CU126" s="1042"/>
      <c r="CV126" s="1042"/>
      <c r="CW126" s="1042"/>
      <c r="CX126" s="1042"/>
      <c r="CY126" s="1042"/>
      <c r="CZ126" s="1042"/>
      <c r="DA126" s="1042"/>
      <c r="DB126" s="1042"/>
      <c r="DC126" s="1042"/>
      <c r="DD126" s="1042"/>
      <c r="DE126" s="1042"/>
      <c r="DF126" s="1043"/>
      <c r="DG126" s="1011" t="s">
        <v>
127</v>
      </c>
      <c r="DH126" s="1012"/>
      <c r="DI126" s="1012"/>
      <c r="DJ126" s="1012"/>
      <c r="DK126" s="1012"/>
      <c r="DL126" s="1012" t="s">
        <v>
127</v>
      </c>
      <c r="DM126" s="1012"/>
      <c r="DN126" s="1012"/>
      <c r="DO126" s="1012"/>
      <c r="DP126" s="1012"/>
      <c r="DQ126" s="1012" t="s">
        <v>
127</v>
      </c>
      <c r="DR126" s="1012"/>
      <c r="DS126" s="1012"/>
      <c r="DT126" s="1012"/>
      <c r="DU126" s="1012"/>
      <c r="DV126" s="1013" t="s">
        <v>
127</v>
      </c>
      <c r="DW126" s="1013"/>
      <c r="DX126" s="1013"/>
      <c r="DY126" s="1013"/>
      <c r="DZ126" s="1014"/>
    </row>
    <row r="127" spans="1:130" s="246" customFormat="1" ht="26.25" customHeight="1" x14ac:dyDescent="0.2">
      <c r="A127" s="1152"/>
      <c r="B127" s="1040"/>
      <c r="C127" s="1094" t="s">
        <v>
475</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
127</v>
      </c>
      <c r="AB127" s="1051"/>
      <c r="AC127" s="1051"/>
      <c r="AD127" s="1051"/>
      <c r="AE127" s="1052"/>
      <c r="AF127" s="1053" t="s">
        <v>
127</v>
      </c>
      <c r="AG127" s="1051"/>
      <c r="AH127" s="1051"/>
      <c r="AI127" s="1051"/>
      <c r="AJ127" s="1052"/>
      <c r="AK127" s="1053" t="s">
        <v>
127</v>
      </c>
      <c r="AL127" s="1051"/>
      <c r="AM127" s="1051"/>
      <c r="AN127" s="1051"/>
      <c r="AO127" s="1052"/>
      <c r="AP127" s="1054" t="s">
        <v>
127</v>
      </c>
      <c r="AQ127" s="1055"/>
      <c r="AR127" s="1055"/>
      <c r="AS127" s="1055"/>
      <c r="AT127" s="1056"/>
      <c r="AU127" s="282"/>
      <c r="AV127" s="282"/>
      <c r="AW127" s="282"/>
      <c r="AX127" s="1124" t="s">
        <v>
476</v>
      </c>
      <c r="AY127" s="1125"/>
      <c r="AZ127" s="1125"/>
      <c r="BA127" s="1125"/>
      <c r="BB127" s="1125"/>
      <c r="BC127" s="1125"/>
      <c r="BD127" s="1125"/>
      <c r="BE127" s="1126"/>
      <c r="BF127" s="1127" t="s">
        <v>
477</v>
      </c>
      <c r="BG127" s="1125"/>
      <c r="BH127" s="1125"/>
      <c r="BI127" s="1125"/>
      <c r="BJ127" s="1125"/>
      <c r="BK127" s="1125"/>
      <c r="BL127" s="1126"/>
      <c r="BM127" s="1127" t="s">
        <v>
478</v>
      </c>
      <c r="BN127" s="1125"/>
      <c r="BO127" s="1125"/>
      <c r="BP127" s="1125"/>
      <c r="BQ127" s="1125"/>
      <c r="BR127" s="1125"/>
      <c r="BS127" s="1126"/>
      <c r="BT127" s="1127" t="s">
        <v>
479</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
480</v>
      </c>
      <c r="CQ127" s="1042"/>
      <c r="CR127" s="1042"/>
      <c r="CS127" s="1042"/>
      <c r="CT127" s="1042"/>
      <c r="CU127" s="1042"/>
      <c r="CV127" s="1042"/>
      <c r="CW127" s="1042"/>
      <c r="CX127" s="1042"/>
      <c r="CY127" s="1042"/>
      <c r="CZ127" s="1042"/>
      <c r="DA127" s="1042"/>
      <c r="DB127" s="1042"/>
      <c r="DC127" s="1042"/>
      <c r="DD127" s="1042"/>
      <c r="DE127" s="1042"/>
      <c r="DF127" s="1043"/>
      <c r="DG127" s="1011" t="s">
        <v>
127</v>
      </c>
      <c r="DH127" s="1012"/>
      <c r="DI127" s="1012"/>
      <c r="DJ127" s="1012"/>
      <c r="DK127" s="1012"/>
      <c r="DL127" s="1012" t="s">
        <v>
127</v>
      </c>
      <c r="DM127" s="1012"/>
      <c r="DN127" s="1012"/>
      <c r="DO127" s="1012"/>
      <c r="DP127" s="1012"/>
      <c r="DQ127" s="1012" t="s">
        <v>
127</v>
      </c>
      <c r="DR127" s="1012"/>
      <c r="DS127" s="1012"/>
      <c r="DT127" s="1012"/>
      <c r="DU127" s="1012"/>
      <c r="DV127" s="1013" t="s">
        <v>
127</v>
      </c>
      <c r="DW127" s="1013"/>
      <c r="DX127" s="1013"/>
      <c r="DY127" s="1013"/>
      <c r="DZ127" s="1014"/>
    </row>
    <row r="128" spans="1:130" s="246" customFormat="1" ht="26.25" customHeight="1" thickBot="1" x14ac:dyDescent="0.25">
      <c r="A128" s="1135" t="s">
        <v>
481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
482</v>
      </c>
      <c r="X128" s="1137"/>
      <c r="Y128" s="1137"/>
      <c r="Z128" s="1138"/>
      <c r="AA128" s="1139">
        <v>
11866</v>
      </c>
      <c r="AB128" s="1140"/>
      <c r="AC128" s="1140"/>
      <c r="AD128" s="1140"/>
      <c r="AE128" s="1141"/>
      <c r="AF128" s="1142">
        <v>
11866</v>
      </c>
      <c r="AG128" s="1140"/>
      <c r="AH128" s="1140"/>
      <c r="AI128" s="1140"/>
      <c r="AJ128" s="1141"/>
      <c r="AK128" s="1142">
        <v>
11865</v>
      </c>
      <c r="AL128" s="1140"/>
      <c r="AM128" s="1140"/>
      <c r="AN128" s="1140"/>
      <c r="AO128" s="1141"/>
      <c r="AP128" s="1143"/>
      <c r="AQ128" s="1144"/>
      <c r="AR128" s="1144"/>
      <c r="AS128" s="1144"/>
      <c r="AT128" s="1145"/>
      <c r="AU128" s="282"/>
      <c r="AV128" s="282"/>
      <c r="AW128" s="282"/>
      <c r="AX128" s="980" t="s">
        <v>
483</v>
      </c>
      <c r="AY128" s="981"/>
      <c r="AZ128" s="981"/>
      <c r="BA128" s="981"/>
      <c r="BB128" s="981"/>
      <c r="BC128" s="981"/>
      <c r="BD128" s="981"/>
      <c r="BE128" s="982"/>
      <c r="BF128" s="1146" t="s">
        <v>
127</v>
      </c>
      <c r="BG128" s="1147"/>
      <c r="BH128" s="1147"/>
      <c r="BI128" s="1147"/>
      <c r="BJ128" s="1147"/>
      <c r="BK128" s="1147"/>
      <c r="BL128" s="1148"/>
      <c r="BM128" s="1146">
        <v>
15</v>
      </c>
      <c r="BN128" s="1147"/>
      <c r="BO128" s="1147"/>
      <c r="BP128" s="1147"/>
      <c r="BQ128" s="1147"/>
      <c r="BR128" s="1147"/>
      <c r="BS128" s="1148"/>
      <c r="BT128" s="1146">
        <v>
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
484</v>
      </c>
      <c r="CQ128" s="1129"/>
      <c r="CR128" s="1129"/>
      <c r="CS128" s="1129"/>
      <c r="CT128" s="1129"/>
      <c r="CU128" s="1129"/>
      <c r="CV128" s="1129"/>
      <c r="CW128" s="1129"/>
      <c r="CX128" s="1129"/>
      <c r="CY128" s="1129"/>
      <c r="CZ128" s="1129"/>
      <c r="DA128" s="1129"/>
      <c r="DB128" s="1129"/>
      <c r="DC128" s="1129"/>
      <c r="DD128" s="1129"/>
      <c r="DE128" s="1129"/>
      <c r="DF128" s="1130"/>
      <c r="DG128" s="1131" t="s">
        <v>
127</v>
      </c>
      <c r="DH128" s="1132"/>
      <c r="DI128" s="1132"/>
      <c r="DJ128" s="1132"/>
      <c r="DK128" s="1132"/>
      <c r="DL128" s="1132" t="s">
        <v>
127</v>
      </c>
      <c r="DM128" s="1132"/>
      <c r="DN128" s="1132"/>
      <c r="DO128" s="1132"/>
      <c r="DP128" s="1132"/>
      <c r="DQ128" s="1132" t="s">
        <v>
127</v>
      </c>
      <c r="DR128" s="1132"/>
      <c r="DS128" s="1132"/>
      <c r="DT128" s="1132"/>
      <c r="DU128" s="1132"/>
      <c r="DV128" s="1133" t="s">
        <v>
127</v>
      </c>
      <c r="DW128" s="1133"/>
      <c r="DX128" s="1133"/>
      <c r="DY128" s="1133"/>
      <c r="DZ128" s="1134"/>
    </row>
    <row r="129" spans="1:131" s="246" customFormat="1" ht="26.25" customHeight="1" x14ac:dyDescent="0.2">
      <c r="A129" s="1022" t="s">
        <v>
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
485</v>
      </c>
      <c r="X129" s="1166"/>
      <c r="Y129" s="1166"/>
      <c r="Z129" s="1167"/>
      <c r="AA129" s="1050">
        <v>
1727910</v>
      </c>
      <c r="AB129" s="1051"/>
      <c r="AC129" s="1051"/>
      <c r="AD129" s="1051"/>
      <c r="AE129" s="1052"/>
      <c r="AF129" s="1053">
        <v>
1698633</v>
      </c>
      <c r="AG129" s="1051"/>
      <c r="AH129" s="1051"/>
      <c r="AI129" s="1051"/>
      <c r="AJ129" s="1052"/>
      <c r="AK129" s="1053">
        <v>
1684128</v>
      </c>
      <c r="AL129" s="1051"/>
      <c r="AM129" s="1051"/>
      <c r="AN129" s="1051"/>
      <c r="AO129" s="1052"/>
      <c r="AP129" s="1168"/>
      <c r="AQ129" s="1169"/>
      <c r="AR129" s="1169"/>
      <c r="AS129" s="1169"/>
      <c r="AT129" s="1170"/>
      <c r="AU129" s="284"/>
      <c r="AV129" s="284"/>
      <c r="AW129" s="284"/>
      <c r="AX129" s="1159" t="s">
        <v>
486</v>
      </c>
      <c r="AY129" s="1042"/>
      <c r="AZ129" s="1042"/>
      <c r="BA129" s="1042"/>
      <c r="BB129" s="1042"/>
      <c r="BC129" s="1042"/>
      <c r="BD129" s="1042"/>
      <c r="BE129" s="1043"/>
      <c r="BF129" s="1160" t="s">
        <v>
127</v>
      </c>
      <c r="BG129" s="1161"/>
      <c r="BH129" s="1161"/>
      <c r="BI129" s="1161"/>
      <c r="BJ129" s="1161"/>
      <c r="BK129" s="1161"/>
      <c r="BL129" s="1162"/>
      <c r="BM129" s="1160">
        <v>
20</v>
      </c>
      <c r="BN129" s="1161"/>
      <c r="BO129" s="1161"/>
      <c r="BP129" s="1161"/>
      <c r="BQ129" s="1161"/>
      <c r="BR129" s="1161"/>
      <c r="BS129" s="1162"/>
      <c r="BT129" s="1160">
        <v>
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2" t="s">
        <v>
487</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
488</v>
      </c>
      <c r="X130" s="1166"/>
      <c r="Y130" s="1166"/>
      <c r="Z130" s="1167"/>
      <c r="AA130" s="1050">
        <v>
329046</v>
      </c>
      <c r="AB130" s="1051"/>
      <c r="AC130" s="1051"/>
      <c r="AD130" s="1051"/>
      <c r="AE130" s="1052"/>
      <c r="AF130" s="1053">
        <v>
290980</v>
      </c>
      <c r="AG130" s="1051"/>
      <c r="AH130" s="1051"/>
      <c r="AI130" s="1051"/>
      <c r="AJ130" s="1052"/>
      <c r="AK130" s="1053">
        <v>
272522</v>
      </c>
      <c r="AL130" s="1051"/>
      <c r="AM130" s="1051"/>
      <c r="AN130" s="1051"/>
      <c r="AO130" s="1052"/>
      <c r="AP130" s="1168"/>
      <c r="AQ130" s="1169"/>
      <c r="AR130" s="1169"/>
      <c r="AS130" s="1169"/>
      <c r="AT130" s="1170"/>
      <c r="AU130" s="284"/>
      <c r="AV130" s="284"/>
      <c r="AW130" s="284"/>
      <c r="AX130" s="1159" t="s">
        <v>
489</v>
      </c>
      <c r="AY130" s="1042"/>
      <c r="AZ130" s="1042"/>
      <c r="BA130" s="1042"/>
      <c r="BB130" s="1042"/>
      <c r="BC130" s="1042"/>
      <c r="BD130" s="1042"/>
      <c r="BE130" s="1043"/>
      <c r="BF130" s="1196">
        <v>
6.8</v>
      </c>
      <c r="BG130" s="1197"/>
      <c r="BH130" s="1197"/>
      <c r="BI130" s="1197"/>
      <c r="BJ130" s="1197"/>
      <c r="BK130" s="1197"/>
      <c r="BL130" s="1198"/>
      <c r="BM130" s="1196">
        <v>
25</v>
      </c>
      <c r="BN130" s="1197"/>
      <c r="BO130" s="1197"/>
      <c r="BP130" s="1197"/>
      <c r="BQ130" s="1197"/>
      <c r="BR130" s="1197"/>
      <c r="BS130" s="1198"/>
      <c r="BT130" s="1196">
        <v>
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
490</v>
      </c>
      <c r="X131" s="1204"/>
      <c r="Y131" s="1204"/>
      <c r="Z131" s="1205"/>
      <c r="AA131" s="1097">
        <v>
1398864</v>
      </c>
      <c r="AB131" s="1076"/>
      <c r="AC131" s="1076"/>
      <c r="AD131" s="1076"/>
      <c r="AE131" s="1077"/>
      <c r="AF131" s="1075">
        <v>
1407653</v>
      </c>
      <c r="AG131" s="1076"/>
      <c r="AH131" s="1076"/>
      <c r="AI131" s="1076"/>
      <c r="AJ131" s="1077"/>
      <c r="AK131" s="1075">
        <v>
1411606</v>
      </c>
      <c r="AL131" s="1076"/>
      <c r="AM131" s="1076"/>
      <c r="AN131" s="1076"/>
      <c r="AO131" s="1077"/>
      <c r="AP131" s="1206"/>
      <c r="AQ131" s="1207"/>
      <c r="AR131" s="1207"/>
      <c r="AS131" s="1207"/>
      <c r="AT131" s="1208"/>
      <c r="AU131" s="284"/>
      <c r="AV131" s="284"/>
      <c r="AW131" s="284"/>
      <c r="AX131" s="1178" t="s">
        <v>
491</v>
      </c>
      <c r="AY131" s="1129"/>
      <c r="AZ131" s="1129"/>
      <c r="BA131" s="1129"/>
      <c r="BB131" s="1129"/>
      <c r="BC131" s="1129"/>
      <c r="BD131" s="1129"/>
      <c r="BE131" s="1130"/>
      <c r="BF131" s="1179" t="s">
        <v>
127</v>
      </c>
      <c r="BG131" s="1180"/>
      <c r="BH131" s="1180"/>
      <c r="BI131" s="1180"/>
      <c r="BJ131" s="1180"/>
      <c r="BK131" s="1180"/>
      <c r="BL131" s="1181"/>
      <c r="BM131" s="1179">
        <v>
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5" t="s">
        <v>
492</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
493</v>
      </c>
      <c r="W132" s="1189"/>
      <c r="X132" s="1189"/>
      <c r="Y132" s="1189"/>
      <c r="Z132" s="1190"/>
      <c r="AA132" s="1191">
        <v>
7.8658826020000001</v>
      </c>
      <c r="AB132" s="1192"/>
      <c r="AC132" s="1192"/>
      <c r="AD132" s="1192"/>
      <c r="AE132" s="1193"/>
      <c r="AF132" s="1194">
        <v>
6.9903591299999999</v>
      </c>
      <c r="AG132" s="1192"/>
      <c r="AH132" s="1192"/>
      <c r="AI132" s="1192"/>
      <c r="AJ132" s="1193"/>
      <c r="AK132" s="1194">
        <v>
5.6787092149999996</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
494</v>
      </c>
      <c r="W133" s="1172"/>
      <c r="X133" s="1172"/>
      <c r="Y133" s="1172"/>
      <c r="Z133" s="1173"/>
      <c r="AA133" s="1174">
        <v>
7.3</v>
      </c>
      <c r="AB133" s="1175"/>
      <c r="AC133" s="1175"/>
      <c r="AD133" s="1175"/>
      <c r="AE133" s="1176"/>
      <c r="AF133" s="1174">
        <v>
7.3</v>
      </c>
      <c r="AG133" s="1175"/>
      <c r="AH133" s="1175"/>
      <c r="AI133" s="1175"/>
      <c r="AJ133" s="1176"/>
      <c r="AK133" s="1174">
        <v>
6.8</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QTDnSVjzojBOsuSMoePu4ILXTqQndqHOSmzzGyKRXNqSHFJrXhGrceVrZwdieGx+f6ZyijdCJVlG7ngeGbef1g==" saltValue="vJfUOIT/2MG/6VAxiSTm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664062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
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bWZHSqVsPAIQHLNJhz1fZZXFhYhDUs+6o+veXL6qqURfWoMOZrZC79b+gV3TXRA8ygLylUlZf6jJ4WlTRIhbg==" saltValue="ma5j72aVJk0z1bahCZunnA=="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554687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dqUOvL+PIT1EZCGXyEdPNjPRtUY4qtCkk+qyrp0EhRNuM46zmZQvSrD2hKnOdLCSP8fHKRg7PhefnQ8by+f5+A==" saltValue="g6YX+aW+mA/oMeL7QIZ2rg=="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AJ24" sqref="AJ24"/>
    </sheetView>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5546875" style="292" hidden="1" customWidth="1"/>
    <col min="53" max="16384" width="8.554687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
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
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
498</v>
      </c>
      <c r="AP7" s="303"/>
      <c r="AQ7" s="304" t="s">
        <v>
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
500</v>
      </c>
      <c r="AQ8" s="310" t="s">
        <v>
501</v>
      </c>
      <c r="AR8" s="311" t="s">
        <v>
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
503</v>
      </c>
      <c r="AL9" s="1215"/>
      <c r="AM9" s="1215"/>
      <c r="AN9" s="1216"/>
      <c r="AO9" s="312">
        <v>
665223</v>
      </c>
      <c r="AP9" s="312">
        <v>
244388</v>
      </c>
      <c r="AQ9" s="313">
        <v>
213574</v>
      </c>
      <c r="AR9" s="314">
        <v>
14.4</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
504</v>
      </c>
      <c r="AL10" s="1215"/>
      <c r="AM10" s="1215"/>
      <c r="AN10" s="1216"/>
      <c r="AO10" s="315">
        <v>
131341</v>
      </c>
      <c r="AP10" s="315">
        <v>
48252</v>
      </c>
      <c r="AQ10" s="316">
        <v>
27269</v>
      </c>
      <c r="AR10" s="317">
        <v>
76.900000000000006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
505</v>
      </c>
      <c r="AL11" s="1215"/>
      <c r="AM11" s="1215"/>
      <c r="AN11" s="1216"/>
      <c r="AO11" s="315">
        <v>
10235</v>
      </c>
      <c r="AP11" s="315">
        <v>
3760</v>
      </c>
      <c r="AQ11" s="316">
        <v>
27363</v>
      </c>
      <c r="AR11" s="317">
        <v>
-86.3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
506</v>
      </c>
      <c r="AL12" s="1215"/>
      <c r="AM12" s="1215"/>
      <c r="AN12" s="1216"/>
      <c r="AO12" s="315" t="s">
        <v>
507</v>
      </c>
      <c r="AP12" s="315" t="s">
        <v>
507</v>
      </c>
      <c r="AQ12" s="316">
        <v>
4914</v>
      </c>
      <c r="AR12" s="317" t="s">
        <v>
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
508</v>
      </c>
      <c r="AL13" s="1215"/>
      <c r="AM13" s="1215"/>
      <c r="AN13" s="1216"/>
      <c r="AO13" s="315" t="s">
        <v>
507</v>
      </c>
      <c r="AP13" s="315" t="s">
        <v>
507</v>
      </c>
      <c r="AQ13" s="316" t="s">
        <v>
507</v>
      </c>
      <c r="AR13" s="317" t="s">
        <v>
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
509</v>
      </c>
      <c r="AL14" s="1215"/>
      <c r="AM14" s="1215"/>
      <c r="AN14" s="1216"/>
      <c r="AO14" s="315">
        <v>
19122</v>
      </c>
      <c r="AP14" s="315">
        <v>
7025</v>
      </c>
      <c r="AQ14" s="316">
        <v>
8817</v>
      </c>
      <c r="AR14" s="317">
        <v>
-20.3</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
510</v>
      </c>
      <c r="AL15" s="1215"/>
      <c r="AM15" s="1215"/>
      <c r="AN15" s="1216"/>
      <c r="AO15" s="315">
        <v>
23967</v>
      </c>
      <c r="AP15" s="315">
        <v>
8805</v>
      </c>
      <c r="AQ15" s="316">
        <v>
5079</v>
      </c>
      <c r="AR15" s="317">
        <v>
73.400000000000006</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
511</v>
      </c>
      <c r="AL16" s="1218"/>
      <c r="AM16" s="1218"/>
      <c r="AN16" s="1219"/>
      <c r="AO16" s="315">
        <v>
-55721</v>
      </c>
      <c r="AP16" s="315">
        <v>
-20471</v>
      </c>
      <c r="AQ16" s="316">
        <v>
-19713</v>
      </c>
      <c r="AR16" s="317">
        <v>
3.8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
185</v>
      </c>
      <c r="AL17" s="1218"/>
      <c r="AM17" s="1218"/>
      <c r="AN17" s="1219"/>
      <c r="AO17" s="315">
        <v>
794167</v>
      </c>
      <c r="AP17" s="315">
        <v>
291759</v>
      </c>
      <c r="AQ17" s="316">
        <v>
267304</v>
      </c>
      <c r="AR17" s="317">
        <v>
9.1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
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
513</v>
      </c>
      <c r="AP20" s="323" t="s">
        <v>
514</v>
      </c>
      <c r="AQ20" s="324" t="s">
        <v>
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
516</v>
      </c>
      <c r="AL21" s="1210"/>
      <c r="AM21" s="1210"/>
      <c r="AN21" s="1211"/>
      <c r="AO21" s="327">
        <v>
33.43</v>
      </c>
      <c r="AP21" s="328">
        <v>
25.06</v>
      </c>
      <c r="AQ21" s="329">
        <v>
8.3699999999999992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
517</v>
      </c>
      <c r="AL22" s="1210"/>
      <c r="AM22" s="1210"/>
      <c r="AN22" s="1211"/>
      <c r="AO22" s="332">
        <v>
88.9</v>
      </c>
      <c r="AP22" s="333">
        <v>
93.7</v>
      </c>
      <c r="AQ22" s="334">
        <v>
-4.8</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
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
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
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
498</v>
      </c>
      <c r="AP30" s="303"/>
      <c r="AQ30" s="304" t="s">
        <v>
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
500</v>
      </c>
      <c r="AQ31" s="310" t="s">
        <v>
501</v>
      </c>
      <c r="AR31" s="311" t="s">
        <v>
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
521</v>
      </c>
      <c r="AL32" s="1226"/>
      <c r="AM32" s="1226"/>
      <c r="AN32" s="1227"/>
      <c r="AO32" s="342">
        <v>
271191</v>
      </c>
      <c r="AP32" s="342">
        <v>
99629</v>
      </c>
      <c r="AQ32" s="343">
        <v>
151350</v>
      </c>
      <c r="AR32" s="344">
        <v>
-34.200000000000003</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
522</v>
      </c>
      <c r="AL33" s="1226"/>
      <c r="AM33" s="1226"/>
      <c r="AN33" s="1227"/>
      <c r="AO33" s="342" t="s">
        <v>
507</v>
      </c>
      <c r="AP33" s="342" t="s">
        <v>
507</v>
      </c>
      <c r="AQ33" s="343" t="s">
        <v>
507</v>
      </c>
      <c r="AR33" s="344" t="s">
        <v>
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
523</v>
      </c>
      <c r="AL34" s="1226"/>
      <c r="AM34" s="1226"/>
      <c r="AN34" s="1227"/>
      <c r="AO34" s="342" t="s">
        <v>
507</v>
      </c>
      <c r="AP34" s="342" t="s">
        <v>
507</v>
      </c>
      <c r="AQ34" s="343" t="s">
        <v>
507</v>
      </c>
      <c r="AR34" s="344" t="s">
        <v>
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
524</v>
      </c>
      <c r="AL35" s="1226"/>
      <c r="AM35" s="1226"/>
      <c r="AN35" s="1227"/>
      <c r="AO35" s="342">
        <v>
70036</v>
      </c>
      <c r="AP35" s="342">
        <v>
25730</v>
      </c>
      <c r="AQ35" s="343">
        <v>
30589</v>
      </c>
      <c r="AR35" s="344">
        <v>
-15.9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
525</v>
      </c>
      <c r="AL36" s="1226"/>
      <c r="AM36" s="1226"/>
      <c r="AN36" s="1227"/>
      <c r="AO36" s="342">
        <v>
23321</v>
      </c>
      <c r="AP36" s="342">
        <v>
8568</v>
      </c>
      <c r="AQ36" s="343">
        <v>
6092</v>
      </c>
      <c r="AR36" s="344">
        <v>
40.6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
526</v>
      </c>
      <c r="AL37" s="1226"/>
      <c r="AM37" s="1226"/>
      <c r="AN37" s="1227"/>
      <c r="AO37" s="342" t="s">
        <v>
507</v>
      </c>
      <c r="AP37" s="342" t="s">
        <v>
507</v>
      </c>
      <c r="AQ37" s="343">
        <v>
1860</v>
      </c>
      <c r="AR37" s="344" t="s">
        <v>
507</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
527</v>
      </c>
      <c r="AL38" s="1229"/>
      <c r="AM38" s="1229"/>
      <c r="AN38" s="1230"/>
      <c r="AO38" s="345" t="s">
        <v>
507</v>
      </c>
      <c r="AP38" s="345" t="s">
        <v>
507</v>
      </c>
      <c r="AQ38" s="346">
        <v>
61</v>
      </c>
      <c r="AR38" s="334" t="s">
        <v>
507</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
528</v>
      </c>
      <c r="AL39" s="1229"/>
      <c r="AM39" s="1229"/>
      <c r="AN39" s="1230"/>
      <c r="AO39" s="342">
        <v>
-11865</v>
      </c>
      <c r="AP39" s="342">
        <v>
-4359</v>
      </c>
      <c r="AQ39" s="343">
        <v>
-9157</v>
      </c>
      <c r="AR39" s="344">
        <v>
-52.4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
529</v>
      </c>
      <c r="AL40" s="1226"/>
      <c r="AM40" s="1226"/>
      <c r="AN40" s="1227"/>
      <c r="AO40" s="342">
        <v>
-272522</v>
      </c>
      <c r="AP40" s="342">
        <v>
-100118</v>
      </c>
      <c r="AQ40" s="343">
        <v>
-135364</v>
      </c>
      <c r="AR40" s="344">
        <v>
-26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
296</v>
      </c>
      <c r="AL41" s="1232"/>
      <c r="AM41" s="1232"/>
      <c r="AN41" s="1233"/>
      <c r="AO41" s="342">
        <v>
80161</v>
      </c>
      <c r="AP41" s="342">
        <v>
29449</v>
      </c>
      <c r="AQ41" s="343">
        <v>
45431</v>
      </c>
      <c r="AR41" s="344">
        <v>
-35.200000000000003</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
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
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
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
498</v>
      </c>
      <c r="AN49" s="1222" t="s">
        <v>
533</v>
      </c>
      <c r="AO49" s="1223"/>
      <c r="AP49" s="1223"/>
      <c r="AQ49" s="1223"/>
      <c r="AR49" s="122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
534</v>
      </c>
      <c r="AO50" s="359" t="s">
        <v>
535</v>
      </c>
      <c r="AP50" s="360" t="s">
        <v>
536</v>
      </c>
      <c r="AQ50" s="361" t="s">
        <v>
537</v>
      </c>
      <c r="AR50" s="362" t="s">
        <v>
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
539</v>
      </c>
      <c r="AL51" s="355"/>
      <c r="AM51" s="363">
        <v>
931679</v>
      </c>
      <c r="AN51" s="364">
        <v>
322604</v>
      </c>
      <c r="AO51" s="365">
        <v>
-20.5</v>
      </c>
      <c r="AP51" s="366">
        <v>
288550</v>
      </c>
      <c r="AQ51" s="367">
        <v>
20.8</v>
      </c>
      <c r="AR51" s="368">
        <v>
-41.3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
540</v>
      </c>
      <c r="AM52" s="371">
        <v>
697420</v>
      </c>
      <c r="AN52" s="372">
        <v>
241489</v>
      </c>
      <c r="AO52" s="373">
        <v>
-22.6</v>
      </c>
      <c r="AP52" s="374">
        <v>
141525</v>
      </c>
      <c r="AQ52" s="375">
        <v>
10.1</v>
      </c>
      <c r="AR52" s="376">
        <v>
-32.700000000000003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
541</v>
      </c>
      <c r="AL53" s="355"/>
      <c r="AM53" s="363">
        <v>
1602920</v>
      </c>
      <c r="AN53" s="364">
        <v>
568815</v>
      </c>
      <c r="AO53" s="365">
        <v>
76.3</v>
      </c>
      <c r="AP53" s="366">
        <v>
287914</v>
      </c>
      <c r="AQ53" s="367">
        <v>
-0.2</v>
      </c>
      <c r="AR53" s="368">
        <v>
76.5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
540</v>
      </c>
      <c r="AM54" s="371">
        <v>
1192372</v>
      </c>
      <c r="AN54" s="372">
        <v>
423127</v>
      </c>
      <c r="AO54" s="373">
        <v>
75.2</v>
      </c>
      <c r="AP54" s="374">
        <v>
146531</v>
      </c>
      <c r="AQ54" s="375">
        <v>
3.5</v>
      </c>
      <c r="AR54" s="376">
        <v>
71.7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
542</v>
      </c>
      <c r="AL55" s="355"/>
      <c r="AM55" s="363">
        <v>
673182</v>
      </c>
      <c r="AN55" s="364">
        <v>
244527</v>
      </c>
      <c r="AO55" s="365">
        <v>
-57</v>
      </c>
      <c r="AP55" s="366">
        <v>
310300</v>
      </c>
      <c r="AQ55" s="367">
        <v>
7.8</v>
      </c>
      <c r="AR55" s="368">
        <v>
-64.8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
540</v>
      </c>
      <c r="AM56" s="371">
        <v>
545494</v>
      </c>
      <c r="AN56" s="372">
        <v>
198145</v>
      </c>
      <c r="AO56" s="373">
        <v>
-53.2</v>
      </c>
      <c r="AP56" s="374">
        <v>
157576</v>
      </c>
      <c r="AQ56" s="375">
        <v>
7.5</v>
      </c>
      <c r="AR56" s="376">
        <v>
-60.7</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
543</v>
      </c>
      <c r="AL57" s="355"/>
      <c r="AM57" s="363">
        <v>
1690875</v>
      </c>
      <c r="AN57" s="364">
        <v>
620732</v>
      </c>
      <c r="AO57" s="365">
        <v>
153.9</v>
      </c>
      <c r="AP57" s="366">
        <v>
317319</v>
      </c>
      <c r="AQ57" s="367">
        <v>
2.2999999999999998</v>
      </c>
      <c r="AR57" s="368">
        <v>
151.6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
540</v>
      </c>
      <c r="AM58" s="371">
        <v>
527707</v>
      </c>
      <c r="AN58" s="372">
        <v>
193725</v>
      </c>
      <c r="AO58" s="373">
        <v>
-2.2000000000000002</v>
      </c>
      <c r="AP58" s="374">
        <v>
164214</v>
      </c>
      <c r="AQ58" s="375">
        <v>
4.2</v>
      </c>
      <c r="AR58" s="376">
        <v>
-6.4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
544</v>
      </c>
      <c r="AL59" s="355"/>
      <c r="AM59" s="363">
        <v>
1526714</v>
      </c>
      <c r="AN59" s="364">
        <v>
560880</v>
      </c>
      <c r="AO59" s="365">
        <v>
-9.6</v>
      </c>
      <c r="AP59" s="366">
        <v>
289738</v>
      </c>
      <c r="AQ59" s="367">
        <v>
-8.6999999999999993</v>
      </c>
      <c r="AR59" s="368">
        <v>
-0.9</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
540</v>
      </c>
      <c r="AM60" s="371">
        <v>
887211</v>
      </c>
      <c r="AN60" s="372">
        <v>
325941</v>
      </c>
      <c r="AO60" s="373">
        <v>
68.2</v>
      </c>
      <c r="AP60" s="374">
        <v>
156238</v>
      </c>
      <c r="AQ60" s="375">
        <v>
-4.9000000000000004</v>
      </c>
      <c r="AR60" s="376">
        <v>
73.099999999999994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
545</v>
      </c>
      <c r="AL61" s="377"/>
      <c r="AM61" s="378">
        <v>
1285074</v>
      </c>
      <c r="AN61" s="379">
        <v>
463512</v>
      </c>
      <c r="AO61" s="380">
        <v>
28.6</v>
      </c>
      <c r="AP61" s="381">
        <v>
298764</v>
      </c>
      <c r="AQ61" s="382">
        <v>
4.4000000000000004</v>
      </c>
      <c r="AR61" s="368">
        <v>
24.2</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
540</v>
      </c>
      <c r="AM62" s="371">
        <v>
770041</v>
      </c>
      <c r="AN62" s="372">
        <v>
276485</v>
      </c>
      <c r="AO62" s="373">
        <v>
13.1</v>
      </c>
      <c r="AP62" s="374">
        <v>
153217</v>
      </c>
      <c r="AQ62" s="375">
        <v>
4.0999999999999996</v>
      </c>
      <c r="AR62" s="376">
        <v>
9</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fh+R7iNts+0eqcnhe9gnTjqTC8LaeDb1G5v54i9Pg5NqXUK5yu40elDdh5f1IWsxgVvovEUZcVtqm8bDQDonVA==" saltValue="THEo9JF+H5QFQxoDUK1Q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
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pdZY0q/c0poJeINt3/PRvj3uOyeoy02dXOBRlZNGhxws8SLXkqTFgO9PxFdBu+ILm3IRFfJvNUl6K1YU0FweMg==" saltValue="LRSPJfr0ln/vu64+teXti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VQ0HwUQpEEprujEsR+PLR/uxWhtoB1zBfcieNkwW6uHcS8aF3ohcA8tw6deoVUsWnygcVctwDsIJ+uNnC8Tu1g==" saltValue="fyhsOBXVYIFaRKeA/hlds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549</v>
      </c>
      <c r="G46" s="8" t="s">
        <v>
550</v>
      </c>
      <c r="H46" s="8" t="s">
        <v>
551</v>
      </c>
      <c r="I46" s="8" t="s">
        <v>
552</v>
      </c>
      <c r="J46" s="9" t="s">
        <v>
553</v>
      </c>
    </row>
    <row r="47" spans="2:10" ht="57.75" customHeight="1" x14ac:dyDescent="0.2">
      <c r="B47" s="10"/>
      <c r="C47" s="1234" t="s">
        <v>
3</v>
      </c>
      <c r="D47" s="1234"/>
      <c r="E47" s="1235"/>
      <c r="F47" s="11">
        <v>
35.18</v>
      </c>
      <c r="G47" s="12">
        <v>
29.52</v>
      </c>
      <c r="H47" s="12">
        <v>
35.22</v>
      </c>
      <c r="I47" s="12">
        <v>
29.9</v>
      </c>
      <c r="J47" s="13">
        <v>
24.94</v>
      </c>
    </row>
    <row r="48" spans="2:10" ht="57.75" customHeight="1" x14ac:dyDescent="0.2">
      <c r="B48" s="14"/>
      <c r="C48" s="1236" t="s">
        <v>
4</v>
      </c>
      <c r="D48" s="1236"/>
      <c r="E48" s="1237"/>
      <c r="F48" s="15">
        <v>
9.24</v>
      </c>
      <c r="G48" s="16">
        <v>
12.09</v>
      </c>
      <c r="H48" s="16">
        <v>
11</v>
      </c>
      <c r="I48" s="16">
        <v>
12.58</v>
      </c>
      <c r="J48" s="17">
        <v>
8.16</v>
      </c>
    </row>
    <row r="49" spans="2:10" ht="57.75" customHeight="1" thickBot="1" x14ac:dyDescent="0.25">
      <c r="B49" s="18"/>
      <c r="C49" s="1238" t="s">
        <v>
5</v>
      </c>
      <c r="D49" s="1238"/>
      <c r="E49" s="1239"/>
      <c r="F49" s="19">
        <v>
0.72</v>
      </c>
      <c r="G49" s="20">
        <v>
0.46</v>
      </c>
      <c r="H49" s="20">
        <v>
5.56</v>
      </c>
      <c r="I49" s="20" t="s">
        <v>
554</v>
      </c>
      <c r="J49" s="21" t="s">
        <v>
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W+U4g99w+Y9sL+bu+9PejNV/e0vOAWnPNw8KLXjURNk9iiZXiV7MxWFyHSGq0YGv2O9j5u2i3JA76bWmvfsKA==" saltValue="s99/tex0gqgRvrFdfxPMZ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549</v>
      </c>
      <c r="G33" s="29" t="s">
        <v>
550</v>
      </c>
      <c r="H33" s="29" t="s">
        <v>
551</v>
      </c>
      <c r="I33" s="29" t="s">
        <v>
552</v>
      </c>
      <c r="J33" s="30" t="s">
        <v>
553</v>
      </c>
      <c r="K33" s="22"/>
      <c r="L33" s="22"/>
      <c r="M33" s="22"/>
      <c r="N33" s="22"/>
      <c r="O33" s="22"/>
      <c r="P33" s="22"/>
    </row>
    <row r="34" spans="1:16" ht="39" customHeight="1" x14ac:dyDescent="0.2">
      <c r="A34" s="22"/>
      <c r="B34" s="31"/>
      <c r="C34" s="1246" t="s">
        <v>
556</v>
      </c>
      <c r="D34" s="1246"/>
      <c r="E34" s="1247"/>
      <c r="F34" s="32">
        <v>
9.15</v>
      </c>
      <c r="G34" s="33">
        <v>
11.95</v>
      </c>
      <c r="H34" s="33">
        <v>
10.91</v>
      </c>
      <c r="I34" s="33">
        <v>
12.44</v>
      </c>
      <c r="J34" s="34">
        <v>
8.0399999999999991</v>
      </c>
      <c r="K34" s="22"/>
      <c r="L34" s="22"/>
      <c r="M34" s="22"/>
      <c r="N34" s="22"/>
      <c r="O34" s="22"/>
      <c r="P34" s="22"/>
    </row>
    <row r="35" spans="1:16" ht="39" customHeight="1" x14ac:dyDescent="0.2">
      <c r="A35" s="22"/>
      <c r="B35" s="35"/>
      <c r="C35" s="1240" t="s">
        <v>
557</v>
      </c>
      <c r="D35" s="1241"/>
      <c r="E35" s="1242"/>
      <c r="F35" s="36">
        <v>
0.47</v>
      </c>
      <c r="G35" s="37">
        <v>
0.47</v>
      </c>
      <c r="H35" s="37">
        <v>
0.52</v>
      </c>
      <c r="I35" s="37">
        <v>
0.56999999999999995</v>
      </c>
      <c r="J35" s="38">
        <v>
0.69</v>
      </c>
      <c r="K35" s="22"/>
      <c r="L35" s="22"/>
      <c r="M35" s="22"/>
      <c r="N35" s="22"/>
      <c r="O35" s="22"/>
      <c r="P35" s="22"/>
    </row>
    <row r="36" spans="1:16" ht="39" customHeight="1" x14ac:dyDescent="0.2">
      <c r="A36" s="22"/>
      <c r="B36" s="35"/>
      <c r="C36" s="1240" t="s">
        <v>
558</v>
      </c>
      <c r="D36" s="1241"/>
      <c r="E36" s="1242"/>
      <c r="F36" s="36">
        <v>
0</v>
      </c>
      <c r="G36" s="37">
        <v>
0</v>
      </c>
      <c r="H36" s="37">
        <v>
0</v>
      </c>
      <c r="I36" s="37">
        <v>
0</v>
      </c>
      <c r="J36" s="38">
        <v>
0.66</v>
      </c>
      <c r="K36" s="22"/>
      <c r="L36" s="22"/>
      <c r="M36" s="22"/>
      <c r="N36" s="22"/>
      <c r="O36" s="22"/>
      <c r="P36" s="22"/>
    </row>
    <row r="37" spans="1:16" ht="39" customHeight="1" x14ac:dyDescent="0.2">
      <c r="A37" s="22"/>
      <c r="B37" s="35"/>
      <c r="C37" s="1240" t="s">
        <v>
559</v>
      </c>
      <c r="D37" s="1241"/>
      <c r="E37" s="1242"/>
      <c r="F37" s="36">
        <v>
0.25</v>
      </c>
      <c r="G37" s="37">
        <v>
0.61</v>
      </c>
      <c r="H37" s="37">
        <v>
0.4</v>
      </c>
      <c r="I37" s="37">
        <v>
0.39</v>
      </c>
      <c r="J37" s="38">
        <v>
0.2</v>
      </c>
      <c r="K37" s="22"/>
      <c r="L37" s="22"/>
      <c r="M37" s="22"/>
      <c r="N37" s="22"/>
      <c r="O37" s="22"/>
      <c r="P37" s="22"/>
    </row>
    <row r="38" spans="1:16" ht="39" customHeight="1" x14ac:dyDescent="0.2">
      <c r="A38" s="22"/>
      <c r="B38" s="35"/>
      <c r="C38" s="1240" t="s">
        <v>
560</v>
      </c>
      <c r="D38" s="1241"/>
      <c r="E38" s="1242"/>
      <c r="F38" s="36">
        <v>
0</v>
      </c>
      <c r="G38" s="37">
        <v>
0.06</v>
      </c>
      <c r="H38" s="37">
        <v>
0.08</v>
      </c>
      <c r="I38" s="37">
        <v>
0.09</v>
      </c>
      <c r="J38" s="38">
        <v>
0.11</v>
      </c>
      <c r="K38" s="22"/>
      <c r="L38" s="22"/>
      <c r="M38" s="22"/>
      <c r="N38" s="22"/>
      <c r="O38" s="22"/>
      <c r="P38" s="22"/>
    </row>
    <row r="39" spans="1:16" ht="39" customHeight="1" x14ac:dyDescent="0.2">
      <c r="A39" s="22"/>
      <c r="B39" s="35"/>
      <c r="C39" s="1240" t="s">
        <v>
561</v>
      </c>
      <c r="D39" s="1241"/>
      <c r="E39" s="1242"/>
      <c r="F39" s="36">
        <v>
0.03</v>
      </c>
      <c r="G39" s="37">
        <v>
0.03</v>
      </c>
      <c r="H39" s="37">
        <v>
7.0000000000000007E-2</v>
      </c>
      <c r="I39" s="37">
        <v>
0.1</v>
      </c>
      <c r="J39" s="38">
        <v>
0.08</v>
      </c>
      <c r="K39" s="22"/>
      <c r="L39" s="22"/>
      <c r="M39" s="22"/>
      <c r="N39" s="22"/>
      <c r="O39" s="22"/>
      <c r="P39" s="22"/>
    </row>
    <row r="40" spans="1:16" ht="39" customHeight="1" x14ac:dyDescent="0.2">
      <c r="A40" s="22"/>
      <c r="B40" s="35"/>
      <c r="C40" s="1240" t="s">
        <v>
562</v>
      </c>
      <c r="D40" s="1241"/>
      <c r="E40" s="1242"/>
      <c r="F40" s="36">
        <v>
0</v>
      </c>
      <c r="G40" s="37">
        <v>
0</v>
      </c>
      <c r="H40" s="37">
        <v>
0</v>
      </c>
      <c r="I40" s="37">
        <v>
0</v>
      </c>
      <c r="J40" s="38">
        <v>
0</v>
      </c>
      <c r="K40" s="22"/>
      <c r="L40" s="22"/>
      <c r="M40" s="22"/>
      <c r="N40" s="22"/>
      <c r="O40" s="22"/>
      <c r="P40" s="22"/>
    </row>
    <row r="41" spans="1:16" ht="39" customHeight="1" x14ac:dyDescent="0.2">
      <c r="A41" s="22"/>
      <c r="B41" s="35"/>
      <c r="C41" s="1240" t="s">
        <v>
563</v>
      </c>
      <c r="D41" s="1241"/>
      <c r="E41" s="1242"/>
      <c r="F41" s="36">
        <v>
0.08</v>
      </c>
      <c r="G41" s="37">
        <v>
7.0000000000000007E-2</v>
      </c>
      <c r="H41" s="37">
        <v>
0</v>
      </c>
      <c r="I41" s="37">
        <v>
0.04</v>
      </c>
      <c r="J41" s="38">
        <v>
0</v>
      </c>
      <c r="K41" s="22"/>
      <c r="L41" s="22"/>
      <c r="M41" s="22"/>
      <c r="N41" s="22"/>
      <c r="O41" s="22"/>
      <c r="P41" s="22"/>
    </row>
    <row r="42" spans="1:16" ht="39" customHeight="1" x14ac:dyDescent="0.2">
      <c r="A42" s="22"/>
      <c r="B42" s="39"/>
      <c r="C42" s="1240" t="s">
        <v>
564</v>
      </c>
      <c r="D42" s="1241"/>
      <c r="E42" s="1242"/>
      <c r="F42" s="36" t="s">
        <v>
507</v>
      </c>
      <c r="G42" s="37" t="s">
        <v>
507</v>
      </c>
      <c r="H42" s="37" t="s">
        <v>
507</v>
      </c>
      <c r="I42" s="37" t="s">
        <v>
507</v>
      </c>
      <c r="J42" s="38" t="s">
        <v>
507</v>
      </c>
      <c r="K42" s="22"/>
      <c r="L42" s="22"/>
      <c r="M42" s="22"/>
      <c r="N42" s="22"/>
      <c r="O42" s="22"/>
      <c r="P42" s="22"/>
    </row>
    <row r="43" spans="1:16" ht="39" customHeight="1" thickBot="1" x14ac:dyDescent="0.25">
      <c r="A43" s="22"/>
      <c r="B43" s="40"/>
      <c r="C43" s="1243" t="s">
        <v>
565</v>
      </c>
      <c r="D43" s="1244"/>
      <c r="E43" s="1245"/>
      <c r="F43" s="41">
        <v>
0.8</v>
      </c>
      <c r="G43" s="42">
        <v>
0.33</v>
      </c>
      <c r="H43" s="42">
        <v>
0</v>
      </c>
      <c r="I43" s="42">
        <v>
0</v>
      </c>
      <c r="J43" s="43">
        <v>
0</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eBwXAUAI18Gm7BRejkWy1NynZ/3uWbkl4JMO1KjZWzvsPOEVHHjgZsfhu4NV8J49ngW1xm1K6lkDL7fmgamfA==" saltValue="yookmyPgatZIuk4Ewy0h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1" sqref="O51"/>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549</v>
      </c>
      <c r="L44" s="56" t="s">
        <v>
550</v>
      </c>
      <c r="M44" s="56" t="s">
        <v>
551</v>
      </c>
      <c r="N44" s="56" t="s">
        <v>
552</v>
      </c>
      <c r="O44" s="57" t="s">
        <v>
553</v>
      </c>
      <c r="P44" s="48"/>
      <c r="Q44" s="48"/>
      <c r="R44" s="48"/>
      <c r="S44" s="48"/>
      <c r="T44" s="48"/>
      <c r="U44" s="48"/>
    </row>
    <row r="45" spans="1:21" ht="30.75" customHeight="1" x14ac:dyDescent="0.2">
      <c r="A45" s="48"/>
      <c r="B45" s="1248" t="s">
        <v>
11</v>
      </c>
      <c r="C45" s="1249"/>
      <c r="D45" s="58"/>
      <c r="E45" s="1254" t="s">
        <v>
12</v>
      </c>
      <c r="F45" s="1254"/>
      <c r="G45" s="1254"/>
      <c r="H45" s="1254"/>
      <c r="I45" s="1254"/>
      <c r="J45" s="1255"/>
      <c r="K45" s="59">
        <v>
280</v>
      </c>
      <c r="L45" s="60">
        <v>
277</v>
      </c>
      <c r="M45" s="60">
        <v>
319</v>
      </c>
      <c r="N45" s="60">
        <v>
299</v>
      </c>
      <c r="O45" s="61">
        <v>
271</v>
      </c>
      <c r="P45" s="48"/>
      <c r="Q45" s="48"/>
      <c r="R45" s="48"/>
      <c r="S45" s="48"/>
      <c r="T45" s="48"/>
      <c r="U45" s="48"/>
    </row>
    <row r="46" spans="1:21" ht="30.75" customHeight="1" x14ac:dyDescent="0.2">
      <c r="A46" s="48"/>
      <c r="B46" s="1250"/>
      <c r="C46" s="1251"/>
      <c r="D46" s="62"/>
      <c r="E46" s="1256" t="s">
        <v>
13</v>
      </c>
      <c r="F46" s="1256"/>
      <c r="G46" s="1256"/>
      <c r="H46" s="1256"/>
      <c r="I46" s="1256"/>
      <c r="J46" s="1257"/>
      <c r="K46" s="63" t="s">
        <v>
507</v>
      </c>
      <c r="L46" s="64" t="s">
        <v>
507</v>
      </c>
      <c r="M46" s="64" t="s">
        <v>
507</v>
      </c>
      <c r="N46" s="64" t="s">
        <v>
507</v>
      </c>
      <c r="O46" s="65" t="s">
        <v>
507</v>
      </c>
      <c r="P46" s="48"/>
      <c r="Q46" s="48"/>
      <c r="R46" s="48"/>
      <c r="S46" s="48"/>
      <c r="T46" s="48"/>
      <c r="U46" s="48"/>
    </row>
    <row r="47" spans="1:21" ht="30.75" customHeight="1" x14ac:dyDescent="0.2">
      <c r="A47" s="48"/>
      <c r="B47" s="1250"/>
      <c r="C47" s="1251"/>
      <c r="D47" s="62"/>
      <c r="E47" s="1256" t="s">
        <v>
14</v>
      </c>
      <c r="F47" s="1256"/>
      <c r="G47" s="1256"/>
      <c r="H47" s="1256"/>
      <c r="I47" s="1256"/>
      <c r="J47" s="1257"/>
      <c r="K47" s="63" t="s">
        <v>
507</v>
      </c>
      <c r="L47" s="64" t="s">
        <v>
507</v>
      </c>
      <c r="M47" s="64" t="s">
        <v>
507</v>
      </c>
      <c r="N47" s="64" t="s">
        <v>
507</v>
      </c>
      <c r="O47" s="65" t="s">
        <v>
507</v>
      </c>
      <c r="P47" s="48"/>
      <c r="Q47" s="48"/>
      <c r="R47" s="48"/>
      <c r="S47" s="48"/>
      <c r="T47" s="48"/>
      <c r="U47" s="48"/>
    </row>
    <row r="48" spans="1:21" ht="30.75" customHeight="1" x14ac:dyDescent="0.2">
      <c r="A48" s="48"/>
      <c r="B48" s="1250"/>
      <c r="C48" s="1251"/>
      <c r="D48" s="62"/>
      <c r="E48" s="1256" t="s">
        <v>
15</v>
      </c>
      <c r="F48" s="1256"/>
      <c r="G48" s="1256"/>
      <c r="H48" s="1256"/>
      <c r="I48" s="1256"/>
      <c r="J48" s="1257"/>
      <c r="K48" s="63">
        <v>
119</v>
      </c>
      <c r="L48" s="64">
        <v>
117</v>
      </c>
      <c r="M48" s="64">
        <v>
109</v>
      </c>
      <c r="N48" s="64">
        <v>
79</v>
      </c>
      <c r="O48" s="65">
        <v>
70</v>
      </c>
      <c r="P48" s="48"/>
      <c r="Q48" s="48"/>
      <c r="R48" s="48"/>
      <c r="S48" s="48"/>
      <c r="T48" s="48"/>
      <c r="U48" s="48"/>
    </row>
    <row r="49" spans="1:21" ht="30.75" customHeight="1" x14ac:dyDescent="0.2">
      <c r="A49" s="48"/>
      <c r="B49" s="1250"/>
      <c r="C49" s="1251"/>
      <c r="D49" s="62"/>
      <c r="E49" s="1256" t="s">
        <v>
16</v>
      </c>
      <c r="F49" s="1256"/>
      <c r="G49" s="1256"/>
      <c r="H49" s="1256"/>
      <c r="I49" s="1256"/>
      <c r="J49" s="1257"/>
      <c r="K49" s="63">
        <v>
12</v>
      </c>
      <c r="L49" s="64">
        <v>
19</v>
      </c>
      <c r="M49" s="64">
        <v>
23</v>
      </c>
      <c r="N49" s="64">
        <v>
23</v>
      </c>
      <c r="O49" s="65">
        <v>
23</v>
      </c>
      <c r="P49" s="48"/>
      <c r="Q49" s="48"/>
      <c r="R49" s="48"/>
      <c r="S49" s="48"/>
      <c r="T49" s="48"/>
      <c r="U49" s="48"/>
    </row>
    <row r="50" spans="1:21" ht="30.75" customHeight="1" x14ac:dyDescent="0.2">
      <c r="A50" s="48"/>
      <c r="B50" s="1250"/>
      <c r="C50" s="1251"/>
      <c r="D50" s="62"/>
      <c r="E50" s="1256" t="s">
        <v>
17</v>
      </c>
      <c r="F50" s="1256"/>
      <c r="G50" s="1256"/>
      <c r="H50" s="1256"/>
      <c r="I50" s="1256"/>
      <c r="J50" s="1257"/>
      <c r="K50" s="63">
        <v>
0</v>
      </c>
      <c r="L50" s="64" t="s">
        <v>
507</v>
      </c>
      <c r="M50" s="64" t="s">
        <v>
507</v>
      </c>
      <c r="N50" s="64" t="s">
        <v>
507</v>
      </c>
      <c r="O50" s="65" t="s">
        <v>
507</v>
      </c>
      <c r="P50" s="48"/>
      <c r="Q50" s="48"/>
      <c r="R50" s="48"/>
      <c r="S50" s="48"/>
      <c r="T50" s="48"/>
      <c r="U50" s="48"/>
    </row>
    <row r="51" spans="1:21" ht="30.75" customHeight="1" x14ac:dyDescent="0.2">
      <c r="A51" s="48"/>
      <c r="B51" s="1252"/>
      <c r="C51" s="1253"/>
      <c r="D51" s="66"/>
      <c r="E51" s="1256" t="s">
        <v>
18</v>
      </c>
      <c r="F51" s="1256"/>
      <c r="G51" s="1256"/>
      <c r="H51" s="1256"/>
      <c r="I51" s="1256"/>
      <c r="J51" s="1257"/>
      <c r="K51" s="63" t="s">
        <v>
507</v>
      </c>
      <c r="L51" s="64" t="s">
        <v>
507</v>
      </c>
      <c r="M51" s="64" t="s">
        <v>
507</v>
      </c>
      <c r="N51" s="64" t="s">
        <v>
507</v>
      </c>
      <c r="O51" s="65" t="s">
        <v>
507</v>
      </c>
      <c r="P51" s="48"/>
      <c r="Q51" s="48"/>
      <c r="R51" s="48"/>
      <c r="S51" s="48"/>
      <c r="T51" s="48"/>
      <c r="U51" s="48"/>
    </row>
    <row r="52" spans="1:21" ht="30.75" customHeight="1" x14ac:dyDescent="0.2">
      <c r="A52" s="48"/>
      <c r="B52" s="1258" t="s">
        <v>
19</v>
      </c>
      <c r="C52" s="1259"/>
      <c r="D52" s="66"/>
      <c r="E52" s="1256" t="s">
        <v>
20</v>
      </c>
      <c r="F52" s="1256"/>
      <c r="G52" s="1256"/>
      <c r="H52" s="1256"/>
      <c r="I52" s="1256"/>
      <c r="J52" s="1257"/>
      <c r="K52" s="63">
        <v>
321</v>
      </c>
      <c r="L52" s="64">
        <v>
316</v>
      </c>
      <c r="M52" s="64">
        <v>
340</v>
      </c>
      <c r="N52" s="64">
        <v>
303</v>
      </c>
      <c r="O52" s="65">
        <v>
284</v>
      </c>
      <c r="P52" s="48"/>
      <c r="Q52" s="48"/>
      <c r="R52" s="48"/>
      <c r="S52" s="48"/>
      <c r="T52" s="48"/>
      <c r="U52" s="48"/>
    </row>
    <row r="53" spans="1:21" ht="30.75" customHeight="1" thickBot="1" x14ac:dyDescent="0.25">
      <c r="A53" s="48"/>
      <c r="B53" s="1260" t="s">
        <v>
21</v>
      </c>
      <c r="C53" s="1261"/>
      <c r="D53" s="67"/>
      <c r="E53" s="1262" t="s">
        <v>
22</v>
      </c>
      <c r="F53" s="1262"/>
      <c r="G53" s="1262"/>
      <c r="H53" s="1262"/>
      <c r="I53" s="1262"/>
      <c r="J53" s="1263"/>
      <c r="K53" s="68">
        <v>
90</v>
      </c>
      <c r="L53" s="69">
        <v>
97</v>
      </c>
      <c r="M53" s="69">
        <v>
111</v>
      </c>
      <c r="N53" s="69">
        <v>
98</v>
      </c>
      <c r="O53" s="70">
        <v>
80</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
2</v>
      </c>
      <c r="K56" s="79" t="s">
        <v>
566</v>
      </c>
      <c r="L56" s="80" t="s">
        <v>
567</v>
      </c>
      <c r="M56" s="80" t="s">
        <v>
568</v>
      </c>
      <c r="N56" s="80" t="s">
        <v>
569</v>
      </c>
      <c r="O56" s="81" t="s">
        <v>
570</v>
      </c>
      <c r="P56" s="48"/>
      <c r="Q56" s="48"/>
      <c r="R56" s="48"/>
      <c r="S56" s="48"/>
      <c r="T56" s="48"/>
      <c r="U56" s="48"/>
    </row>
    <row r="57" spans="1:21" ht="31.5" customHeight="1" x14ac:dyDescent="0.2">
      <c r="B57" s="1264" t="s">
        <v>
25</v>
      </c>
      <c r="C57" s="1265"/>
      <c r="D57" s="1268" t="s">
        <v>
26</v>
      </c>
      <c r="E57" s="1269"/>
      <c r="F57" s="1269"/>
      <c r="G57" s="1269"/>
      <c r="H57" s="1269"/>
      <c r="I57" s="1269"/>
      <c r="J57" s="1270"/>
      <c r="K57" s="82" t="s">
        <v>
586</v>
      </c>
      <c r="L57" s="83" t="s">
        <v>
586</v>
      </c>
      <c r="M57" s="83" t="s">
        <v>
586</v>
      </c>
      <c r="N57" s="83" t="s">
        <v>
586</v>
      </c>
      <c r="O57" s="84" t="s">
        <v>
586</v>
      </c>
    </row>
    <row r="58" spans="1:21" ht="31.5" customHeight="1" thickBot="1" x14ac:dyDescent="0.25">
      <c r="B58" s="1266"/>
      <c r="C58" s="1267"/>
      <c r="D58" s="1271" t="s">
        <v>
27</v>
      </c>
      <c r="E58" s="1272"/>
      <c r="F58" s="1272"/>
      <c r="G58" s="1272"/>
      <c r="H58" s="1272"/>
      <c r="I58" s="1272"/>
      <c r="J58" s="1273"/>
      <c r="K58" s="85" t="s">
        <v>
586</v>
      </c>
      <c r="L58" s="86" t="s">
        <v>
586</v>
      </c>
      <c r="M58" s="86" t="s">
        <v>
586</v>
      </c>
      <c r="N58" s="86" t="s">
        <v>
586</v>
      </c>
      <c r="O58" s="87" t="s">
        <v>
587</v>
      </c>
    </row>
    <row r="59" spans="1:21" ht="24" customHeight="1" x14ac:dyDescent="0.2">
      <c r="B59" s="88"/>
      <c r="C59" s="88"/>
      <c r="D59" s="89" t="s">
        <v>
28</v>
      </c>
      <c r="E59" s="90"/>
      <c r="F59" s="90"/>
      <c r="G59" s="90"/>
      <c r="H59" s="90"/>
      <c r="I59" s="90"/>
      <c r="J59" s="90"/>
      <c r="K59" s="90"/>
      <c r="L59" s="90"/>
      <c r="M59" s="90"/>
      <c r="N59" s="90"/>
      <c r="O59" s="90"/>
    </row>
    <row r="60" spans="1:21" ht="24" customHeight="1" x14ac:dyDescent="0.2">
      <c r="B60" s="91"/>
      <c r="C60" s="91"/>
      <c r="D60" s="89" t="s">
        <v>
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oA0GYgrixc8yQbgSU0sDl6Rg3SerhC5U30vwmc6V61bdtHSpRDEEk4kBtEtjolf992pJLVkn6GEhMKhS2BeRg==" saltValue="bJSPrlb5oPg6ijsDsjOq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
&amp;C&amp;P/&amp;N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E50" sqref="E50:H50"/>
    </sheetView>
  </sheetViews>
  <sheetFormatPr defaultColWidth="0" defaultRowHeight="13.5" customHeight="1" zeroHeight="1" x14ac:dyDescent="0.2"/>
  <cols>
    <col min="1" max="1" width="6.5546875" style="92" customWidth="1"/>
    <col min="2" max="3" width="12.5546875" style="92" customWidth="1"/>
    <col min="4" max="4" width="11.5546875" style="92" customWidth="1"/>
    <col min="5" max="8" width="10.44140625" style="92" customWidth="1"/>
    <col min="9" max="13" width="16.44140625" style="92" customWidth="1"/>
    <col min="14" max="19" width="12.554687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
9</v>
      </c>
    </row>
    <row r="40" spans="2:13" ht="27.75" customHeight="1" thickBot="1" x14ac:dyDescent="0.25">
      <c r="B40" s="94" t="s">
        <v>
10</v>
      </c>
      <c r="C40" s="95"/>
      <c r="D40" s="95"/>
      <c r="E40" s="96"/>
      <c r="F40" s="96"/>
      <c r="G40" s="96"/>
      <c r="H40" s="97" t="s">
        <v>
2</v>
      </c>
      <c r="I40" s="98" t="s">
        <v>
549</v>
      </c>
      <c r="J40" s="99" t="s">
        <v>
550</v>
      </c>
      <c r="K40" s="99" t="s">
        <v>
551</v>
      </c>
      <c r="L40" s="99" t="s">
        <v>
552</v>
      </c>
      <c r="M40" s="100" t="s">
        <v>
553</v>
      </c>
    </row>
    <row r="41" spans="2:13" ht="27.75" customHeight="1" x14ac:dyDescent="0.2">
      <c r="B41" s="1274" t="s">
        <v>
30</v>
      </c>
      <c r="C41" s="1275"/>
      <c r="D41" s="101"/>
      <c r="E41" s="1280" t="s">
        <v>
31</v>
      </c>
      <c r="F41" s="1280"/>
      <c r="G41" s="1280"/>
      <c r="H41" s="1281"/>
      <c r="I41" s="102">
        <v>
2567</v>
      </c>
      <c r="J41" s="103">
        <v>
2780</v>
      </c>
      <c r="K41" s="103">
        <v>
2553</v>
      </c>
      <c r="L41" s="103">
        <v>
2673</v>
      </c>
      <c r="M41" s="104">
        <v>
2786</v>
      </c>
    </row>
    <row r="42" spans="2:13" ht="27.75" customHeight="1" x14ac:dyDescent="0.2">
      <c r="B42" s="1276"/>
      <c r="C42" s="1277"/>
      <c r="D42" s="105"/>
      <c r="E42" s="1282" t="s">
        <v>
32</v>
      </c>
      <c r="F42" s="1282"/>
      <c r="G42" s="1282"/>
      <c r="H42" s="1283"/>
      <c r="I42" s="106" t="s">
        <v>
507</v>
      </c>
      <c r="J42" s="107" t="s">
        <v>
507</v>
      </c>
      <c r="K42" s="107" t="s">
        <v>
507</v>
      </c>
      <c r="L42" s="107" t="s">
        <v>
507</v>
      </c>
      <c r="M42" s="108" t="s">
        <v>
507</v>
      </c>
    </row>
    <row r="43" spans="2:13" ht="27.75" customHeight="1" x14ac:dyDescent="0.2">
      <c r="B43" s="1276"/>
      <c r="C43" s="1277"/>
      <c r="D43" s="105"/>
      <c r="E43" s="1282" t="s">
        <v>
33</v>
      </c>
      <c r="F43" s="1282"/>
      <c r="G43" s="1282"/>
      <c r="H43" s="1283"/>
      <c r="I43" s="106">
        <v>
948</v>
      </c>
      <c r="J43" s="107">
        <v>
884</v>
      </c>
      <c r="K43" s="107">
        <v>
846</v>
      </c>
      <c r="L43" s="107">
        <v>
855</v>
      </c>
      <c r="M43" s="108">
        <v>
857</v>
      </c>
    </row>
    <row r="44" spans="2:13" ht="27.75" customHeight="1" x14ac:dyDescent="0.2">
      <c r="B44" s="1276"/>
      <c r="C44" s="1277"/>
      <c r="D44" s="105"/>
      <c r="E44" s="1282" t="s">
        <v>
34</v>
      </c>
      <c r="F44" s="1282"/>
      <c r="G44" s="1282"/>
      <c r="H44" s="1283"/>
      <c r="I44" s="106">
        <v>
200</v>
      </c>
      <c r="J44" s="107">
        <v>
182</v>
      </c>
      <c r="K44" s="107">
        <v>
163</v>
      </c>
      <c r="L44" s="107">
        <v>
141</v>
      </c>
      <c r="M44" s="108">
        <v>
121</v>
      </c>
    </row>
    <row r="45" spans="2:13" ht="27.75" customHeight="1" x14ac:dyDescent="0.2">
      <c r="B45" s="1276"/>
      <c r="C45" s="1277"/>
      <c r="D45" s="105"/>
      <c r="E45" s="1282" t="s">
        <v>
35</v>
      </c>
      <c r="F45" s="1282"/>
      <c r="G45" s="1282"/>
      <c r="H45" s="1283"/>
      <c r="I45" s="106">
        <v>
501</v>
      </c>
      <c r="J45" s="107">
        <v>
488</v>
      </c>
      <c r="K45" s="107">
        <v>
469</v>
      </c>
      <c r="L45" s="107">
        <v>
457</v>
      </c>
      <c r="M45" s="108">
        <v>
296</v>
      </c>
    </row>
    <row r="46" spans="2:13" ht="27.75" customHeight="1" x14ac:dyDescent="0.2">
      <c r="B46" s="1276"/>
      <c r="C46" s="1277"/>
      <c r="D46" s="109"/>
      <c r="E46" s="1282" t="s">
        <v>
36</v>
      </c>
      <c r="F46" s="1282"/>
      <c r="G46" s="1282"/>
      <c r="H46" s="1283"/>
      <c r="I46" s="106" t="s">
        <v>
507</v>
      </c>
      <c r="J46" s="107" t="s">
        <v>
507</v>
      </c>
      <c r="K46" s="107" t="s">
        <v>
507</v>
      </c>
      <c r="L46" s="107" t="s">
        <v>
507</v>
      </c>
      <c r="M46" s="108" t="s">
        <v>
507</v>
      </c>
    </row>
    <row r="47" spans="2:13" ht="27.75" customHeight="1" x14ac:dyDescent="0.2">
      <c r="B47" s="1276"/>
      <c r="C47" s="1277"/>
      <c r="D47" s="110"/>
      <c r="E47" s="1284" t="s">
        <v>
37</v>
      </c>
      <c r="F47" s="1285"/>
      <c r="G47" s="1285"/>
      <c r="H47" s="1286"/>
      <c r="I47" s="106" t="s">
        <v>
507</v>
      </c>
      <c r="J47" s="107" t="s">
        <v>
507</v>
      </c>
      <c r="K47" s="107" t="s">
        <v>
507</v>
      </c>
      <c r="L47" s="107" t="s">
        <v>
507</v>
      </c>
      <c r="M47" s="108" t="s">
        <v>
507</v>
      </c>
    </row>
    <row r="48" spans="2:13" ht="27.75" customHeight="1" x14ac:dyDescent="0.2">
      <c r="B48" s="1276"/>
      <c r="C48" s="1277"/>
      <c r="D48" s="105"/>
      <c r="E48" s="1282" t="s">
        <v>
38</v>
      </c>
      <c r="F48" s="1282"/>
      <c r="G48" s="1282"/>
      <c r="H48" s="1283"/>
      <c r="I48" s="106" t="s">
        <v>
507</v>
      </c>
      <c r="J48" s="107" t="s">
        <v>
507</v>
      </c>
      <c r="K48" s="107" t="s">
        <v>
507</v>
      </c>
      <c r="L48" s="107" t="s">
        <v>
507</v>
      </c>
      <c r="M48" s="108" t="s">
        <v>
507</v>
      </c>
    </row>
    <row r="49" spans="2:13" ht="27.75" customHeight="1" x14ac:dyDescent="0.2">
      <c r="B49" s="1278"/>
      <c r="C49" s="1279"/>
      <c r="D49" s="105"/>
      <c r="E49" s="1282" t="s">
        <v>
39</v>
      </c>
      <c r="F49" s="1282"/>
      <c r="G49" s="1282"/>
      <c r="H49" s="1283"/>
      <c r="I49" s="106" t="s">
        <v>
507</v>
      </c>
      <c r="J49" s="107" t="s">
        <v>
507</v>
      </c>
      <c r="K49" s="107" t="s">
        <v>
507</v>
      </c>
      <c r="L49" s="107" t="s">
        <v>
507</v>
      </c>
      <c r="M49" s="108" t="s">
        <v>
507</v>
      </c>
    </row>
    <row r="50" spans="2:13" ht="27.75" customHeight="1" x14ac:dyDescent="0.2">
      <c r="B50" s="1287" t="s">
        <v>
40</v>
      </c>
      <c r="C50" s="1288"/>
      <c r="D50" s="111"/>
      <c r="E50" s="1282" t="s">
        <v>
41</v>
      </c>
      <c r="F50" s="1282"/>
      <c r="G50" s="1282"/>
      <c r="H50" s="1283"/>
      <c r="I50" s="106">
        <v>
2375</v>
      </c>
      <c r="J50" s="107">
        <v>
2293</v>
      </c>
      <c r="K50" s="107">
        <v>
2470</v>
      </c>
      <c r="L50" s="107">
        <v>
2414</v>
      </c>
      <c r="M50" s="108">
        <v>
2344</v>
      </c>
    </row>
    <row r="51" spans="2:13" ht="27.75" customHeight="1" x14ac:dyDescent="0.2">
      <c r="B51" s="1276"/>
      <c r="C51" s="1277"/>
      <c r="D51" s="105"/>
      <c r="E51" s="1282" t="s">
        <v>
42</v>
      </c>
      <c r="F51" s="1282"/>
      <c r="G51" s="1282"/>
      <c r="H51" s="1283"/>
      <c r="I51" s="106">
        <v>
100</v>
      </c>
      <c r="J51" s="107">
        <v>
90</v>
      </c>
      <c r="K51" s="107">
        <v>
79</v>
      </c>
      <c r="L51" s="107">
        <v>
68</v>
      </c>
      <c r="M51" s="108">
        <v>
58</v>
      </c>
    </row>
    <row r="52" spans="2:13" ht="27.75" customHeight="1" x14ac:dyDescent="0.2">
      <c r="B52" s="1278"/>
      <c r="C52" s="1279"/>
      <c r="D52" s="105"/>
      <c r="E52" s="1282" t="s">
        <v>
43</v>
      </c>
      <c r="F52" s="1282"/>
      <c r="G52" s="1282"/>
      <c r="H52" s="1283"/>
      <c r="I52" s="106">
        <v>
2614</v>
      </c>
      <c r="J52" s="107">
        <v>
2709</v>
      </c>
      <c r="K52" s="107">
        <v>
2490</v>
      </c>
      <c r="L52" s="107">
        <v>
2562</v>
      </c>
      <c r="M52" s="108">
        <v>
2637</v>
      </c>
    </row>
    <row r="53" spans="2:13" ht="27.75" customHeight="1" thickBot="1" x14ac:dyDescent="0.25">
      <c r="B53" s="1289" t="s">
        <v>
44</v>
      </c>
      <c r="C53" s="1290"/>
      <c r="D53" s="112"/>
      <c r="E53" s="1291" t="s">
        <v>
45</v>
      </c>
      <c r="F53" s="1291"/>
      <c r="G53" s="1291"/>
      <c r="H53" s="1292"/>
      <c r="I53" s="113">
        <v>
-873</v>
      </c>
      <c r="J53" s="114">
        <v>
-757</v>
      </c>
      <c r="K53" s="114">
        <v>
-1008</v>
      </c>
      <c r="L53" s="114">
        <v>
-918</v>
      </c>
      <c r="M53" s="115">
        <v>
-979</v>
      </c>
    </row>
    <row r="54" spans="2:13" ht="27.75" customHeight="1" x14ac:dyDescent="0.2">
      <c r="B54" s="116" t="s">
        <v>
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LaTCeOIid/fbw4TDh24Yrc9qqOTEuzt1P/Loc732fm3+iluoZc5piWW7TpfIlVTXO5YVMdyxXlqu345QQx6tqg==" saltValue="xstyjicC6+f3a8OYTQkQ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
&amp;C&amp;P/&amp;N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
47</v>
      </c>
    </row>
    <row r="54" spans="2:8" ht="29.25" customHeight="1" thickBot="1" x14ac:dyDescent="0.3">
      <c r="B54" s="121" t="s">
        <v>
1</v>
      </c>
      <c r="C54" s="122"/>
      <c r="D54" s="122"/>
      <c r="E54" s="123" t="s">
        <v>
2</v>
      </c>
      <c r="F54" s="124" t="s">
        <v>
551</v>
      </c>
      <c r="G54" s="124" t="s">
        <v>
552</v>
      </c>
      <c r="H54" s="125" t="s">
        <v>
553</v>
      </c>
    </row>
    <row r="55" spans="2:8" ht="52.5" customHeight="1" x14ac:dyDescent="0.2">
      <c r="B55" s="126"/>
      <c r="C55" s="1301" t="s">
        <v>
48</v>
      </c>
      <c r="D55" s="1301"/>
      <c r="E55" s="1302"/>
      <c r="F55" s="127">
        <v>
609</v>
      </c>
      <c r="G55" s="127">
        <v>
508</v>
      </c>
      <c r="H55" s="128">
        <v>
420</v>
      </c>
    </row>
    <row r="56" spans="2:8" ht="52.5" customHeight="1" x14ac:dyDescent="0.2">
      <c r="B56" s="129"/>
      <c r="C56" s="1303" t="s">
        <v>
49</v>
      </c>
      <c r="D56" s="1303"/>
      <c r="E56" s="1304"/>
      <c r="F56" s="130">
        <v>
191</v>
      </c>
      <c r="G56" s="130">
        <v>
191</v>
      </c>
      <c r="H56" s="131">
        <v>
191</v>
      </c>
    </row>
    <row r="57" spans="2:8" ht="53.25" customHeight="1" x14ac:dyDescent="0.2">
      <c r="B57" s="129"/>
      <c r="C57" s="1305" t="s">
        <v>
50</v>
      </c>
      <c r="D57" s="1305"/>
      <c r="E57" s="1306"/>
      <c r="F57" s="132">
        <v>
1670</v>
      </c>
      <c r="G57" s="132">
        <v>
1715</v>
      </c>
      <c r="H57" s="133">
        <v>
1733</v>
      </c>
    </row>
    <row r="58" spans="2:8" ht="45.75" customHeight="1" x14ac:dyDescent="0.2">
      <c r="B58" s="134"/>
      <c r="C58" s="1293" t="s">
        <v>
581</v>
      </c>
      <c r="D58" s="1294"/>
      <c r="E58" s="1295"/>
      <c r="F58" s="135">
        <v>
611</v>
      </c>
      <c r="G58" s="135">
        <v>
611</v>
      </c>
      <c r="H58" s="136">
        <v>
611</v>
      </c>
    </row>
    <row r="59" spans="2:8" ht="45.75" customHeight="1" x14ac:dyDescent="0.2">
      <c r="B59" s="134"/>
      <c r="C59" s="1293" t="s">
        <v>
582</v>
      </c>
      <c r="D59" s="1294"/>
      <c r="E59" s="1295"/>
      <c r="F59" s="135">
        <v>
290</v>
      </c>
      <c r="G59" s="135">
        <v>
330</v>
      </c>
      <c r="H59" s="136">
        <v>
330</v>
      </c>
    </row>
    <row r="60" spans="2:8" ht="45.75" customHeight="1" x14ac:dyDescent="0.2">
      <c r="B60" s="134"/>
      <c r="C60" s="1293" t="s">
        <v>
583</v>
      </c>
      <c r="D60" s="1294"/>
      <c r="E60" s="1295"/>
      <c r="F60" s="135">
        <v>
288</v>
      </c>
      <c r="G60" s="135">
        <v>
285</v>
      </c>
      <c r="H60" s="136">
        <v>
296</v>
      </c>
    </row>
    <row r="61" spans="2:8" ht="45.75" customHeight="1" x14ac:dyDescent="0.2">
      <c r="B61" s="134"/>
      <c r="C61" s="1293" t="s">
        <v>
584</v>
      </c>
      <c r="D61" s="1294"/>
      <c r="E61" s="1295"/>
      <c r="F61" s="135">
        <v>
285</v>
      </c>
      <c r="G61" s="135">
        <v>
285</v>
      </c>
      <c r="H61" s="136">
        <v>
285</v>
      </c>
    </row>
    <row r="62" spans="2:8" ht="45.75" customHeight="1" thickBot="1" x14ac:dyDescent="0.25">
      <c r="B62" s="137"/>
      <c r="C62" s="1296" t="s">
        <v>
585</v>
      </c>
      <c r="D62" s="1297"/>
      <c r="E62" s="1298"/>
      <c r="F62" s="138">
        <v>
178</v>
      </c>
      <c r="G62" s="138">
        <v>
185</v>
      </c>
      <c r="H62" s="139">
        <v>
192</v>
      </c>
    </row>
    <row r="63" spans="2:8" ht="52.5" customHeight="1" thickBot="1" x14ac:dyDescent="0.25">
      <c r="B63" s="140"/>
      <c r="C63" s="1299" t="s">
        <v>
51</v>
      </c>
      <c r="D63" s="1299"/>
      <c r="E63" s="1300"/>
      <c r="F63" s="141">
        <v>
2470</v>
      </c>
      <c r="G63" s="141">
        <v>
2414</v>
      </c>
      <c r="H63" s="142">
        <v>
2344</v>
      </c>
    </row>
    <row r="64" spans="2:8" ht="15" customHeight="1" x14ac:dyDescent="0.2"/>
    <row r="65" ht="0" hidden="1" customHeight="1" x14ac:dyDescent="0.2"/>
    <row r="66" ht="0" hidden="1" customHeight="1" x14ac:dyDescent="0.2"/>
  </sheetData>
  <sheetProtection algorithmName="SHA-512" hashValue="WgGWKWcTyGmkW7qAcPOcDwYnwjyS+nD3ITf/hDb764HBmkGNCN/t1p3nnrBAyEXbUyFVc4rqcfI15BRmAvZhkA==" saltValue="44zx8rbOgmue7n9QFVdf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44140625" style="387" customWidth="1"/>
    <col min="2" max="107" width="2.44140625" style="387" customWidth="1"/>
    <col min="108" max="108" width="6.109375" style="395" customWidth="1"/>
    <col min="109" max="109" width="5.88671875" style="394" customWidth="1"/>
    <col min="110" max="110" width="19.109375" style="387" hidden="1"/>
    <col min="111" max="115" width="12.5546875" style="387" hidden="1"/>
    <col min="116" max="349" width="8.554687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554687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554687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554687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554687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554687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554687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554687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554687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554687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554687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554687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554687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554687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554687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554687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554687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554687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554687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554687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554687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554687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554687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554687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554687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554687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554687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554687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554687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554687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554687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554687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554687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554687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554687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554687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554687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554687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554687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554687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554687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554687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554687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554687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554687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554687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554687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554687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554687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554687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554687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554687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554687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554687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554687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554687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554687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554687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554687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554687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554687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554687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554687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554687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
590</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
590</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
591</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
592</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20" t="s">
        <v>
593</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2" x14ac:dyDescent="0.2">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2" x14ac:dyDescent="0.2">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2" x14ac:dyDescent="0.2">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2" x14ac:dyDescent="0.2">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
594</v>
      </c>
    </row>
    <row r="50" spans="1:109" ht="13.2" x14ac:dyDescent="0.2">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
549</v>
      </c>
      <c r="BQ50" s="1312"/>
      <c r="BR50" s="1312"/>
      <c r="BS50" s="1312"/>
      <c r="BT50" s="1312"/>
      <c r="BU50" s="1312"/>
      <c r="BV50" s="1312"/>
      <c r="BW50" s="1312"/>
      <c r="BX50" s="1312" t="s">
        <v>
550</v>
      </c>
      <c r="BY50" s="1312"/>
      <c r="BZ50" s="1312"/>
      <c r="CA50" s="1312"/>
      <c r="CB50" s="1312"/>
      <c r="CC50" s="1312"/>
      <c r="CD50" s="1312"/>
      <c r="CE50" s="1312"/>
      <c r="CF50" s="1312" t="s">
        <v>
551</v>
      </c>
      <c r="CG50" s="1312"/>
      <c r="CH50" s="1312"/>
      <c r="CI50" s="1312"/>
      <c r="CJ50" s="1312"/>
      <c r="CK50" s="1312"/>
      <c r="CL50" s="1312"/>
      <c r="CM50" s="1312"/>
      <c r="CN50" s="1312" t="s">
        <v>
552</v>
      </c>
      <c r="CO50" s="1312"/>
      <c r="CP50" s="1312"/>
      <c r="CQ50" s="1312"/>
      <c r="CR50" s="1312"/>
      <c r="CS50" s="1312"/>
      <c r="CT50" s="1312"/>
      <c r="CU50" s="1312"/>
      <c r="CV50" s="1312" t="s">
        <v>
553</v>
      </c>
      <c r="CW50" s="1312"/>
      <c r="CX50" s="1312"/>
      <c r="CY50" s="1312"/>
      <c r="CZ50" s="1312"/>
      <c r="DA50" s="1312"/>
      <c r="DB50" s="1312"/>
      <c r="DC50" s="1312"/>
    </row>
    <row r="51" spans="1:109" ht="13.5" customHeight="1" x14ac:dyDescent="0.2">
      <c r="B51" s="394"/>
      <c r="G51" s="1315"/>
      <c r="H51" s="1315"/>
      <c r="I51" s="1329"/>
      <c r="J51" s="1329"/>
      <c r="K51" s="1314"/>
      <c r="L51" s="1314"/>
      <c r="M51" s="1314"/>
      <c r="N51" s="1314"/>
      <c r="AM51" s="403"/>
      <c r="AN51" s="1310" t="s">
        <v>
595</v>
      </c>
      <c r="AO51" s="1310"/>
      <c r="AP51" s="1310"/>
      <c r="AQ51" s="1310"/>
      <c r="AR51" s="1310"/>
      <c r="AS51" s="1310"/>
      <c r="AT51" s="1310"/>
      <c r="AU51" s="1310"/>
      <c r="AV51" s="1310"/>
      <c r="AW51" s="1310"/>
      <c r="AX51" s="1310"/>
      <c r="AY51" s="1310"/>
      <c r="AZ51" s="1310"/>
      <c r="BA51" s="1310"/>
      <c r="BB51" s="1310" t="s">
        <v>
596</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19"/>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
598</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19"/>
      <c r="CG53" s="1307"/>
      <c r="CH53" s="1307"/>
      <c r="CI53" s="1307"/>
      <c r="CJ53" s="1307"/>
      <c r="CK53" s="1307"/>
      <c r="CL53" s="1307"/>
      <c r="CM53" s="1307"/>
      <c r="CN53" s="1307">
        <v>
52.8</v>
      </c>
      <c r="CO53" s="1307"/>
      <c r="CP53" s="1307"/>
      <c r="CQ53" s="1307"/>
      <c r="CR53" s="1307"/>
      <c r="CS53" s="1307"/>
      <c r="CT53" s="1307"/>
      <c r="CU53" s="1307"/>
      <c r="CV53" s="1307">
        <v>
49.9</v>
      </c>
      <c r="CW53" s="1307"/>
      <c r="CX53" s="1307"/>
      <c r="CY53" s="1307"/>
      <c r="CZ53" s="1307"/>
      <c r="DA53" s="1307"/>
      <c r="DB53" s="1307"/>
      <c r="DC53" s="1307"/>
    </row>
    <row r="54" spans="1:109" ht="13.2" x14ac:dyDescent="0.2">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2"/>
      <c r="B55" s="394"/>
      <c r="G55" s="1313"/>
      <c r="H55" s="1313"/>
      <c r="I55" s="1313"/>
      <c r="J55" s="1313"/>
      <c r="K55" s="1314"/>
      <c r="L55" s="1314"/>
      <c r="M55" s="1314"/>
      <c r="N55" s="1314"/>
      <c r="AN55" s="1312" t="s">
        <v>
599</v>
      </c>
      <c r="AO55" s="1312"/>
      <c r="AP55" s="1312"/>
      <c r="AQ55" s="1312"/>
      <c r="AR55" s="1312"/>
      <c r="AS55" s="1312"/>
      <c r="AT55" s="1312"/>
      <c r="AU55" s="1312"/>
      <c r="AV55" s="1312"/>
      <c r="AW55" s="1312"/>
      <c r="AX55" s="1312"/>
      <c r="AY55" s="1312"/>
      <c r="AZ55" s="1312"/>
      <c r="BA55" s="1312"/>
      <c r="BB55" s="1310" t="s">
        <v>
600</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19"/>
      <c r="CG55" s="1307"/>
      <c r="CH55" s="1307"/>
      <c r="CI55" s="1307"/>
      <c r="CJ55" s="1307"/>
      <c r="CK55" s="1307"/>
      <c r="CL55" s="1307"/>
      <c r="CM55" s="1307"/>
      <c r="CN55" s="1307">
        <v>
0</v>
      </c>
      <c r="CO55" s="1307"/>
      <c r="CP55" s="1307"/>
      <c r="CQ55" s="1307"/>
      <c r="CR55" s="1307"/>
      <c r="CS55" s="1307"/>
      <c r="CT55" s="1307"/>
      <c r="CU55" s="1307"/>
      <c r="CV55" s="1307">
        <v>
0</v>
      </c>
      <c r="CW55" s="1307"/>
      <c r="CX55" s="1307"/>
      <c r="CY55" s="1307"/>
      <c r="CZ55" s="1307"/>
      <c r="DA55" s="1307"/>
      <c r="DB55" s="1307"/>
      <c r="DC55" s="1307"/>
    </row>
    <row r="56" spans="1:109" ht="13.2" x14ac:dyDescent="0.2">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ht="13.2" x14ac:dyDescent="0.2">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
597</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19"/>
      <c r="CG57" s="1307"/>
      <c r="CH57" s="1307"/>
      <c r="CI57" s="1307"/>
      <c r="CJ57" s="1307"/>
      <c r="CK57" s="1307"/>
      <c r="CL57" s="1307"/>
      <c r="CM57" s="1307"/>
      <c r="CN57" s="1307">
        <v>
58.2</v>
      </c>
      <c r="CO57" s="1307"/>
      <c r="CP57" s="1307"/>
      <c r="CQ57" s="1307"/>
      <c r="CR57" s="1307"/>
      <c r="CS57" s="1307"/>
      <c r="CT57" s="1307"/>
      <c r="CU57" s="1307"/>
      <c r="CV57" s="1307">
        <v>
58.7</v>
      </c>
      <c r="CW57" s="1307"/>
      <c r="CX57" s="1307"/>
      <c r="CY57" s="1307"/>
      <c r="CZ57" s="1307"/>
      <c r="DA57" s="1307"/>
      <c r="DB57" s="1307"/>
      <c r="DC57" s="1307"/>
      <c r="DD57" s="407"/>
      <c r="DE57" s="406"/>
    </row>
    <row r="58" spans="1:109" s="402" customFormat="1" ht="13.2" x14ac:dyDescent="0.2">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
601</v>
      </c>
    </row>
    <row r="64" spans="1:109" ht="13.2" x14ac:dyDescent="0.2">
      <c r="B64" s="394"/>
      <c r="G64" s="401"/>
      <c r="I64" s="414"/>
      <c r="J64" s="414"/>
      <c r="K64" s="414"/>
      <c r="L64" s="414"/>
      <c r="M64" s="414"/>
      <c r="N64" s="415"/>
      <c r="AM64" s="401"/>
      <c r="AN64" s="401" t="s">
        <v>
592</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20" t="s">
        <v>
602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2" x14ac:dyDescent="0.2">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2" x14ac:dyDescent="0.2">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2" x14ac:dyDescent="0.2">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2" x14ac:dyDescent="0.2">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
594</v>
      </c>
    </row>
    <row r="72" spans="2:107" ht="13.2" x14ac:dyDescent="0.2">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
549</v>
      </c>
      <c r="BQ72" s="1312"/>
      <c r="BR72" s="1312"/>
      <c r="BS72" s="1312"/>
      <c r="BT72" s="1312"/>
      <c r="BU72" s="1312"/>
      <c r="BV72" s="1312"/>
      <c r="BW72" s="1312"/>
      <c r="BX72" s="1312" t="s">
        <v>
550</v>
      </c>
      <c r="BY72" s="1312"/>
      <c r="BZ72" s="1312"/>
      <c r="CA72" s="1312"/>
      <c r="CB72" s="1312"/>
      <c r="CC72" s="1312"/>
      <c r="CD72" s="1312"/>
      <c r="CE72" s="1312"/>
      <c r="CF72" s="1312" t="s">
        <v>
551</v>
      </c>
      <c r="CG72" s="1312"/>
      <c r="CH72" s="1312"/>
      <c r="CI72" s="1312"/>
      <c r="CJ72" s="1312"/>
      <c r="CK72" s="1312"/>
      <c r="CL72" s="1312"/>
      <c r="CM72" s="1312"/>
      <c r="CN72" s="1312" t="s">
        <v>
552</v>
      </c>
      <c r="CO72" s="1312"/>
      <c r="CP72" s="1312"/>
      <c r="CQ72" s="1312"/>
      <c r="CR72" s="1312"/>
      <c r="CS72" s="1312"/>
      <c r="CT72" s="1312"/>
      <c r="CU72" s="1312"/>
      <c r="CV72" s="1312" t="s">
        <v>
553</v>
      </c>
      <c r="CW72" s="1312"/>
      <c r="CX72" s="1312"/>
      <c r="CY72" s="1312"/>
      <c r="CZ72" s="1312"/>
      <c r="DA72" s="1312"/>
      <c r="DB72" s="1312"/>
      <c r="DC72" s="1312"/>
    </row>
    <row r="73" spans="2:107" ht="13.2" x14ac:dyDescent="0.2">
      <c r="B73" s="394"/>
      <c r="G73" s="1315"/>
      <c r="H73" s="1315"/>
      <c r="I73" s="1315"/>
      <c r="J73" s="1315"/>
      <c r="K73" s="1311"/>
      <c r="L73" s="1311"/>
      <c r="M73" s="1311"/>
      <c r="N73" s="1311"/>
      <c r="AM73" s="403"/>
      <c r="AN73" s="1310" t="s">
        <v>
595</v>
      </c>
      <c r="AO73" s="1310"/>
      <c r="AP73" s="1310"/>
      <c r="AQ73" s="1310"/>
      <c r="AR73" s="1310"/>
      <c r="AS73" s="1310"/>
      <c r="AT73" s="1310"/>
      <c r="AU73" s="1310"/>
      <c r="AV73" s="1310"/>
      <c r="AW73" s="1310"/>
      <c r="AX73" s="1310"/>
      <c r="AY73" s="1310"/>
      <c r="AZ73" s="1310"/>
      <c r="BA73" s="1310"/>
      <c r="BB73" s="1310" t="s">
        <v>
603</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
604</v>
      </c>
      <c r="BC75" s="1310"/>
      <c r="BD75" s="1310"/>
      <c r="BE75" s="1310"/>
      <c r="BF75" s="1310"/>
      <c r="BG75" s="1310"/>
      <c r="BH75" s="1310"/>
      <c r="BI75" s="1310"/>
      <c r="BJ75" s="1310"/>
      <c r="BK75" s="1310"/>
      <c r="BL75" s="1310"/>
      <c r="BM75" s="1310"/>
      <c r="BN75" s="1310"/>
      <c r="BO75" s="1310"/>
      <c r="BP75" s="1307">
        <v>
7.2</v>
      </c>
      <c r="BQ75" s="1307"/>
      <c r="BR75" s="1307"/>
      <c r="BS75" s="1307"/>
      <c r="BT75" s="1307"/>
      <c r="BU75" s="1307"/>
      <c r="BV75" s="1307"/>
      <c r="BW75" s="1307"/>
      <c r="BX75" s="1307">
        <v>
7</v>
      </c>
      <c r="BY75" s="1307"/>
      <c r="BZ75" s="1307"/>
      <c r="CA75" s="1307"/>
      <c r="CB75" s="1307"/>
      <c r="CC75" s="1307"/>
      <c r="CD75" s="1307"/>
      <c r="CE75" s="1307"/>
      <c r="CF75" s="1307">
        <v>
7.3</v>
      </c>
      <c r="CG75" s="1307"/>
      <c r="CH75" s="1307"/>
      <c r="CI75" s="1307"/>
      <c r="CJ75" s="1307"/>
      <c r="CK75" s="1307"/>
      <c r="CL75" s="1307"/>
      <c r="CM75" s="1307"/>
      <c r="CN75" s="1307">
        <v>
7.3</v>
      </c>
      <c r="CO75" s="1307"/>
      <c r="CP75" s="1307"/>
      <c r="CQ75" s="1307"/>
      <c r="CR75" s="1307"/>
      <c r="CS75" s="1307"/>
      <c r="CT75" s="1307"/>
      <c r="CU75" s="1307"/>
      <c r="CV75" s="1307">
        <v>
6.8</v>
      </c>
      <c r="CW75" s="1307"/>
      <c r="CX75" s="1307"/>
      <c r="CY75" s="1307"/>
      <c r="CZ75" s="1307"/>
      <c r="DA75" s="1307"/>
      <c r="DB75" s="1307"/>
      <c r="DC75" s="1307"/>
    </row>
    <row r="76" spans="2:107" ht="13.2" x14ac:dyDescent="0.2">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94"/>
      <c r="G77" s="1313"/>
      <c r="H77" s="1313"/>
      <c r="I77" s="1313"/>
      <c r="J77" s="1313"/>
      <c r="K77" s="1311"/>
      <c r="L77" s="1311"/>
      <c r="M77" s="1311"/>
      <c r="N77" s="1311"/>
      <c r="AN77" s="1312" t="s">
        <v>
599</v>
      </c>
      <c r="AO77" s="1312"/>
      <c r="AP77" s="1312"/>
      <c r="AQ77" s="1312"/>
      <c r="AR77" s="1312"/>
      <c r="AS77" s="1312"/>
      <c r="AT77" s="1312"/>
      <c r="AU77" s="1312"/>
      <c r="AV77" s="1312"/>
      <c r="AW77" s="1312"/>
      <c r="AX77" s="1312"/>
      <c r="AY77" s="1312"/>
      <c r="AZ77" s="1312"/>
      <c r="BA77" s="1312"/>
      <c r="BB77" s="1310" t="s">
        <v>
603</v>
      </c>
      <c r="BC77" s="1310"/>
      <c r="BD77" s="1310"/>
      <c r="BE77" s="1310"/>
      <c r="BF77" s="1310"/>
      <c r="BG77" s="1310"/>
      <c r="BH77" s="1310"/>
      <c r="BI77" s="1310"/>
      <c r="BJ77" s="1310"/>
      <c r="BK77" s="1310"/>
      <c r="BL77" s="1310"/>
      <c r="BM77" s="1310"/>
      <c r="BN77" s="1310"/>
      <c r="BO77" s="1310"/>
      <c r="BP77" s="1307">
        <v>
0</v>
      </c>
      <c r="BQ77" s="1307"/>
      <c r="BR77" s="1307"/>
      <c r="BS77" s="1307"/>
      <c r="BT77" s="1307"/>
      <c r="BU77" s="1307"/>
      <c r="BV77" s="1307"/>
      <c r="BW77" s="1307"/>
      <c r="BX77" s="1307">
        <v>
0</v>
      </c>
      <c r="BY77" s="1307"/>
      <c r="BZ77" s="1307"/>
      <c r="CA77" s="1307"/>
      <c r="CB77" s="1307"/>
      <c r="CC77" s="1307"/>
      <c r="CD77" s="1307"/>
      <c r="CE77" s="1307"/>
      <c r="CF77" s="1307">
        <v>
0</v>
      </c>
      <c r="CG77" s="1307"/>
      <c r="CH77" s="1307"/>
      <c r="CI77" s="1307"/>
      <c r="CJ77" s="1307"/>
      <c r="CK77" s="1307"/>
      <c r="CL77" s="1307"/>
      <c r="CM77" s="1307"/>
      <c r="CN77" s="1307">
        <v>
0</v>
      </c>
      <c r="CO77" s="1307"/>
      <c r="CP77" s="1307"/>
      <c r="CQ77" s="1307"/>
      <c r="CR77" s="1307"/>
      <c r="CS77" s="1307"/>
      <c r="CT77" s="1307"/>
      <c r="CU77" s="1307"/>
      <c r="CV77" s="1307">
        <v>
0</v>
      </c>
      <c r="CW77" s="1307"/>
      <c r="CX77" s="1307"/>
      <c r="CY77" s="1307"/>
      <c r="CZ77" s="1307"/>
      <c r="DA77" s="1307"/>
      <c r="DB77" s="1307"/>
      <c r="DC77" s="1307"/>
    </row>
    <row r="78" spans="2:107" ht="13.2" x14ac:dyDescent="0.2">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
604</v>
      </c>
      <c r="BC79" s="1310"/>
      <c r="BD79" s="1310"/>
      <c r="BE79" s="1310"/>
      <c r="BF79" s="1310"/>
      <c r="BG79" s="1310"/>
      <c r="BH79" s="1310"/>
      <c r="BI79" s="1310"/>
      <c r="BJ79" s="1310"/>
      <c r="BK79" s="1310"/>
      <c r="BL79" s="1310"/>
      <c r="BM79" s="1310"/>
      <c r="BN79" s="1310"/>
      <c r="BO79" s="1310"/>
      <c r="BP79" s="1307">
        <v>
7.7</v>
      </c>
      <c r="BQ79" s="1307"/>
      <c r="BR79" s="1307"/>
      <c r="BS79" s="1307"/>
      <c r="BT79" s="1307"/>
      <c r="BU79" s="1307"/>
      <c r="BV79" s="1307"/>
      <c r="BW79" s="1307"/>
      <c r="BX79" s="1307">
        <v>
6.4</v>
      </c>
      <c r="BY79" s="1307"/>
      <c r="BZ79" s="1307"/>
      <c r="CA79" s="1307"/>
      <c r="CB79" s="1307"/>
      <c r="CC79" s="1307"/>
      <c r="CD79" s="1307"/>
      <c r="CE79" s="1307"/>
      <c r="CF79" s="1307">
        <v>
6.9</v>
      </c>
      <c r="CG79" s="1307"/>
      <c r="CH79" s="1307"/>
      <c r="CI79" s="1307"/>
      <c r="CJ79" s="1307"/>
      <c r="CK79" s="1307"/>
      <c r="CL79" s="1307"/>
      <c r="CM79" s="1307"/>
      <c r="CN79" s="1307">
        <v>
7.1</v>
      </c>
      <c r="CO79" s="1307"/>
      <c r="CP79" s="1307"/>
      <c r="CQ79" s="1307"/>
      <c r="CR79" s="1307"/>
      <c r="CS79" s="1307"/>
      <c r="CT79" s="1307"/>
      <c r="CU79" s="1307"/>
      <c r="CV79" s="1307">
        <v>
7.4</v>
      </c>
      <c r="CW79" s="1307"/>
      <c r="CX79" s="1307"/>
      <c r="CY79" s="1307"/>
      <c r="CZ79" s="1307"/>
      <c r="DA79" s="1307"/>
      <c r="DB79" s="1307"/>
      <c r="DC79" s="1307"/>
    </row>
    <row r="80" spans="2:107" ht="13.2" x14ac:dyDescent="0.2">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RrOXnqEEKzegmLnUQywont9sl+6YM2btG5WAzq+Ma8JXz2iwEOZmrxxMi45ywaaEzEzWIsN7BhIH2TTi45QCkQ==" saltValue="GpiWaenb+adyyrhRS0Pw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BYaLelACxzxvTfGGt5qTssbqrObRgMlxnP1tQjrQJEYEBUdPAChBzw16THQxg1h2p1c9JXD/zicA8h5lcykIA==" saltValue="bOMJCImorN8nHvwSVwkIL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
606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Lbg3AEBDotZSRWKINExnWzNEf1P1dQvrH7wQU2tb4zWxDxaoKLA3hjhKrI7vkdX6OvZ1fBwJSVbUtlrrtbOTQ==" saltValue="mpPxWCw/pvmCCjsG6qZj2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441406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
52</v>
      </c>
      <c r="E2" s="154"/>
      <c r="F2" s="155" t="s">
        <v>
546</v>
      </c>
      <c r="G2" s="156"/>
      <c r="H2" s="157"/>
    </row>
    <row r="3" spans="1:8" x14ac:dyDescent="0.2">
      <c r="A3" s="153" t="s">
        <v>
539</v>
      </c>
      <c r="B3" s="158"/>
      <c r="C3" s="159"/>
      <c r="D3" s="160">
        <v>
322604</v>
      </c>
      <c r="E3" s="161"/>
      <c r="F3" s="162">
        <v>
288550</v>
      </c>
      <c r="G3" s="163"/>
      <c r="H3" s="164"/>
    </row>
    <row r="4" spans="1:8" x14ac:dyDescent="0.2">
      <c r="A4" s="165"/>
      <c r="B4" s="166"/>
      <c r="C4" s="167"/>
      <c r="D4" s="168">
        <v>
241489</v>
      </c>
      <c r="E4" s="169"/>
      <c r="F4" s="170">
        <v>
141525</v>
      </c>
      <c r="G4" s="171"/>
      <c r="H4" s="172"/>
    </row>
    <row r="5" spans="1:8" x14ac:dyDescent="0.2">
      <c r="A5" s="153" t="s">
        <v>
541</v>
      </c>
      <c r="B5" s="158"/>
      <c r="C5" s="159"/>
      <c r="D5" s="160">
        <v>
568815</v>
      </c>
      <c r="E5" s="161"/>
      <c r="F5" s="162">
        <v>
287914</v>
      </c>
      <c r="G5" s="163"/>
      <c r="H5" s="164"/>
    </row>
    <row r="6" spans="1:8" x14ac:dyDescent="0.2">
      <c r="A6" s="165"/>
      <c r="B6" s="166"/>
      <c r="C6" s="167"/>
      <c r="D6" s="168">
        <v>
423127</v>
      </c>
      <c r="E6" s="169"/>
      <c r="F6" s="170">
        <v>
146531</v>
      </c>
      <c r="G6" s="171"/>
      <c r="H6" s="172"/>
    </row>
    <row r="7" spans="1:8" x14ac:dyDescent="0.2">
      <c r="A7" s="153" t="s">
        <v>
542</v>
      </c>
      <c r="B7" s="158"/>
      <c r="C7" s="159"/>
      <c r="D7" s="160">
        <v>
244527</v>
      </c>
      <c r="E7" s="161"/>
      <c r="F7" s="162">
        <v>
310300</v>
      </c>
      <c r="G7" s="163"/>
      <c r="H7" s="164"/>
    </row>
    <row r="8" spans="1:8" x14ac:dyDescent="0.2">
      <c r="A8" s="165"/>
      <c r="B8" s="166"/>
      <c r="C8" s="167"/>
      <c r="D8" s="168">
        <v>
198145</v>
      </c>
      <c r="E8" s="169"/>
      <c r="F8" s="170">
        <v>
157576</v>
      </c>
      <c r="G8" s="171"/>
      <c r="H8" s="172"/>
    </row>
    <row r="9" spans="1:8" x14ac:dyDescent="0.2">
      <c r="A9" s="153" t="s">
        <v>
543</v>
      </c>
      <c r="B9" s="158"/>
      <c r="C9" s="159"/>
      <c r="D9" s="160">
        <v>
620732</v>
      </c>
      <c r="E9" s="161"/>
      <c r="F9" s="162">
        <v>
317319</v>
      </c>
      <c r="G9" s="163"/>
      <c r="H9" s="164"/>
    </row>
    <row r="10" spans="1:8" x14ac:dyDescent="0.2">
      <c r="A10" s="165"/>
      <c r="B10" s="166"/>
      <c r="C10" s="167"/>
      <c r="D10" s="168">
        <v>
193725</v>
      </c>
      <c r="E10" s="169"/>
      <c r="F10" s="170">
        <v>
164214</v>
      </c>
      <c r="G10" s="171"/>
      <c r="H10" s="172"/>
    </row>
    <row r="11" spans="1:8" x14ac:dyDescent="0.2">
      <c r="A11" s="153" t="s">
        <v>
544</v>
      </c>
      <c r="B11" s="158"/>
      <c r="C11" s="159"/>
      <c r="D11" s="160">
        <v>
560880</v>
      </c>
      <c r="E11" s="161"/>
      <c r="F11" s="162">
        <v>
289738</v>
      </c>
      <c r="G11" s="163"/>
      <c r="H11" s="164"/>
    </row>
    <row r="12" spans="1:8" x14ac:dyDescent="0.2">
      <c r="A12" s="165"/>
      <c r="B12" s="166"/>
      <c r="C12" s="173"/>
      <c r="D12" s="168">
        <v>
325941</v>
      </c>
      <c r="E12" s="169"/>
      <c r="F12" s="170">
        <v>
156238</v>
      </c>
      <c r="G12" s="171"/>
      <c r="H12" s="172"/>
    </row>
    <row r="13" spans="1:8" x14ac:dyDescent="0.2">
      <c r="A13" s="153"/>
      <c r="B13" s="158"/>
      <c r="C13" s="174"/>
      <c r="D13" s="175">
        <v>
463512</v>
      </c>
      <c r="E13" s="176"/>
      <c r="F13" s="177">
        <v>
298764</v>
      </c>
      <c r="G13" s="178"/>
      <c r="H13" s="164"/>
    </row>
    <row r="14" spans="1:8" x14ac:dyDescent="0.2">
      <c r="A14" s="165"/>
      <c r="B14" s="166"/>
      <c r="C14" s="167"/>
      <c r="D14" s="168">
        <v>
276485</v>
      </c>
      <c r="E14" s="169"/>
      <c r="F14" s="170">
        <v>
153217</v>
      </c>
      <c r="G14" s="171"/>
      <c r="H14" s="172"/>
    </row>
    <row r="17" spans="1:11" x14ac:dyDescent="0.2">
      <c r="A17" s="149" t="s">
        <v>
53</v>
      </c>
    </row>
    <row r="18" spans="1:11" x14ac:dyDescent="0.2">
      <c r="A18" s="179"/>
      <c r="B18" s="179" t="str">
        <f>
実質収支比率等に係る経年分析!F$46</f>
        <v>
H26</v>
      </c>
      <c r="C18" s="179" t="str">
        <f>
実質収支比率等に係る経年分析!G$46</f>
        <v>
H27</v>
      </c>
      <c r="D18" s="179" t="str">
        <f>
実質収支比率等に係る経年分析!H$46</f>
        <v>
H28</v>
      </c>
      <c r="E18" s="179" t="str">
        <f>
実質収支比率等に係る経年分析!I$46</f>
        <v>
H29</v>
      </c>
      <c r="F18" s="179" t="str">
        <f>
実質収支比率等に係る経年分析!J$46</f>
        <v>
H30</v>
      </c>
    </row>
    <row r="19" spans="1:11" x14ac:dyDescent="0.2">
      <c r="A19" s="179" t="s">
        <v>
54</v>
      </c>
      <c r="B19" s="179">
        <f>
ROUND(VALUE(SUBSTITUTE(実質収支比率等に係る経年分析!F$48,"▲","-")),2)</f>
        <v>
9.24</v>
      </c>
      <c r="C19" s="179">
        <f>
ROUND(VALUE(SUBSTITUTE(実質収支比率等に係る経年分析!G$48,"▲","-")),2)</f>
        <v>
12.09</v>
      </c>
      <c r="D19" s="179">
        <f>
ROUND(VALUE(SUBSTITUTE(実質収支比率等に係る経年分析!H$48,"▲","-")),2)</f>
        <v>
11</v>
      </c>
      <c r="E19" s="179">
        <f>
ROUND(VALUE(SUBSTITUTE(実質収支比率等に係る経年分析!I$48,"▲","-")),2)</f>
        <v>
12.58</v>
      </c>
      <c r="F19" s="179">
        <f>
ROUND(VALUE(SUBSTITUTE(実質収支比率等に係る経年分析!J$48,"▲","-")),2)</f>
        <v>
8.16</v>
      </c>
    </row>
    <row r="20" spans="1:11" x14ac:dyDescent="0.2">
      <c r="A20" s="179" t="s">
        <v>
55</v>
      </c>
      <c r="B20" s="179">
        <f>
ROUND(VALUE(SUBSTITUTE(実質収支比率等に係る経年分析!F$47,"▲","-")),2)</f>
        <v>
35.18</v>
      </c>
      <c r="C20" s="179">
        <f>
ROUND(VALUE(SUBSTITUTE(実質収支比率等に係る経年分析!G$47,"▲","-")),2)</f>
        <v>
29.52</v>
      </c>
      <c r="D20" s="179">
        <f>
ROUND(VALUE(SUBSTITUTE(実質収支比率等に係る経年分析!H$47,"▲","-")),2)</f>
        <v>
35.22</v>
      </c>
      <c r="E20" s="179">
        <f>
ROUND(VALUE(SUBSTITUTE(実質収支比率等に係る経年分析!I$47,"▲","-")),2)</f>
        <v>
29.9</v>
      </c>
      <c r="F20" s="179">
        <f>
ROUND(VALUE(SUBSTITUTE(実質収支比率等に係る経年分析!J$47,"▲","-")),2)</f>
        <v>
24.94</v>
      </c>
    </row>
    <row r="21" spans="1:11" x14ac:dyDescent="0.2">
      <c r="A21" s="179" t="s">
        <v>
56</v>
      </c>
      <c r="B21" s="179">
        <f>
IF(ISNUMBER(VALUE(SUBSTITUTE(実質収支比率等に係る経年分析!F$49,"▲","-"))),ROUND(VALUE(SUBSTITUTE(実質収支比率等に係る経年分析!F$49,"▲","-")),2),NA())</f>
        <v>
0.72</v>
      </c>
      <c r="C21" s="179">
        <f>
IF(ISNUMBER(VALUE(SUBSTITUTE(実質収支比率等に係る経年分析!G$49,"▲","-"))),ROUND(VALUE(SUBSTITUTE(実質収支比率等に係る経年分析!G$49,"▲","-")),2),NA())</f>
        <v>
0.46</v>
      </c>
      <c r="D21" s="179">
        <f>
IF(ISNUMBER(VALUE(SUBSTITUTE(実質収支比率等に係る経年分析!H$49,"▲","-"))),ROUND(VALUE(SUBSTITUTE(実質収支比率等に係る経年分析!H$49,"▲","-")),2),NA())</f>
        <v>
5.56</v>
      </c>
      <c r="E21" s="179">
        <f>
IF(ISNUMBER(VALUE(SUBSTITUTE(実質収支比率等に係る経年分析!I$49,"▲","-"))),ROUND(VALUE(SUBSTITUTE(実質収支比率等に係る経年分析!I$49,"▲","-")),2),NA())</f>
        <v>
-4.54</v>
      </c>
      <c r="F21" s="179">
        <f>
IF(ISNUMBER(VALUE(SUBSTITUTE(実質収支比率等に係る経年分析!J$49,"▲","-"))),ROUND(VALUE(SUBSTITUTE(実質収支比率等に係る経年分析!J$49,"▲","-")),2),NA())</f>
        <v>
-9.75</v>
      </c>
    </row>
    <row r="24" spans="1:11" x14ac:dyDescent="0.2">
      <c r="A24" s="149" t="s">
        <v>
57</v>
      </c>
    </row>
    <row r="25" spans="1:11" x14ac:dyDescent="0.2">
      <c r="A25" s="180"/>
      <c r="B25" s="180" t="str">
        <f>
連結実質赤字比率に係る赤字・黒字の構成分析!F$33</f>
        <v>
H26</v>
      </c>
      <c r="C25" s="180"/>
      <c r="D25" s="180" t="str">
        <f>
連結実質赤字比率に係る赤字・黒字の構成分析!G$33</f>
        <v>
H27</v>
      </c>
      <c r="E25" s="180"/>
      <c r="F25" s="180" t="str">
        <f>
連結実質赤字比率に係る赤字・黒字の構成分析!H$33</f>
        <v>
H28</v>
      </c>
      <c r="G25" s="180"/>
      <c r="H25" s="180" t="str">
        <f>
連結実質赤字比率に係る赤字・黒字の構成分析!I$33</f>
        <v>
H29</v>
      </c>
      <c r="I25" s="180"/>
      <c r="J25" s="180" t="str">
        <f>
連結実質赤字比率に係る赤字・黒字の構成分析!J$33</f>
        <v>
H30</v>
      </c>
      <c r="K25" s="180"/>
    </row>
    <row r="26" spans="1:11" x14ac:dyDescent="0.2">
      <c r="A26" s="180"/>
      <c r="B26" s="180" t="s">
        <v>
58</v>
      </c>
      <c r="C26" s="180" t="s">
        <v>
59</v>
      </c>
      <c r="D26" s="180" t="s">
        <v>
58</v>
      </c>
      <c r="E26" s="180" t="s">
        <v>
59</v>
      </c>
      <c r="F26" s="180" t="s">
        <v>
58</v>
      </c>
      <c r="G26" s="180" t="s">
        <v>
59</v>
      </c>
      <c r="H26" s="180" t="s">
        <v>
58</v>
      </c>
      <c r="I26" s="180" t="s">
        <v>
59</v>
      </c>
      <c r="J26" s="180" t="s">
        <v>
58</v>
      </c>
      <c r="K26" s="180" t="s">
        <v>
59</v>
      </c>
    </row>
    <row r="27" spans="1:11" x14ac:dyDescent="0.2">
      <c r="A27" s="180" t="str">
        <f>
IF(連結実質赤字比率に係る赤字・黒字の構成分析!C$43="",NA(),連結実質赤字比率に係る赤字・黒字の構成分析!C$43)</f>
        <v>
その他会計（黒字）</v>
      </c>
      <c r="B27" s="180" t="e">
        <f>
IF(ROUND(VALUE(SUBSTITUTE(連結実質赤字比率に係る赤字・黒字の構成分析!F$43,"▲", "-")), 2) &lt; 0, ABS(ROUND(VALUE(SUBSTITUTE(連結実質赤字比率に係る赤字・黒字の構成分析!F$43,"▲", "-")), 2)), NA())</f>
        <v>
#N/A</v>
      </c>
      <c r="C27" s="180">
        <f>
IF(ROUND(VALUE(SUBSTITUTE(連結実質赤字比率に係る赤字・黒字の構成分析!F$43,"▲", "-")), 2) &gt;= 0, ABS(ROUND(VALUE(SUBSTITUTE(連結実質赤字比率に係る赤字・黒字の構成分析!F$43,"▲", "-")), 2)), NA())</f>
        <v>
0.8</v>
      </c>
      <c r="D27" s="180" t="e">
        <f>
IF(ROUND(VALUE(SUBSTITUTE(連結実質赤字比率に係る赤字・黒字の構成分析!G$43,"▲", "-")), 2) &lt; 0, ABS(ROUND(VALUE(SUBSTITUTE(連結実質赤字比率に係る赤字・黒字の構成分析!G$43,"▲", "-")), 2)), NA())</f>
        <v>
#N/A</v>
      </c>
      <c r="E27" s="180">
        <f>
IF(ROUND(VALUE(SUBSTITUTE(連結実質赤字比率に係る赤字・黒字の構成分析!G$43,"▲", "-")), 2) &gt;= 0, ABS(ROUND(VALUE(SUBSTITUTE(連結実質赤字比率に係る赤字・黒字の構成分析!G$43,"▲", "-")), 2)), NA())</f>
        <v>
0.33</v>
      </c>
      <c r="F27" s="180" t="e">
        <f>
IF(ROUND(VALUE(SUBSTITUTE(連結実質赤字比率に係る赤字・黒字の構成分析!H$43,"▲", "-")), 2) &lt; 0, ABS(ROUND(VALUE(SUBSTITUTE(連結実質赤字比率に係る赤字・黒字の構成分析!H$43,"▲", "-")), 2)), NA())</f>
        <v>
#N/A</v>
      </c>
      <c r="G27" s="180">
        <f>
IF(ROUND(VALUE(SUBSTITUTE(連結実質赤字比率に係る赤字・黒字の構成分析!H$43,"▲", "-")), 2) &gt;= 0, ABS(ROUND(VALUE(SUBSTITUTE(連結実質赤字比率に係る赤字・黒字の構成分析!H$43,"▲", "-")), 2)), NA())</f>
        <v>
0</v>
      </c>
      <c r="H27" s="180" t="e">
        <f>
IF(ROUND(VALUE(SUBSTITUTE(連結実質赤字比率に係る赤字・黒字の構成分析!I$43,"▲", "-")), 2) &lt; 0, ABS(ROUND(VALUE(SUBSTITUTE(連結実質赤字比率に係る赤字・黒字の構成分析!I$43,"▲", "-")), 2)), NA())</f>
        <v>
#N/A</v>
      </c>
      <c r="I27" s="180">
        <f>
IF(ROUND(VALUE(SUBSTITUTE(連結実質赤字比率に係る赤字・黒字の構成分析!I$43,"▲", "-")), 2) &gt;= 0, ABS(ROUND(VALUE(SUBSTITUTE(連結実質赤字比率に係る赤字・黒字の構成分析!I$43,"▲", "-")), 2)), NA())</f>
        <v>
0</v>
      </c>
      <c r="J27" s="180" t="e">
        <f>
IF(ROUND(VALUE(SUBSTITUTE(連結実質赤字比率に係る赤字・黒字の構成分析!J$43,"▲", "-")), 2) &lt; 0, ABS(ROUND(VALUE(SUBSTITUTE(連結実質赤字比率に係る赤字・黒字の構成分析!J$43,"▲", "-")), 2)), NA())</f>
        <v>
#N/A</v>
      </c>
      <c r="K27" s="180">
        <f>
IF(ROUND(VALUE(SUBSTITUTE(連結実質赤字比率に係る赤字・黒字の構成分析!J$43,"▲", "-")), 2) &gt;= 0, ABS(ROUND(VALUE(SUBSTITUTE(連結実質赤字比率に係る赤字・黒字の構成分析!J$43,"▲", "-")), 2)), NA())</f>
        <v>
0</v>
      </c>
    </row>
    <row r="28" spans="1:11" x14ac:dyDescent="0.2">
      <c r="A28" s="180" t="str">
        <f>
IF(連結実質赤字比率に係る赤字・黒字の構成分析!C$42="",NA(),連結実質赤字比率に係る赤字・黒字の構成分析!C$42)</f>
        <v>
その他会計（赤字）</v>
      </c>
      <c r="B28" s="180" t="e">
        <f>
IF(ROUND(VALUE(SUBSTITUTE(連結実質赤字比率に係る赤字・黒字の構成分析!F$42,"▲", "-")), 2) &lt; 0, ABS(ROUND(VALUE(SUBSTITUTE(連結実質赤字比率に係る赤字・黒字の構成分析!F$42,"▲", "-")), 2)), NA())</f>
        <v>
#VALUE!</v>
      </c>
      <c r="C28" s="180" t="e">
        <f>
IF(ROUND(VALUE(SUBSTITUTE(連結実質赤字比率に係る赤字・黒字の構成分析!F$42,"▲", "-")), 2) &gt;= 0, ABS(ROUND(VALUE(SUBSTITUTE(連結実質赤字比率に係る赤字・黒字の構成分析!F$42,"▲", "-")), 2)), NA())</f>
        <v>
#VALUE!</v>
      </c>
      <c r="D28" s="180" t="e">
        <f>
IF(ROUND(VALUE(SUBSTITUTE(連結実質赤字比率に係る赤字・黒字の構成分析!G$42,"▲", "-")), 2) &lt; 0, ABS(ROUND(VALUE(SUBSTITUTE(連結実質赤字比率に係る赤字・黒字の構成分析!G$42,"▲", "-")), 2)), NA())</f>
        <v>
#VALUE!</v>
      </c>
      <c r="E28" s="180" t="e">
        <f>
IF(ROUND(VALUE(SUBSTITUTE(連結実質赤字比率に係る赤字・黒字の構成分析!G$42,"▲", "-")), 2) &gt;= 0, ABS(ROUND(VALUE(SUBSTITUTE(連結実質赤字比率に係る赤字・黒字の構成分析!G$42,"▲", "-")), 2)), NA())</f>
        <v>
#VALUE!</v>
      </c>
      <c r="F28" s="180" t="e">
        <f>
IF(ROUND(VALUE(SUBSTITUTE(連結実質赤字比率に係る赤字・黒字の構成分析!H$42,"▲", "-")), 2) &lt; 0, ABS(ROUND(VALUE(SUBSTITUTE(連結実質赤字比率に係る赤字・黒字の構成分析!H$42,"▲", "-")), 2)), NA())</f>
        <v>
#VALUE!</v>
      </c>
      <c r="G28" s="180" t="e">
        <f>
IF(ROUND(VALUE(SUBSTITUTE(連結実質赤字比率に係る赤字・黒字の構成分析!H$42,"▲", "-")), 2) &gt;= 0, ABS(ROUND(VALUE(SUBSTITUTE(連結実質赤字比率に係る赤字・黒字の構成分析!H$42,"▲", "-")), 2)), NA())</f>
        <v>
#VALUE!</v>
      </c>
      <c r="H28" s="180" t="e">
        <f>
IF(ROUND(VALUE(SUBSTITUTE(連結実質赤字比率に係る赤字・黒字の構成分析!I$42,"▲", "-")), 2) &lt; 0, ABS(ROUND(VALUE(SUBSTITUTE(連結実質赤字比率に係る赤字・黒字の構成分析!I$42,"▲", "-")), 2)), NA())</f>
        <v>
#VALUE!</v>
      </c>
      <c r="I28" s="180" t="e">
        <f>
IF(ROUND(VALUE(SUBSTITUTE(連結実質赤字比率に係る赤字・黒字の構成分析!I$42,"▲", "-")), 2) &gt;= 0, ABS(ROUND(VALUE(SUBSTITUTE(連結実質赤字比率に係る赤字・黒字の構成分析!I$42,"▲", "-")), 2)), NA())</f>
        <v>
#VALUE!</v>
      </c>
      <c r="J28" s="180" t="e">
        <f>
IF(ROUND(VALUE(SUBSTITUTE(連結実質赤字比率に係る赤字・黒字の構成分析!J$42,"▲", "-")), 2) &lt; 0, ABS(ROUND(VALUE(SUBSTITUTE(連結実質赤字比率に係る赤字・黒字の構成分析!J$42,"▲", "-")), 2)), NA())</f>
        <v>
#VALUE!</v>
      </c>
      <c r="K28" s="180" t="e">
        <f>
IF(ROUND(VALUE(SUBSTITUTE(連結実質赤字比率に係る赤字・黒字の構成分析!J$42,"▲", "-")), 2) &gt;= 0, ABS(ROUND(VALUE(SUBSTITUTE(連結実質赤字比率に係る赤字・黒字の構成分析!J$42,"▲", "-")), 2)), NA())</f>
        <v>
#VALUE!</v>
      </c>
    </row>
    <row r="29" spans="1:11" x14ac:dyDescent="0.2">
      <c r="A29" s="180" t="str">
        <f>
IF(連結実質赤字比率に係る赤字・黒字の構成分析!C$41="",NA(),連結実質赤字比率に係る赤字・黒字の構成分析!C$41)</f>
        <v>
温泉ロッジ事業会計</v>
      </c>
      <c r="B29" s="180" t="e">
        <f>
IF(ROUND(VALUE(SUBSTITUTE(連結実質赤字比率に係る赤字・黒字の構成分析!F$41,"▲", "-")), 2) &lt; 0, ABS(ROUND(VALUE(SUBSTITUTE(連結実質赤字比率に係る赤字・黒字の構成分析!F$41,"▲", "-")), 2)), NA())</f>
        <v>
#N/A</v>
      </c>
      <c r="C29" s="180">
        <f>
IF(ROUND(VALUE(SUBSTITUTE(連結実質赤字比率に係る赤字・黒字の構成分析!F$41,"▲", "-")), 2) &gt;= 0, ABS(ROUND(VALUE(SUBSTITUTE(連結実質赤字比率に係る赤字・黒字の構成分析!F$41,"▲", "-")), 2)), NA())</f>
        <v>
0.08</v>
      </c>
      <c r="D29" s="180" t="e">
        <f>
IF(ROUND(VALUE(SUBSTITUTE(連結実質赤字比率に係る赤字・黒字の構成分析!G$41,"▲", "-")), 2) &lt; 0, ABS(ROUND(VALUE(SUBSTITUTE(連結実質赤字比率に係る赤字・黒字の構成分析!G$41,"▲", "-")), 2)), NA())</f>
        <v>
#N/A</v>
      </c>
      <c r="E29" s="180">
        <f>
IF(ROUND(VALUE(SUBSTITUTE(連結実質赤字比率に係る赤字・黒字の構成分析!G$41,"▲", "-")), 2) &gt;= 0, ABS(ROUND(VALUE(SUBSTITUTE(連結実質赤字比率に係る赤字・黒字の構成分析!G$41,"▲", "-")), 2)), NA())</f>
        <v>
7.0000000000000007E-2</v>
      </c>
      <c r="F29" s="180" t="e">
        <f>
IF(ROUND(VALUE(SUBSTITUTE(連結実質赤字比率に係る赤字・黒字の構成分析!H$41,"▲", "-")), 2) &lt; 0, ABS(ROUND(VALUE(SUBSTITUTE(連結実質赤字比率に係る赤字・黒字の構成分析!H$41,"▲", "-")), 2)), NA())</f>
        <v>
#N/A</v>
      </c>
      <c r="G29" s="180">
        <f>
IF(ROUND(VALUE(SUBSTITUTE(連結実質赤字比率に係る赤字・黒字の構成分析!H$41,"▲", "-")), 2) &gt;= 0, ABS(ROUND(VALUE(SUBSTITUTE(連結実質赤字比率に係る赤字・黒字の構成分析!H$41,"▲", "-")), 2)), NA())</f>
        <v>
0</v>
      </c>
      <c r="H29" s="180" t="e">
        <f>
IF(ROUND(VALUE(SUBSTITUTE(連結実質赤字比率に係る赤字・黒字の構成分析!I$41,"▲", "-")), 2) &lt; 0, ABS(ROUND(VALUE(SUBSTITUTE(連結実質赤字比率に係る赤字・黒字の構成分析!I$41,"▲", "-")), 2)), NA())</f>
        <v>
#N/A</v>
      </c>
      <c r="I29" s="180">
        <f>
IF(ROUND(VALUE(SUBSTITUTE(連結実質赤字比率に係る赤字・黒字の構成分析!I$41,"▲", "-")), 2) &gt;= 0, ABS(ROUND(VALUE(SUBSTITUTE(連結実質赤字比率に係る赤字・黒字の構成分析!I$41,"▲", "-")), 2)), NA())</f>
        <v>
0.04</v>
      </c>
      <c r="J29" s="180" t="e">
        <f>
IF(ROUND(VALUE(SUBSTITUTE(連結実質赤字比率に係る赤字・黒字の構成分析!J$41,"▲", "-")), 2) &lt; 0, ABS(ROUND(VALUE(SUBSTITUTE(連結実質赤字比率に係る赤字・黒字の構成分析!J$41,"▲", "-")), 2)), NA())</f>
        <v>
#N/A</v>
      </c>
      <c r="K29" s="180">
        <f>
IF(ROUND(VALUE(SUBSTITUTE(連結実質赤字比率に係る赤字・黒字の構成分析!J$41,"▲", "-")), 2) &gt;= 0, ABS(ROUND(VALUE(SUBSTITUTE(連結実質赤字比率に係る赤字・黒字の構成分析!J$41,"▲", "-")), 2)), NA())</f>
        <v>
0</v>
      </c>
    </row>
    <row r="30" spans="1:11" x14ac:dyDescent="0.2">
      <c r="A30" s="180" t="str">
        <f>
IF(連結実質赤字比率に係る赤字・黒字の構成分析!C$40="",NA(),連結実質赤字比率に係る赤字・黒字の構成分析!C$40)</f>
        <v>
連絡船事業会計</v>
      </c>
      <c r="B30" s="180" t="e">
        <f>
IF(ROUND(VALUE(SUBSTITUTE(連結実質赤字比率に係る赤字・黒字の構成分析!F$40,"▲", "-")), 2) &lt; 0, ABS(ROUND(VALUE(SUBSTITUTE(連結実質赤字比率に係る赤字・黒字の構成分析!F$40,"▲", "-")), 2)), NA())</f>
        <v>
#N/A</v>
      </c>
      <c r="C30" s="180">
        <f>
IF(ROUND(VALUE(SUBSTITUTE(連結実質赤字比率に係る赤字・黒字の構成分析!F$40,"▲", "-")), 2) &gt;= 0, ABS(ROUND(VALUE(SUBSTITUTE(連結実質赤字比率に係る赤字・黒字の構成分析!F$40,"▲", "-")), 2)), NA())</f>
        <v>
0</v>
      </c>
      <c r="D30" s="180" t="e">
        <f>
IF(ROUND(VALUE(SUBSTITUTE(連結実質赤字比率に係る赤字・黒字の構成分析!G$40,"▲", "-")), 2) &lt; 0, ABS(ROUND(VALUE(SUBSTITUTE(連結実質赤字比率に係る赤字・黒字の構成分析!G$40,"▲", "-")), 2)), NA())</f>
        <v>
#N/A</v>
      </c>
      <c r="E30" s="180">
        <f>
IF(ROUND(VALUE(SUBSTITUTE(連結実質赤字比率に係る赤字・黒字の構成分析!G$40,"▲", "-")), 2) &gt;= 0, ABS(ROUND(VALUE(SUBSTITUTE(連結実質赤字比率に係る赤字・黒字の構成分析!G$40,"▲", "-")), 2)), NA())</f>
        <v>
0</v>
      </c>
      <c r="F30" s="180" t="e">
        <f>
IF(ROUND(VALUE(SUBSTITUTE(連結実質赤字比率に係る赤字・黒字の構成分析!H$40,"▲", "-")), 2) &lt; 0, ABS(ROUND(VALUE(SUBSTITUTE(連結実質赤字比率に係る赤字・黒字の構成分析!H$40,"▲", "-")), 2)), NA())</f>
        <v>
#N/A</v>
      </c>
      <c r="G30" s="180">
        <f>
IF(ROUND(VALUE(SUBSTITUTE(連結実質赤字比率に係る赤字・黒字の構成分析!H$40,"▲", "-")), 2) &gt;= 0, ABS(ROUND(VALUE(SUBSTITUTE(連結実質赤字比率に係る赤字・黒字の構成分析!H$40,"▲", "-")), 2)), NA())</f>
        <v>
0</v>
      </c>
      <c r="H30" s="180" t="e">
        <f>
IF(ROUND(VALUE(SUBSTITUTE(連結実質赤字比率に係る赤字・黒字の構成分析!I$40,"▲", "-")), 2) &lt; 0, ABS(ROUND(VALUE(SUBSTITUTE(連結実質赤字比率に係る赤字・黒字の構成分析!I$40,"▲", "-")), 2)), NA())</f>
        <v>
#N/A</v>
      </c>
      <c r="I30" s="180">
        <f>
IF(ROUND(VALUE(SUBSTITUTE(連結実質赤字比率に係る赤字・黒字の構成分析!I$40,"▲", "-")), 2) &gt;= 0, ABS(ROUND(VALUE(SUBSTITUTE(連結実質赤字比率に係る赤字・黒字の構成分析!I$40,"▲", "-")), 2)), NA())</f>
        <v>
0</v>
      </c>
      <c r="J30" s="180" t="e">
        <f>
IF(ROUND(VALUE(SUBSTITUTE(連結実質赤字比率に係る赤字・黒字の構成分析!J$40,"▲", "-")), 2) &lt; 0, ABS(ROUND(VALUE(SUBSTITUTE(連結実質赤字比率に係る赤字・黒字の構成分析!J$40,"▲", "-")), 2)), NA())</f>
        <v>
#N/A</v>
      </c>
      <c r="K30" s="180">
        <f>
IF(ROUND(VALUE(SUBSTITUTE(連結実質赤字比率に係る赤字・黒字の構成分析!J$40,"▲", "-")), 2) &gt;= 0, ABS(ROUND(VALUE(SUBSTITUTE(連結実質赤字比率に係る赤字・黒字の構成分析!J$40,"▲", "-")), 2)), NA())</f>
        <v>
0</v>
      </c>
    </row>
    <row r="31" spans="1:11" x14ac:dyDescent="0.2">
      <c r="A31" s="180" t="str">
        <f>
IF(連結実質赤字比率に係る赤字・黒字の構成分析!C$39="",NA(),連結実質赤字比率に係る赤字・黒字の構成分析!C$39)</f>
        <v>
後期高齢者医療事業会計</v>
      </c>
      <c r="B31" s="180" t="e">
        <f>
IF(ROUND(VALUE(SUBSTITUTE(連結実質赤字比率に係る赤字・黒字の構成分析!F$39,"▲", "-")), 2) &lt; 0, ABS(ROUND(VALUE(SUBSTITUTE(連結実質赤字比率に係る赤字・黒字の構成分析!F$39,"▲", "-")), 2)), NA())</f>
        <v>
#N/A</v>
      </c>
      <c r="C31" s="180">
        <f>
IF(ROUND(VALUE(SUBSTITUTE(連結実質赤字比率に係る赤字・黒字の構成分析!F$39,"▲", "-")), 2) &gt;= 0, ABS(ROUND(VALUE(SUBSTITUTE(連結実質赤字比率に係る赤字・黒字の構成分析!F$39,"▲", "-")), 2)), NA())</f>
        <v>
0.03</v>
      </c>
      <c r="D31" s="180" t="e">
        <f>
IF(ROUND(VALUE(SUBSTITUTE(連結実質赤字比率に係る赤字・黒字の構成分析!G$39,"▲", "-")), 2) &lt; 0, ABS(ROUND(VALUE(SUBSTITUTE(連結実質赤字比率に係る赤字・黒字の構成分析!G$39,"▲", "-")), 2)), NA())</f>
        <v>
#N/A</v>
      </c>
      <c r="E31" s="180">
        <f>
IF(ROUND(VALUE(SUBSTITUTE(連結実質赤字比率に係る赤字・黒字の構成分析!G$39,"▲", "-")), 2) &gt;= 0, ABS(ROUND(VALUE(SUBSTITUTE(連結実質赤字比率に係る赤字・黒字の構成分析!G$39,"▲", "-")), 2)), NA())</f>
        <v>
0.03</v>
      </c>
      <c r="F31" s="180" t="e">
        <f>
IF(ROUND(VALUE(SUBSTITUTE(連結実質赤字比率に係る赤字・黒字の構成分析!H$39,"▲", "-")), 2) &lt; 0, ABS(ROUND(VALUE(SUBSTITUTE(連結実質赤字比率に係る赤字・黒字の構成分析!H$39,"▲", "-")), 2)), NA())</f>
        <v>
#N/A</v>
      </c>
      <c r="G31" s="180">
        <f>
IF(ROUND(VALUE(SUBSTITUTE(連結実質赤字比率に係る赤字・黒字の構成分析!H$39,"▲", "-")), 2) &gt;= 0, ABS(ROUND(VALUE(SUBSTITUTE(連結実質赤字比率に係る赤字・黒字の構成分析!H$39,"▲", "-")), 2)), NA())</f>
        <v>
7.0000000000000007E-2</v>
      </c>
      <c r="H31" s="180" t="e">
        <f>
IF(ROUND(VALUE(SUBSTITUTE(連結実質赤字比率に係る赤字・黒字の構成分析!I$39,"▲", "-")), 2) &lt; 0, ABS(ROUND(VALUE(SUBSTITUTE(連結実質赤字比率に係る赤字・黒字の構成分析!I$39,"▲", "-")), 2)), NA())</f>
        <v>
#N/A</v>
      </c>
      <c r="I31" s="180">
        <f>
IF(ROUND(VALUE(SUBSTITUTE(連結実質赤字比率に係る赤字・黒字の構成分析!I$39,"▲", "-")), 2) &gt;= 0, ABS(ROUND(VALUE(SUBSTITUTE(連結実質赤字比率に係る赤字・黒字の構成分析!I$39,"▲", "-")), 2)), NA())</f>
        <v>
0.1</v>
      </c>
      <c r="J31" s="180" t="e">
        <f>
IF(ROUND(VALUE(SUBSTITUTE(連結実質赤字比率に係る赤字・黒字の構成分析!J$39,"▲", "-")), 2) &lt; 0, ABS(ROUND(VALUE(SUBSTITUTE(連結実質赤字比率に係る赤字・黒字の構成分析!J$39,"▲", "-")), 2)), NA())</f>
        <v>
#N/A</v>
      </c>
      <c r="K31" s="180">
        <f>
IF(ROUND(VALUE(SUBSTITUTE(連結実質赤字比率に係る赤字・黒字の構成分析!J$39,"▲", "-")), 2) &gt;= 0, ABS(ROUND(VALUE(SUBSTITUTE(連結実質赤字比率に係る赤字・黒字の構成分析!J$39,"▲", "-")), 2)), NA())</f>
        <v>
0.08</v>
      </c>
    </row>
    <row r="32" spans="1:11" x14ac:dyDescent="0.2">
      <c r="A32" s="180" t="str">
        <f>
IF(連結実質赤字比率に係る赤字・黒字の構成分析!C$38="",NA(),連結実質赤字比率に係る赤字・黒字の構成分析!C$38)</f>
        <v>
災害援護資金貸付事業会計</v>
      </c>
      <c r="B32" s="180" t="e">
        <f>
IF(ROUND(VALUE(SUBSTITUTE(連結実質赤字比率に係る赤字・黒字の構成分析!F$38,"▲", "-")), 2) &lt; 0, ABS(ROUND(VALUE(SUBSTITUTE(連結実質赤字比率に係る赤字・黒字の構成分析!F$38,"▲", "-")), 2)), NA())</f>
        <v>
#N/A</v>
      </c>
      <c r="C32" s="180">
        <f>
IF(ROUND(VALUE(SUBSTITUTE(連結実質赤字比率に係る赤字・黒字の構成分析!F$38,"▲", "-")), 2) &gt;= 0, ABS(ROUND(VALUE(SUBSTITUTE(連結実質赤字比率に係る赤字・黒字の構成分析!F$38,"▲", "-")), 2)), NA())</f>
        <v>
0</v>
      </c>
      <c r="D32" s="180" t="e">
        <f>
IF(ROUND(VALUE(SUBSTITUTE(連結実質赤字比率に係る赤字・黒字の構成分析!G$38,"▲", "-")), 2) &lt; 0, ABS(ROUND(VALUE(SUBSTITUTE(連結実質赤字比率に係る赤字・黒字の構成分析!G$38,"▲", "-")), 2)), NA())</f>
        <v>
#N/A</v>
      </c>
      <c r="E32" s="180">
        <f>
IF(ROUND(VALUE(SUBSTITUTE(連結実質赤字比率に係る赤字・黒字の構成分析!G$38,"▲", "-")), 2) &gt;= 0, ABS(ROUND(VALUE(SUBSTITUTE(連結実質赤字比率に係る赤字・黒字の構成分析!G$38,"▲", "-")), 2)), NA())</f>
        <v>
0.06</v>
      </c>
      <c r="F32" s="180" t="e">
        <f>
IF(ROUND(VALUE(SUBSTITUTE(連結実質赤字比率に係る赤字・黒字の構成分析!H$38,"▲", "-")), 2) &lt; 0, ABS(ROUND(VALUE(SUBSTITUTE(連結実質赤字比率に係る赤字・黒字の構成分析!H$38,"▲", "-")), 2)), NA())</f>
        <v>
#N/A</v>
      </c>
      <c r="G32" s="180">
        <f>
IF(ROUND(VALUE(SUBSTITUTE(連結実質赤字比率に係る赤字・黒字の構成分析!H$38,"▲", "-")), 2) &gt;= 0, ABS(ROUND(VALUE(SUBSTITUTE(連結実質赤字比率に係る赤字・黒字の構成分析!H$38,"▲", "-")), 2)), NA())</f>
        <v>
0.08</v>
      </c>
      <c r="H32" s="180" t="e">
        <f>
IF(ROUND(VALUE(SUBSTITUTE(連結実質赤字比率に係る赤字・黒字の構成分析!I$38,"▲", "-")), 2) &lt; 0, ABS(ROUND(VALUE(SUBSTITUTE(連結実質赤字比率に係る赤字・黒字の構成分析!I$38,"▲", "-")), 2)), NA())</f>
        <v>
#N/A</v>
      </c>
      <c r="I32" s="180">
        <f>
IF(ROUND(VALUE(SUBSTITUTE(連結実質赤字比率に係る赤字・黒字の構成分析!I$38,"▲", "-")), 2) &gt;= 0, ABS(ROUND(VALUE(SUBSTITUTE(連結実質赤字比率に係る赤字・黒字の構成分析!I$38,"▲", "-")), 2)), NA())</f>
        <v>
0.09</v>
      </c>
      <c r="J32" s="180" t="e">
        <f>
IF(ROUND(VALUE(SUBSTITUTE(連結実質赤字比率に係る赤字・黒字の構成分析!J$38,"▲", "-")), 2) &lt; 0, ABS(ROUND(VALUE(SUBSTITUTE(連結実質赤字比率に係る赤字・黒字の構成分析!J$38,"▲", "-")), 2)), NA())</f>
        <v>
#N/A</v>
      </c>
      <c r="K32" s="180">
        <f>
IF(ROUND(VALUE(SUBSTITUTE(連結実質赤字比率に係る赤字・黒字の構成分析!J$38,"▲", "-")), 2) &gt;= 0, ABS(ROUND(VALUE(SUBSTITUTE(連結実質赤字比率に係る赤字・黒字の構成分析!J$38,"▲", "-")), 2)), NA())</f>
        <v>
0.11</v>
      </c>
    </row>
    <row r="33" spans="1:16" x14ac:dyDescent="0.2">
      <c r="A33" s="180" t="str">
        <f>
IF(連結実質赤字比率に係る赤字・黒字の構成分析!C$37="",NA(),連結実質赤字比率に係る赤字・黒字の構成分析!C$37)</f>
        <v>
介護保険事業会計</v>
      </c>
      <c r="B33" s="180" t="e">
        <f>
IF(ROUND(VALUE(SUBSTITUTE(連結実質赤字比率に係る赤字・黒字の構成分析!F$37,"▲", "-")), 2) &lt; 0, ABS(ROUND(VALUE(SUBSTITUTE(連結実質赤字比率に係る赤字・黒字の構成分析!F$37,"▲", "-")), 2)), NA())</f>
        <v>
#N/A</v>
      </c>
      <c r="C33" s="180">
        <f>
IF(ROUND(VALUE(SUBSTITUTE(連結実質赤字比率に係る赤字・黒字の構成分析!F$37,"▲", "-")), 2) &gt;= 0, ABS(ROUND(VALUE(SUBSTITUTE(連結実質赤字比率に係る赤字・黒字の構成分析!F$37,"▲", "-")), 2)), NA())</f>
        <v>
0.25</v>
      </c>
      <c r="D33" s="180" t="e">
        <f>
IF(ROUND(VALUE(SUBSTITUTE(連結実質赤字比率に係る赤字・黒字の構成分析!G$37,"▲", "-")), 2) &lt; 0, ABS(ROUND(VALUE(SUBSTITUTE(連結実質赤字比率に係る赤字・黒字の構成分析!G$37,"▲", "-")), 2)), NA())</f>
        <v>
#N/A</v>
      </c>
      <c r="E33" s="180">
        <f>
IF(ROUND(VALUE(SUBSTITUTE(連結実質赤字比率に係る赤字・黒字の構成分析!G$37,"▲", "-")), 2) &gt;= 0, ABS(ROUND(VALUE(SUBSTITUTE(連結実質赤字比率に係る赤字・黒字の構成分析!G$37,"▲", "-")), 2)), NA())</f>
        <v>
0.61</v>
      </c>
      <c r="F33" s="180" t="e">
        <f>
IF(ROUND(VALUE(SUBSTITUTE(連結実質赤字比率に係る赤字・黒字の構成分析!H$37,"▲", "-")), 2) &lt; 0, ABS(ROUND(VALUE(SUBSTITUTE(連結実質赤字比率に係る赤字・黒字の構成分析!H$37,"▲", "-")), 2)), NA())</f>
        <v>
#N/A</v>
      </c>
      <c r="G33" s="180">
        <f>
IF(ROUND(VALUE(SUBSTITUTE(連結実質赤字比率に係る赤字・黒字の構成分析!H$37,"▲", "-")), 2) &gt;= 0, ABS(ROUND(VALUE(SUBSTITUTE(連結実質赤字比率に係る赤字・黒字の構成分析!H$37,"▲", "-")), 2)), NA())</f>
        <v>
0.4</v>
      </c>
      <c r="H33" s="180" t="e">
        <f>
IF(ROUND(VALUE(SUBSTITUTE(連結実質赤字比率に係る赤字・黒字の構成分析!I$37,"▲", "-")), 2) &lt; 0, ABS(ROUND(VALUE(SUBSTITUTE(連結実質赤字比率に係る赤字・黒字の構成分析!I$37,"▲", "-")), 2)), NA())</f>
        <v>
#N/A</v>
      </c>
      <c r="I33" s="180">
        <f>
IF(ROUND(VALUE(SUBSTITUTE(連結実質赤字比率に係る赤字・黒字の構成分析!I$37,"▲", "-")), 2) &gt;= 0, ABS(ROUND(VALUE(SUBSTITUTE(連結実質赤字比率に係る赤字・黒字の構成分析!I$37,"▲", "-")), 2)), NA())</f>
        <v>
0.39</v>
      </c>
      <c r="J33" s="180" t="e">
        <f>
IF(ROUND(VALUE(SUBSTITUTE(連結実質赤字比率に係る赤字・黒字の構成分析!J$37,"▲", "-")), 2) &lt; 0, ABS(ROUND(VALUE(SUBSTITUTE(連結実質赤字比率に係る赤字・黒字の構成分析!J$37,"▲", "-")), 2)), NA())</f>
        <v>
#N/A</v>
      </c>
      <c r="K33" s="180">
        <f>
IF(ROUND(VALUE(SUBSTITUTE(連結実質赤字比率に係る赤字・黒字の構成分析!J$37,"▲", "-")), 2) &gt;= 0, ABS(ROUND(VALUE(SUBSTITUTE(連結実質赤字比率に係る赤字・黒字の構成分析!J$37,"▲", "-")), 2)), NA())</f>
        <v>
0.2</v>
      </c>
    </row>
    <row r="34" spans="1:16" x14ac:dyDescent="0.2">
      <c r="A34" s="180" t="str">
        <f>
IF(連結実質赤字比率に係る赤字・黒字の構成分析!C$36="",NA(),連結実質赤字比率に係る赤字・黒字の構成分析!C$36)</f>
        <v>
国民健康保険事業会計（事業勘定）</v>
      </c>
      <c r="B34" s="180" t="e">
        <f>
IF(ROUND(VALUE(SUBSTITUTE(連結実質赤字比率に係る赤字・黒字の構成分析!F$36,"▲", "-")), 2) &lt; 0, ABS(ROUND(VALUE(SUBSTITUTE(連結実質赤字比率に係る赤字・黒字の構成分析!F$36,"▲", "-")), 2)), NA())</f>
        <v>
#N/A</v>
      </c>
      <c r="C34" s="180">
        <f>
IF(ROUND(VALUE(SUBSTITUTE(連結実質赤字比率に係る赤字・黒字の構成分析!F$36,"▲", "-")), 2) &gt;= 0, ABS(ROUND(VALUE(SUBSTITUTE(連結実質赤字比率に係る赤字・黒字の構成分析!F$36,"▲", "-")), 2)), NA())</f>
        <v>
0</v>
      </c>
      <c r="D34" s="180" t="e">
        <f>
IF(ROUND(VALUE(SUBSTITUTE(連結実質赤字比率に係る赤字・黒字の構成分析!G$36,"▲", "-")), 2) &lt; 0, ABS(ROUND(VALUE(SUBSTITUTE(連結実質赤字比率に係る赤字・黒字の構成分析!G$36,"▲", "-")), 2)), NA())</f>
        <v>
#N/A</v>
      </c>
      <c r="E34" s="180">
        <f>
IF(ROUND(VALUE(SUBSTITUTE(連結実質赤字比率に係る赤字・黒字の構成分析!G$36,"▲", "-")), 2) &gt;= 0, ABS(ROUND(VALUE(SUBSTITUTE(連結実質赤字比率に係る赤字・黒字の構成分析!G$36,"▲", "-")), 2)), NA())</f>
        <v>
0</v>
      </c>
      <c r="F34" s="180" t="e">
        <f>
IF(ROUND(VALUE(SUBSTITUTE(連結実質赤字比率に係る赤字・黒字の構成分析!H$36,"▲", "-")), 2) &lt; 0, ABS(ROUND(VALUE(SUBSTITUTE(連結実質赤字比率に係る赤字・黒字の構成分析!H$36,"▲", "-")), 2)), NA())</f>
        <v>
#N/A</v>
      </c>
      <c r="G34" s="180">
        <f>
IF(ROUND(VALUE(SUBSTITUTE(連結実質赤字比率に係る赤字・黒字の構成分析!H$36,"▲", "-")), 2) &gt;= 0, ABS(ROUND(VALUE(SUBSTITUTE(連結実質赤字比率に係る赤字・黒字の構成分析!H$36,"▲", "-")), 2)), NA())</f>
        <v>
0</v>
      </c>
      <c r="H34" s="180" t="e">
        <f>
IF(ROUND(VALUE(SUBSTITUTE(連結実質赤字比率に係る赤字・黒字の構成分析!I$36,"▲", "-")), 2) &lt; 0, ABS(ROUND(VALUE(SUBSTITUTE(連結実質赤字比率に係る赤字・黒字の構成分析!I$36,"▲", "-")), 2)), NA())</f>
        <v>
#N/A</v>
      </c>
      <c r="I34" s="180">
        <f>
IF(ROUND(VALUE(SUBSTITUTE(連結実質赤字比率に係る赤字・黒字の構成分析!I$36,"▲", "-")), 2) &gt;= 0, ABS(ROUND(VALUE(SUBSTITUTE(連結実質赤字比率に係る赤字・黒字の構成分析!I$36,"▲", "-")), 2)), NA())</f>
        <v>
0</v>
      </c>
      <c r="J34" s="180" t="e">
        <f>
IF(ROUND(VALUE(SUBSTITUTE(連結実質赤字比率に係る赤字・黒字の構成分析!J$36,"▲", "-")), 2) &lt; 0, ABS(ROUND(VALUE(SUBSTITUTE(連結実質赤字比率に係る赤字・黒字の構成分析!J$36,"▲", "-")), 2)), NA())</f>
        <v>
#N/A</v>
      </c>
      <c r="K34" s="180">
        <f>
IF(ROUND(VALUE(SUBSTITUTE(連結実質赤字比率に係る赤字・黒字の構成分析!J$36,"▲", "-")), 2) &gt;= 0, ABS(ROUND(VALUE(SUBSTITUTE(連結実質赤字比率に係る赤字・黒字の構成分析!J$36,"▲", "-")), 2)), NA())</f>
        <v>
0.66</v>
      </c>
    </row>
    <row r="35" spans="1:16" x14ac:dyDescent="0.2">
      <c r="A35" s="180" t="str">
        <f>
IF(連結実質赤字比率に係る赤字・黒字の構成分析!C$35="",NA(),連結実質赤字比率に係る赤字・黒字の構成分析!C$35)</f>
        <v>
簡易水道事業会計</v>
      </c>
      <c r="B35" s="180" t="e">
        <f>
IF(ROUND(VALUE(SUBSTITUTE(連結実質赤字比率に係る赤字・黒字の構成分析!F$35,"▲", "-")), 2) &lt; 0, ABS(ROUND(VALUE(SUBSTITUTE(連結実質赤字比率に係る赤字・黒字の構成分析!F$35,"▲", "-")), 2)), NA())</f>
        <v>
#N/A</v>
      </c>
      <c r="C35" s="180">
        <f>
IF(ROUND(VALUE(SUBSTITUTE(連結実質赤字比率に係る赤字・黒字の構成分析!F$35,"▲", "-")), 2) &gt;= 0, ABS(ROUND(VALUE(SUBSTITUTE(連結実質赤字比率に係る赤字・黒字の構成分析!F$35,"▲", "-")), 2)), NA())</f>
        <v>
0.47</v>
      </c>
      <c r="D35" s="180" t="e">
        <f>
IF(ROUND(VALUE(SUBSTITUTE(連結実質赤字比率に係る赤字・黒字の構成分析!G$35,"▲", "-")), 2) &lt; 0, ABS(ROUND(VALUE(SUBSTITUTE(連結実質赤字比率に係る赤字・黒字の構成分析!G$35,"▲", "-")), 2)), NA())</f>
        <v>
#N/A</v>
      </c>
      <c r="E35" s="180">
        <f>
IF(ROUND(VALUE(SUBSTITUTE(連結実質赤字比率に係る赤字・黒字の構成分析!G$35,"▲", "-")), 2) &gt;= 0, ABS(ROUND(VALUE(SUBSTITUTE(連結実質赤字比率に係る赤字・黒字の構成分析!G$35,"▲", "-")), 2)), NA())</f>
        <v>
0.47</v>
      </c>
      <c r="F35" s="180" t="e">
        <f>
IF(ROUND(VALUE(SUBSTITUTE(連結実質赤字比率に係る赤字・黒字の構成分析!H$35,"▲", "-")), 2) &lt; 0, ABS(ROUND(VALUE(SUBSTITUTE(連結実質赤字比率に係る赤字・黒字の構成分析!H$35,"▲", "-")), 2)), NA())</f>
        <v>
#N/A</v>
      </c>
      <c r="G35" s="180">
        <f>
IF(ROUND(VALUE(SUBSTITUTE(連結実質赤字比率に係る赤字・黒字の構成分析!H$35,"▲", "-")), 2) &gt;= 0, ABS(ROUND(VALUE(SUBSTITUTE(連結実質赤字比率に係る赤字・黒字の構成分析!H$35,"▲", "-")), 2)), NA())</f>
        <v>
0.52</v>
      </c>
      <c r="H35" s="180" t="e">
        <f>
IF(ROUND(VALUE(SUBSTITUTE(連結実質赤字比率に係る赤字・黒字の構成分析!I$35,"▲", "-")), 2) &lt; 0, ABS(ROUND(VALUE(SUBSTITUTE(連結実質赤字比率に係る赤字・黒字の構成分析!I$35,"▲", "-")), 2)), NA())</f>
        <v>
#N/A</v>
      </c>
      <c r="I35" s="180">
        <f>
IF(ROUND(VALUE(SUBSTITUTE(連結実質赤字比率に係る赤字・黒字の構成分析!I$35,"▲", "-")), 2) &gt;= 0, ABS(ROUND(VALUE(SUBSTITUTE(連結実質赤字比率に係る赤字・黒字の構成分析!I$35,"▲", "-")), 2)), NA())</f>
        <v>
0.56999999999999995</v>
      </c>
      <c r="J35" s="180" t="e">
        <f>
IF(ROUND(VALUE(SUBSTITUTE(連結実質赤字比率に係る赤字・黒字の構成分析!J$35,"▲", "-")), 2) &lt; 0, ABS(ROUND(VALUE(SUBSTITUTE(連結実質赤字比率に係る赤字・黒字の構成分析!J$35,"▲", "-")), 2)), NA())</f>
        <v>
#N/A</v>
      </c>
      <c r="K35" s="180">
        <f>
IF(ROUND(VALUE(SUBSTITUTE(連結実質赤字比率に係る赤字・黒字の構成分析!J$35,"▲", "-")), 2) &gt;= 0, ABS(ROUND(VALUE(SUBSTITUTE(連結実質赤字比率に係る赤字・黒字の構成分析!J$35,"▲", "-")), 2)), NA())</f>
        <v>
0.69</v>
      </c>
    </row>
    <row r="36" spans="1:16" x14ac:dyDescent="0.2">
      <c r="A36" s="180" t="str">
        <f>
IF(連結実質赤字比率に係る赤字・黒字の構成分析!C$34="",NA(),連結実質赤字比率に係る赤字・黒字の構成分析!C$34)</f>
        <v>
一般会計</v>
      </c>
      <c r="B36" s="180" t="e">
        <f>
IF(ROUND(VALUE(SUBSTITUTE(連結実質赤字比率に係る赤字・黒字の構成分析!F$34,"▲", "-")), 2) &lt; 0, ABS(ROUND(VALUE(SUBSTITUTE(連結実質赤字比率に係る赤字・黒字の構成分析!F$34,"▲", "-")), 2)), NA())</f>
        <v>
#N/A</v>
      </c>
      <c r="C36" s="180">
        <f>
IF(ROUND(VALUE(SUBSTITUTE(連結実質赤字比率に係る赤字・黒字の構成分析!F$34,"▲", "-")), 2) &gt;= 0, ABS(ROUND(VALUE(SUBSTITUTE(連結実質赤字比率に係る赤字・黒字の構成分析!F$34,"▲", "-")), 2)), NA())</f>
        <v>
9.15</v>
      </c>
      <c r="D36" s="180" t="e">
        <f>
IF(ROUND(VALUE(SUBSTITUTE(連結実質赤字比率に係る赤字・黒字の構成分析!G$34,"▲", "-")), 2) &lt; 0, ABS(ROUND(VALUE(SUBSTITUTE(連結実質赤字比率に係る赤字・黒字の構成分析!G$34,"▲", "-")), 2)), NA())</f>
        <v>
#N/A</v>
      </c>
      <c r="E36" s="180">
        <f>
IF(ROUND(VALUE(SUBSTITUTE(連結実質赤字比率に係る赤字・黒字の構成分析!G$34,"▲", "-")), 2) &gt;= 0, ABS(ROUND(VALUE(SUBSTITUTE(連結実質赤字比率に係る赤字・黒字の構成分析!G$34,"▲", "-")), 2)), NA())</f>
        <v>
11.95</v>
      </c>
      <c r="F36" s="180" t="e">
        <f>
IF(ROUND(VALUE(SUBSTITUTE(連結実質赤字比率に係る赤字・黒字の構成分析!H$34,"▲", "-")), 2) &lt; 0, ABS(ROUND(VALUE(SUBSTITUTE(連結実質赤字比率に係る赤字・黒字の構成分析!H$34,"▲", "-")), 2)), NA())</f>
        <v>
#N/A</v>
      </c>
      <c r="G36" s="180">
        <f>
IF(ROUND(VALUE(SUBSTITUTE(連結実質赤字比率に係る赤字・黒字の構成分析!H$34,"▲", "-")), 2) &gt;= 0, ABS(ROUND(VALUE(SUBSTITUTE(連結実質赤字比率に係る赤字・黒字の構成分析!H$34,"▲", "-")), 2)), NA())</f>
        <v>
10.91</v>
      </c>
      <c r="H36" s="180" t="e">
        <f>
IF(ROUND(VALUE(SUBSTITUTE(連結実質赤字比率に係る赤字・黒字の構成分析!I$34,"▲", "-")), 2) &lt; 0, ABS(ROUND(VALUE(SUBSTITUTE(連結実質赤字比率に係る赤字・黒字の構成分析!I$34,"▲", "-")), 2)), NA())</f>
        <v>
#N/A</v>
      </c>
      <c r="I36" s="180">
        <f>
IF(ROUND(VALUE(SUBSTITUTE(連結実質赤字比率に係る赤字・黒字の構成分析!I$34,"▲", "-")), 2) &gt;= 0, ABS(ROUND(VALUE(SUBSTITUTE(連結実質赤字比率に係る赤字・黒字の構成分析!I$34,"▲", "-")), 2)), NA())</f>
        <v>
12.44</v>
      </c>
      <c r="J36" s="180" t="e">
        <f>
IF(ROUND(VALUE(SUBSTITUTE(連結実質赤字比率に係る赤字・黒字の構成分析!J$34,"▲", "-")), 2) &lt; 0, ABS(ROUND(VALUE(SUBSTITUTE(連結実質赤字比率に係る赤字・黒字の構成分析!J$34,"▲", "-")), 2)), NA())</f>
        <v>
#N/A</v>
      </c>
      <c r="K36" s="180">
        <f>
IF(ROUND(VALUE(SUBSTITUTE(連結実質赤字比率に係る赤字・黒字の構成分析!J$34,"▲", "-")), 2) &gt;= 0, ABS(ROUND(VALUE(SUBSTITUTE(連結実質赤字比率に係る赤字・黒字の構成分析!J$34,"▲", "-")), 2)), NA())</f>
        <v>
8.0399999999999991</v>
      </c>
    </row>
    <row r="39" spans="1:16" x14ac:dyDescent="0.2">
      <c r="A39" s="149" t="s">
        <v>
60</v>
      </c>
    </row>
    <row r="40" spans="1:16" x14ac:dyDescent="0.2">
      <c r="A40" s="181"/>
      <c r="B40" s="181" t="str">
        <f>
'実質公債費比率（分子）の構造'!K$44</f>
        <v>
H26</v>
      </c>
      <c r="C40" s="181"/>
      <c r="D40" s="181"/>
      <c r="E40" s="181" t="str">
        <f>
'実質公債費比率（分子）の構造'!L$44</f>
        <v>
H27</v>
      </c>
      <c r="F40" s="181"/>
      <c r="G40" s="181"/>
      <c r="H40" s="181" t="str">
        <f>
'実質公債費比率（分子）の構造'!M$44</f>
        <v>
H28</v>
      </c>
      <c r="I40" s="181"/>
      <c r="J40" s="181"/>
      <c r="K40" s="181" t="str">
        <f>
'実質公債費比率（分子）の構造'!N$44</f>
        <v>
H29</v>
      </c>
      <c r="L40" s="181"/>
      <c r="M40" s="181"/>
      <c r="N40" s="181" t="str">
        <f>
'実質公債費比率（分子）の構造'!O$44</f>
        <v>
H30</v>
      </c>
      <c r="O40" s="181"/>
      <c r="P40" s="181"/>
    </row>
    <row r="41" spans="1:16" x14ac:dyDescent="0.2">
      <c r="A41" s="181"/>
      <c r="B41" s="181" t="s">
        <v>
61</v>
      </c>
      <c r="C41" s="181"/>
      <c r="D41" s="181" t="s">
        <v>
62</v>
      </c>
      <c r="E41" s="181" t="s">
        <v>
61</v>
      </c>
      <c r="F41" s="181"/>
      <c r="G41" s="181" t="s">
        <v>
62</v>
      </c>
      <c r="H41" s="181" t="s">
        <v>
61</v>
      </c>
      <c r="I41" s="181"/>
      <c r="J41" s="181" t="s">
        <v>
62</v>
      </c>
      <c r="K41" s="181" t="s">
        <v>
61</v>
      </c>
      <c r="L41" s="181"/>
      <c r="M41" s="181" t="s">
        <v>
62</v>
      </c>
      <c r="N41" s="181" t="s">
        <v>
61</v>
      </c>
      <c r="O41" s="181"/>
      <c r="P41" s="181" t="s">
        <v>
62</v>
      </c>
    </row>
    <row r="42" spans="1:16" x14ac:dyDescent="0.2">
      <c r="A42" s="181" t="s">
        <v>
63</v>
      </c>
      <c r="B42" s="181"/>
      <c r="C42" s="181"/>
      <c r="D42" s="181">
        <f>
'実質公債費比率（分子）の構造'!K$52</f>
        <v>
321</v>
      </c>
      <c r="E42" s="181"/>
      <c r="F42" s="181"/>
      <c r="G42" s="181">
        <f>
'実質公債費比率（分子）の構造'!L$52</f>
        <v>
316</v>
      </c>
      <c r="H42" s="181"/>
      <c r="I42" s="181"/>
      <c r="J42" s="181">
        <f>
'実質公債費比率（分子）の構造'!M$52</f>
        <v>
340</v>
      </c>
      <c r="K42" s="181"/>
      <c r="L42" s="181"/>
      <c r="M42" s="181">
        <f>
'実質公債費比率（分子）の構造'!N$52</f>
        <v>
303</v>
      </c>
      <c r="N42" s="181"/>
      <c r="O42" s="181"/>
      <c r="P42" s="181">
        <f>
'実質公債費比率（分子）の構造'!O$52</f>
        <v>
284</v>
      </c>
    </row>
    <row r="43" spans="1:16" x14ac:dyDescent="0.2">
      <c r="A43" s="181" t="s">
        <v>
64</v>
      </c>
      <c r="B43" s="181" t="str">
        <f>
'実質公債費比率（分子）の構造'!K$51</f>
        <v>
-</v>
      </c>
      <c r="C43" s="181"/>
      <c r="D43" s="181"/>
      <c r="E43" s="181" t="str">
        <f>
'実質公債費比率（分子）の構造'!L$51</f>
        <v>
-</v>
      </c>
      <c r="F43" s="181"/>
      <c r="G43" s="181"/>
      <c r="H43" s="181" t="str">
        <f>
'実質公債費比率（分子）の構造'!M$51</f>
        <v>
-</v>
      </c>
      <c r="I43" s="181"/>
      <c r="J43" s="181"/>
      <c r="K43" s="181" t="str">
        <f>
'実質公債費比率（分子）の構造'!N$51</f>
        <v>
-</v>
      </c>
      <c r="L43" s="181"/>
      <c r="M43" s="181"/>
      <c r="N43" s="181" t="str">
        <f>
'実質公債費比率（分子）の構造'!O$51</f>
        <v>
-</v>
      </c>
      <c r="O43" s="181"/>
      <c r="P43" s="181"/>
    </row>
    <row r="44" spans="1:16" x14ac:dyDescent="0.2">
      <c r="A44" s="181" t="s">
        <v>
65</v>
      </c>
      <c r="B44" s="181">
        <f>
'実質公債費比率（分子）の構造'!K$50</f>
        <v>
0</v>
      </c>
      <c r="C44" s="181"/>
      <c r="D44" s="181"/>
      <c r="E44" s="181" t="str">
        <f>
'実質公債費比率（分子）の構造'!L$50</f>
        <v>
-</v>
      </c>
      <c r="F44" s="181"/>
      <c r="G44" s="181"/>
      <c r="H44" s="181" t="str">
        <f>
'実質公債費比率（分子）の構造'!M$50</f>
        <v>
-</v>
      </c>
      <c r="I44" s="181"/>
      <c r="J44" s="181"/>
      <c r="K44" s="181" t="str">
        <f>
'実質公債費比率（分子）の構造'!N$50</f>
        <v>
-</v>
      </c>
      <c r="L44" s="181"/>
      <c r="M44" s="181"/>
      <c r="N44" s="181" t="str">
        <f>
'実質公債費比率（分子）の構造'!O$50</f>
        <v>
-</v>
      </c>
      <c r="O44" s="181"/>
      <c r="P44" s="181"/>
    </row>
    <row r="45" spans="1:16" x14ac:dyDescent="0.2">
      <c r="A45" s="181" t="s">
        <v>
66</v>
      </c>
      <c r="B45" s="181">
        <f>
'実質公債費比率（分子）の構造'!K$49</f>
        <v>
12</v>
      </c>
      <c r="C45" s="181"/>
      <c r="D45" s="181"/>
      <c r="E45" s="181">
        <f>
'実質公債費比率（分子）の構造'!L$49</f>
        <v>
19</v>
      </c>
      <c r="F45" s="181"/>
      <c r="G45" s="181"/>
      <c r="H45" s="181">
        <f>
'実質公債費比率（分子）の構造'!M$49</f>
        <v>
23</v>
      </c>
      <c r="I45" s="181"/>
      <c r="J45" s="181"/>
      <c r="K45" s="181">
        <f>
'実質公債費比率（分子）の構造'!N$49</f>
        <v>
23</v>
      </c>
      <c r="L45" s="181"/>
      <c r="M45" s="181"/>
      <c r="N45" s="181">
        <f>
'実質公債費比率（分子）の構造'!O$49</f>
        <v>
23</v>
      </c>
      <c r="O45" s="181"/>
      <c r="P45" s="181"/>
    </row>
    <row r="46" spans="1:16" x14ac:dyDescent="0.2">
      <c r="A46" s="181" t="s">
        <v>
67</v>
      </c>
      <c r="B46" s="181">
        <f>
'実質公債費比率（分子）の構造'!K$48</f>
        <v>
119</v>
      </c>
      <c r="C46" s="181"/>
      <c r="D46" s="181"/>
      <c r="E46" s="181">
        <f>
'実質公債費比率（分子）の構造'!L$48</f>
        <v>
117</v>
      </c>
      <c r="F46" s="181"/>
      <c r="G46" s="181"/>
      <c r="H46" s="181">
        <f>
'実質公債費比率（分子）の構造'!M$48</f>
        <v>
109</v>
      </c>
      <c r="I46" s="181"/>
      <c r="J46" s="181"/>
      <c r="K46" s="181">
        <f>
'実質公債費比率（分子）の構造'!N$48</f>
        <v>
79</v>
      </c>
      <c r="L46" s="181"/>
      <c r="M46" s="181"/>
      <c r="N46" s="181">
        <f>
'実質公債費比率（分子）の構造'!O$48</f>
        <v>
70</v>
      </c>
      <c r="O46" s="181"/>
      <c r="P46" s="181"/>
    </row>
    <row r="47" spans="1:16" x14ac:dyDescent="0.2">
      <c r="A47" s="181" t="s">
        <v>
68</v>
      </c>
      <c r="B47" s="181" t="str">
        <f>
'実質公債費比率（分子）の構造'!K$47</f>
        <v>
-</v>
      </c>
      <c r="C47" s="181"/>
      <c r="D47" s="181"/>
      <c r="E47" s="181" t="str">
        <f>
'実質公債費比率（分子）の構造'!L$47</f>
        <v>
-</v>
      </c>
      <c r="F47" s="181"/>
      <c r="G47" s="181"/>
      <c r="H47" s="181" t="str">
        <f>
'実質公債費比率（分子）の構造'!M$47</f>
        <v>
-</v>
      </c>
      <c r="I47" s="181"/>
      <c r="J47" s="181"/>
      <c r="K47" s="181" t="str">
        <f>
'実質公債費比率（分子）の構造'!N$47</f>
        <v>
-</v>
      </c>
      <c r="L47" s="181"/>
      <c r="M47" s="181"/>
      <c r="N47" s="181" t="str">
        <f>
'実質公債費比率（分子）の構造'!O$47</f>
        <v>
-</v>
      </c>
      <c r="O47" s="181"/>
      <c r="P47" s="181"/>
    </row>
    <row r="48" spans="1:16" x14ac:dyDescent="0.2">
      <c r="A48" s="181" t="s">
        <v>
69</v>
      </c>
      <c r="B48" s="181" t="str">
        <f>
'実質公債費比率（分子）の構造'!K$46</f>
        <v>
-</v>
      </c>
      <c r="C48" s="181"/>
      <c r="D48" s="181"/>
      <c r="E48" s="181" t="str">
        <f>
'実質公債費比率（分子）の構造'!L$46</f>
        <v>
-</v>
      </c>
      <c r="F48" s="181"/>
      <c r="G48" s="181"/>
      <c r="H48" s="181" t="str">
        <f>
'実質公債費比率（分子）の構造'!M$46</f>
        <v>
-</v>
      </c>
      <c r="I48" s="181"/>
      <c r="J48" s="181"/>
      <c r="K48" s="181" t="str">
        <f>
'実質公債費比率（分子）の構造'!N$46</f>
        <v>
-</v>
      </c>
      <c r="L48" s="181"/>
      <c r="M48" s="181"/>
      <c r="N48" s="181" t="str">
        <f>
'実質公債費比率（分子）の構造'!O$46</f>
        <v>
-</v>
      </c>
      <c r="O48" s="181"/>
      <c r="P48" s="181"/>
    </row>
    <row r="49" spans="1:16" x14ac:dyDescent="0.2">
      <c r="A49" s="181" t="s">
        <v>
70</v>
      </c>
      <c r="B49" s="181">
        <f>
'実質公債費比率（分子）の構造'!K$45</f>
        <v>
280</v>
      </c>
      <c r="C49" s="181"/>
      <c r="D49" s="181"/>
      <c r="E49" s="181">
        <f>
'実質公債費比率（分子）の構造'!L$45</f>
        <v>
277</v>
      </c>
      <c r="F49" s="181"/>
      <c r="G49" s="181"/>
      <c r="H49" s="181">
        <f>
'実質公債費比率（分子）の構造'!M$45</f>
        <v>
319</v>
      </c>
      <c r="I49" s="181"/>
      <c r="J49" s="181"/>
      <c r="K49" s="181">
        <f>
'実質公債費比率（分子）の構造'!N$45</f>
        <v>
299</v>
      </c>
      <c r="L49" s="181"/>
      <c r="M49" s="181"/>
      <c r="N49" s="181">
        <f>
'実質公債費比率（分子）の構造'!O$45</f>
        <v>
271</v>
      </c>
      <c r="O49" s="181"/>
      <c r="P49" s="181"/>
    </row>
    <row r="50" spans="1:16" x14ac:dyDescent="0.2">
      <c r="A50" s="181" t="s">
        <v>
71</v>
      </c>
      <c r="B50" s="181" t="e">
        <f>
NA()</f>
        <v>
#N/A</v>
      </c>
      <c r="C50" s="181">
        <f>
IF(ISNUMBER('実質公債費比率（分子）の構造'!K$53),'実質公債費比率（分子）の構造'!K$53,NA())</f>
        <v>
90</v>
      </c>
      <c r="D50" s="181" t="e">
        <f>
NA()</f>
        <v>
#N/A</v>
      </c>
      <c r="E50" s="181" t="e">
        <f>
NA()</f>
        <v>
#N/A</v>
      </c>
      <c r="F50" s="181">
        <f>
IF(ISNUMBER('実質公債費比率（分子）の構造'!L$53),'実質公債費比率（分子）の構造'!L$53,NA())</f>
        <v>
97</v>
      </c>
      <c r="G50" s="181" t="e">
        <f>
NA()</f>
        <v>
#N/A</v>
      </c>
      <c r="H50" s="181" t="e">
        <f>
NA()</f>
        <v>
#N/A</v>
      </c>
      <c r="I50" s="181">
        <f>
IF(ISNUMBER('実質公債費比率（分子）の構造'!M$53),'実質公債費比率（分子）の構造'!M$53,NA())</f>
        <v>
111</v>
      </c>
      <c r="J50" s="181" t="e">
        <f>
NA()</f>
        <v>
#N/A</v>
      </c>
      <c r="K50" s="181" t="e">
        <f>
NA()</f>
        <v>
#N/A</v>
      </c>
      <c r="L50" s="181">
        <f>
IF(ISNUMBER('実質公債費比率（分子）の構造'!N$53),'実質公債費比率（分子）の構造'!N$53,NA())</f>
        <v>
98</v>
      </c>
      <c r="M50" s="181" t="e">
        <f>
NA()</f>
        <v>
#N/A</v>
      </c>
      <c r="N50" s="181" t="e">
        <f>
NA()</f>
        <v>
#N/A</v>
      </c>
      <c r="O50" s="181">
        <f>
IF(ISNUMBER('実質公債費比率（分子）の構造'!O$53),'実質公債費比率（分子）の構造'!O$53,NA())</f>
        <v>
80</v>
      </c>
      <c r="P50" s="181" t="e">
        <f>
NA()</f>
        <v>
#N/A</v>
      </c>
    </row>
    <row r="53" spans="1:16" x14ac:dyDescent="0.2">
      <c r="A53" s="149" t="s">
        <v>
72</v>
      </c>
    </row>
    <row r="54" spans="1:16" x14ac:dyDescent="0.2">
      <c r="A54" s="180"/>
      <c r="B54" s="180" t="str">
        <f>
'将来負担比率（分子）の構造'!I$40</f>
        <v>
H26</v>
      </c>
      <c r="C54" s="180"/>
      <c r="D54" s="180"/>
      <c r="E54" s="180" t="str">
        <f>
'将来負担比率（分子）の構造'!J$40</f>
        <v>
H27</v>
      </c>
      <c r="F54" s="180"/>
      <c r="G54" s="180"/>
      <c r="H54" s="180" t="str">
        <f>
'将来負担比率（分子）の構造'!K$40</f>
        <v>
H28</v>
      </c>
      <c r="I54" s="180"/>
      <c r="J54" s="180"/>
      <c r="K54" s="180" t="str">
        <f>
'将来負担比率（分子）の構造'!L$40</f>
        <v>
H29</v>
      </c>
      <c r="L54" s="180"/>
      <c r="M54" s="180"/>
      <c r="N54" s="180" t="str">
        <f>
'将来負担比率（分子）の構造'!M$40</f>
        <v>
H30</v>
      </c>
      <c r="O54" s="180"/>
      <c r="P54" s="180"/>
    </row>
    <row r="55" spans="1:16" x14ac:dyDescent="0.2">
      <c r="A55" s="180"/>
      <c r="B55" s="180" t="s">
        <v>
73</v>
      </c>
      <c r="C55" s="180"/>
      <c r="D55" s="180" t="s">
        <v>
74</v>
      </c>
      <c r="E55" s="180" t="s">
        <v>
73</v>
      </c>
      <c r="F55" s="180"/>
      <c r="G55" s="180" t="s">
        <v>
74</v>
      </c>
      <c r="H55" s="180" t="s">
        <v>
73</v>
      </c>
      <c r="I55" s="180"/>
      <c r="J55" s="180" t="s">
        <v>
74</v>
      </c>
      <c r="K55" s="180" t="s">
        <v>
73</v>
      </c>
      <c r="L55" s="180"/>
      <c r="M55" s="180" t="s">
        <v>
74</v>
      </c>
      <c r="N55" s="180" t="s">
        <v>
73</v>
      </c>
      <c r="O55" s="180"/>
      <c r="P55" s="180" t="s">
        <v>
74</v>
      </c>
    </row>
    <row r="56" spans="1:16" x14ac:dyDescent="0.2">
      <c r="A56" s="180" t="s">
        <v>
43</v>
      </c>
      <c r="B56" s="180"/>
      <c r="C56" s="180"/>
      <c r="D56" s="180">
        <f>
'将来負担比率（分子）の構造'!I$52</f>
        <v>
2614</v>
      </c>
      <c r="E56" s="180"/>
      <c r="F56" s="180"/>
      <c r="G56" s="180">
        <f>
'将来負担比率（分子）の構造'!J$52</f>
        <v>
2709</v>
      </c>
      <c r="H56" s="180"/>
      <c r="I56" s="180"/>
      <c r="J56" s="180">
        <f>
'将来負担比率（分子）の構造'!K$52</f>
        <v>
2490</v>
      </c>
      <c r="K56" s="180"/>
      <c r="L56" s="180"/>
      <c r="M56" s="180">
        <f>
'将来負担比率（分子）の構造'!L$52</f>
        <v>
2562</v>
      </c>
      <c r="N56" s="180"/>
      <c r="O56" s="180"/>
      <c r="P56" s="180">
        <f>
'将来負担比率（分子）の構造'!M$52</f>
        <v>
2637</v>
      </c>
    </row>
    <row r="57" spans="1:16" x14ac:dyDescent="0.2">
      <c r="A57" s="180" t="s">
        <v>
42</v>
      </c>
      <c r="B57" s="180"/>
      <c r="C57" s="180"/>
      <c r="D57" s="180">
        <f>
'将来負担比率（分子）の構造'!I$51</f>
        <v>
100</v>
      </c>
      <c r="E57" s="180"/>
      <c r="F57" s="180"/>
      <c r="G57" s="180">
        <f>
'将来負担比率（分子）の構造'!J$51</f>
        <v>
90</v>
      </c>
      <c r="H57" s="180"/>
      <c r="I57" s="180"/>
      <c r="J57" s="180">
        <f>
'将来負担比率（分子）の構造'!K$51</f>
        <v>
79</v>
      </c>
      <c r="K57" s="180"/>
      <c r="L57" s="180"/>
      <c r="M57" s="180">
        <f>
'将来負担比率（分子）の構造'!L$51</f>
        <v>
68</v>
      </c>
      <c r="N57" s="180"/>
      <c r="O57" s="180"/>
      <c r="P57" s="180">
        <f>
'将来負担比率（分子）の構造'!M$51</f>
        <v>
58</v>
      </c>
    </row>
    <row r="58" spans="1:16" x14ac:dyDescent="0.2">
      <c r="A58" s="180" t="s">
        <v>
41</v>
      </c>
      <c r="B58" s="180"/>
      <c r="C58" s="180"/>
      <c r="D58" s="180">
        <f>
'将来負担比率（分子）の構造'!I$50</f>
        <v>
2375</v>
      </c>
      <c r="E58" s="180"/>
      <c r="F58" s="180"/>
      <c r="G58" s="180">
        <f>
'将来負担比率（分子）の構造'!J$50</f>
        <v>
2293</v>
      </c>
      <c r="H58" s="180"/>
      <c r="I58" s="180"/>
      <c r="J58" s="180">
        <f>
'将来負担比率（分子）の構造'!K$50</f>
        <v>
2470</v>
      </c>
      <c r="K58" s="180"/>
      <c r="L58" s="180"/>
      <c r="M58" s="180">
        <f>
'将来負担比率（分子）の構造'!L$50</f>
        <v>
2414</v>
      </c>
      <c r="N58" s="180"/>
      <c r="O58" s="180"/>
      <c r="P58" s="180">
        <f>
'将来負担比率（分子）の構造'!M$50</f>
        <v>
2344</v>
      </c>
    </row>
    <row r="59" spans="1:16" x14ac:dyDescent="0.2">
      <c r="A59" s="180" t="s">
        <v>
39</v>
      </c>
      <c r="B59" s="180" t="str">
        <f>
'将来負担比率（分子）の構造'!I$49</f>
        <v>
-</v>
      </c>
      <c r="C59" s="180"/>
      <c r="D59" s="180"/>
      <c r="E59" s="180" t="str">
        <f>
'将来負担比率（分子）の構造'!J$49</f>
        <v>
-</v>
      </c>
      <c r="F59" s="180"/>
      <c r="G59" s="180"/>
      <c r="H59" s="180" t="str">
        <f>
'将来負担比率（分子）の構造'!K$49</f>
        <v>
-</v>
      </c>
      <c r="I59" s="180"/>
      <c r="J59" s="180"/>
      <c r="K59" s="180" t="str">
        <f>
'将来負担比率（分子）の構造'!L$49</f>
        <v>
-</v>
      </c>
      <c r="L59" s="180"/>
      <c r="M59" s="180"/>
      <c r="N59" s="180" t="str">
        <f>
'将来負担比率（分子）の構造'!M$49</f>
        <v>
-</v>
      </c>
      <c r="O59" s="180"/>
      <c r="P59" s="180"/>
    </row>
    <row r="60" spans="1:16" x14ac:dyDescent="0.2">
      <c r="A60" s="180" t="s">
        <v>
38</v>
      </c>
      <c r="B60" s="180" t="str">
        <f>
'将来負担比率（分子）の構造'!I$48</f>
        <v>
-</v>
      </c>
      <c r="C60" s="180"/>
      <c r="D60" s="180"/>
      <c r="E60" s="180" t="str">
        <f>
'将来負担比率（分子）の構造'!J$48</f>
        <v>
-</v>
      </c>
      <c r="F60" s="180"/>
      <c r="G60" s="180"/>
      <c r="H60" s="180" t="str">
        <f>
'将来負担比率（分子）の構造'!K$48</f>
        <v>
-</v>
      </c>
      <c r="I60" s="180"/>
      <c r="J60" s="180"/>
      <c r="K60" s="180" t="str">
        <f>
'将来負担比率（分子）の構造'!L$48</f>
        <v>
-</v>
      </c>
      <c r="L60" s="180"/>
      <c r="M60" s="180"/>
      <c r="N60" s="180" t="str">
        <f>
'将来負担比率（分子）の構造'!M$48</f>
        <v>
-</v>
      </c>
      <c r="O60" s="180"/>
      <c r="P60" s="180"/>
    </row>
    <row r="61" spans="1:16" x14ac:dyDescent="0.2">
      <c r="A61" s="180" t="s">
        <v>
36</v>
      </c>
      <c r="B61" s="180" t="str">
        <f>
'将来負担比率（分子）の構造'!I$46</f>
        <v>
-</v>
      </c>
      <c r="C61" s="180"/>
      <c r="D61" s="180"/>
      <c r="E61" s="180" t="str">
        <f>
'将来負担比率（分子）の構造'!J$46</f>
        <v>
-</v>
      </c>
      <c r="F61" s="180"/>
      <c r="G61" s="180"/>
      <c r="H61" s="180" t="str">
        <f>
'将来負担比率（分子）の構造'!K$46</f>
        <v>
-</v>
      </c>
      <c r="I61" s="180"/>
      <c r="J61" s="180"/>
      <c r="K61" s="180" t="str">
        <f>
'将来負担比率（分子）の構造'!L$46</f>
        <v>
-</v>
      </c>
      <c r="L61" s="180"/>
      <c r="M61" s="180"/>
      <c r="N61" s="180" t="str">
        <f>
'将来負担比率（分子）の構造'!M$46</f>
        <v>
-</v>
      </c>
      <c r="O61" s="180"/>
      <c r="P61" s="180"/>
    </row>
    <row r="62" spans="1:16" x14ac:dyDescent="0.2">
      <c r="A62" s="180" t="s">
        <v>
35</v>
      </c>
      <c r="B62" s="180">
        <f>
'将来負担比率（分子）の構造'!I$45</f>
        <v>
501</v>
      </c>
      <c r="C62" s="180"/>
      <c r="D62" s="180"/>
      <c r="E62" s="180">
        <f>
'将来負担比率（分子）の構造'!J$45</f>
        <v>
488</v>
      </c>
      <c r="F62" s="180"/>
      <c r="G62" s="180"/>
      <c r="H62" s="180">
        <f>
'将来負担比率（分子）の構造'!K$45</f>
        <v>
469</v>
      </c>
      <c r="I62" s="180"/>
      <c r="J62" s="180"/>
      <c r="K62" s="180">
        <f>
'将来負担比率（分子）の構造'!L$45</f>
        <v>
457</v>
      </c>
      <c r="L62" s="180"/>
      <c r="M62" s="180"/>
      <c r="N62" s="180">
        <f>
'将来負担比率（分子）の構造'!M$45</f>
        <v>
296</v>
      </c>
      <c r="O62" s="180"/>
      <c r="P62" s="180"/>
    </row>
    <row r="63" spans="1:16" x14ac:dyDescent="0.2">
      <c r="A63" s="180" t="s">
        <v>
34</v>
      </c>
      <c r="B63" s="180">
        <f>
'将来負担比率（分子）の構造'!I$44</f>
        <v>
200</v>
      </c>
      <c r="C63" s="180"/>
      <c r="D63" s="180"/>
      <c r="E63" s="180">
        <f>
'将来負担比率（分子）の構造'!J$44</f>
        <v>
182</v>
      </c>
      <c r="F63" s="180"/>
      <c r="G63" s="180"/>
      <c r="H63" s="180">
        <f>
'将来負担比率（分子）の構造'!K$44</f>
        <v>
163</v>
      </c>
      <c r="I63" s="180"/>
      <c r="J63" s="180"/>
      <c r="K63" s="180">
        <f>
'将来負担比率（分子）の構造'!L$44</f>
        <v>
141</v>
      </c>
      <c r="L63" s="180"/>
      <c r="M63" s="180"/>
      <c r="N63" s="180">
        <f>
'将来負担比率（分子）の構造'!M$44</f>
        <v>
121</v>
      </c>
      <c r="O63" s="180"/>
      <c r="P63" s="180"/>
    </row>
    <row r="64" spans="1:16" x14ac:dyDescent="0.2">
      <c r="A64" s="180" t="s">
        <v>
33</v>
      </c>
      <c r="B64" s="180">
        <f>
'将来負担比率（分子）の構造'!I$43</f>
        <v>
948</v>
      </c>
      <c r="C64" s="180"/>
      <c r="D64" s="180"/>
      <c r="E64" s="180">
        <f>
'将来負担比率（分子）の構造'!J$43</f>
        <v>
884</v>
      </c>
      <c r="F64" s="180"/>
      <c r="G64" s="180"/>
      <c r="H64" s="180">
        <f>
'将来負担比率（分子）の構造'!K$43</f>
        <v>
846</v>
      </c>
      <c r="I64" s="180"/>
      <c r="J64" s="180"/>
      <c r="K64" s="180">
        <f>
'将来負担比率（分子）の構造'!L$43</f>
        <v>
855</v>
      </c>
      <c r="L64" s="180"/>
      <c r="M64" s="180"/>
      <c r="N64" s="180">
        <f>
'将来負担比率（分子）の構造'!M$43</f>
        <v>
857</v>
      </c>
      <c r="O64" s="180"/>
      <c r="P64" s="180"/>
    </row>
    <row r="65" spans="1:16" x14ac:dyDescent="0.2">
      <c r="A65" s="180" t="s">
        <v>
32</v>
      </c>
      <c r="B65" s="180" t="str">
        <f>
'将来負担比率（分子）の構造'!I$42</f>
        <v>
-</v>
      </c>
      <c r="C65" s="180"/>
      <c r="D65" s="180"/>
      <c r="E65" s="180" t="str">
        <f>
'将来負担比率（分子）の構造'!J$42</f>
        <v>
-</v>
      </c>
      <c r="F65" s="180"/>
      <c r="G65" s="180"/>
      <c r="H65" s="180" t="str">
        <f>
'将来負担比率（分子）の構造'!K$42</f>
        <v>
-</v>
      </c>
      <c r="I65" s="180"/>
      <c r="J65" s="180"/>
      <c r="K65" s="180" t="str">
        <f>
'将来負担比率（分子）の構造'!L$42</f>
        <v>
-</v>
      </c>
      <c r="L65" s="180"/>
      <c r="M65" s="180"/>
      <c r="N65" s="180" t="str">
        <f>
'将来負担比率（分子）の構造'!M$42</f>
        <v>
-</v>
      </c>
      <c r="O65" s="180"/>
      <c r="P65" s="180"/>
    </row>
    <row r="66" spans="1:16" x14ac:dyDescent="0.2">
      <c r="A66" s="180" t="s">
        <v>
31</v>
      </c>
      <c r="B66" s="180">
        <f>
'将来負担比率（分子）の構造'!I$41</f>
        <v>
2567</v>
      </c>
      <c r="C66" s="180"/>
      <c r="D66" s="180"/>
      <c r="E66" s="180">
        <f>
'将来負担比率（分子）の構造'!J$41</f>
        <v>
2780</v>
      </c>
      <c r="F66" s="180"/>
      <c r="G66" s="180"/>
      <c r="H66" s="180">
        <f>
'将来負担比率（分子）の構造'!K$41</f>
        <v>
2553</v>
      </c>
      <c r="I66" s="180"/>
      <c r="J66" s="180"/>
      <c r="K66" s="180">
        <f>
'将来負担比率（分子）の構造'!L$41</f>
        <v>
2673</v>
      </c>
      <c r="L66" s="180"/>
      <c r="M66" s="180"/>
      <c r="N66" s="180">
        <f>
'将来負担比率（分子）の構造'!M$41</f>
        <v>
2786</v>
      </c>
      <c r="O66" s="180"/>
      <c r="P66" s="180"/>
    </row>
    <row r="67" spans="1:16" x14ac:dyDescent="0.2">
      <c r="A67" s="180" t="s">
        <v>
75</v>
      </c>
      <c r="B67" s="180" t="e">
        <f>
NA()</f>
        <v>
#N/A</v>
      </c>
      <c r="C67" s="180">
        <f>
IF(ISNUMBER('将来負担比率（分子）の構造'!I$53), IF('将来負担比率（分子）の構造'!I$53 &lt; 0, 0, '将来負担比率（分子）の構造'!I$53), NA())</f>
        <v>
0</v>
      </c>
      <c r="D67" s="180" t="e">
        <f>
NA()</f>
        <v>
#N/A</v>
      </c>
      <c r="E67" s="180" t="e">
        <f>
NA()</f>
        <v>
#N/A</v>
      </c>
      <c r="F67" s="180">
        <f>
IF(ISNUMBER('将来負担比率（分子）の構造'!J$53), IF('将来負担比率（分子）の構造'!J$53 &lt; 0, 0, '将来負担比率（分子）の構造'!J$53), NA())</f>
        <v>
0</v>
      </c>
      <c r="G67" s="180" t="e">
        <f>
NA()</f>
        <v>
#N/A</v>
      </c>
      <c r="H67" s="180" t="e">
        <f>
NA()</f>
        <v>
#N/A</v>
      </c>
      <c r="I67" s="180">
        <f>
IF(ISNUMBER('将来負担比率（分子）の構造'!K$53), IF('将来負担比率（分子）の構造'!K$53 &lt; 0, 0, '将来負担比率（分子）の構造'!K$53), NA())</f>
        <v>
0</v>
      </c>
      <c r="J67" s="180" t="e">
        <f>
NA()</f>
        <v>
#N/A</v>
      </c>
      <c r="K67" s="180" t="e">
        <f>
NA()</f>
        <v>
#N/A</v>
      </c>
      <c r="L67" s="180">
        <f>
IF(ISNUMBER('将来負担比率（分子）の構造'!L$53), IF('将来負担比率（分子）の構造'!L$53 &lt; 0, 0, '将来負担比率（分子）の構造'!L$53), NA())</f>
        <v>
0</v>
      </c>
      <c r="M67" s="180" t="e">
        <f>
NA()</f>
        <v>
#N/A</v>
      </c>
      <c r="N67" s="180" t="e">
        <f>
NA()</f>
        <v>
#N/A</v>
      </c>
      <c r="O67" s="180">
        <f>
IF(ISNUMBER('将来負担比率（分子）の構造'!M$53), IF('将来負担比率（分子）の構造'!M$53 &lt; 0, 0, '将来負担比率（分子）の構造'!M$53), NA())</f>
        <v>
0</v>
      </c>
      <c r="P67" s="180" t="e">
        <f>
NA()</f>
        <v>
#N/A</v>
      </c>
    </row>
    <row r="70" spans="1:16" x14ac:dyDescent="0.2">
      <c r="A70" s="182" t="s">
        <v>
76</v>
      </c>
      <c r="B70" s="182"/>
      <c r="C70" s="182"/>
      <c r="D70" s="182"/>
      <c r="E70" s="182"/>
      <c r="F70" s="182"/>
    </row>
    <row r="71" spans="1:16" x14ac:dyDescent="0.2">
      <c r="A71" s="183"/>
      <c r="B71" s="183" t="str">
        <f>
基金残高に係る経年分析!F54</f>
        <v>
H28</v>
      </c>
      <c r="C71" s="183" t="str">
        <f>
基金残高に係る経年分析!G54</f>
        <v>
H29</v>
      </c>
      <c r="D71" s="183" t="str">
        <f>
基金残高に係る経年分析!H54</f>
        <v>
H30</v>
      </c>
    </row>
    <row r="72" spans="1:16" x14ac:dyDescent="0.2">
      <c r="A72" s="183" t="s">
        <v>
77</v>
      </c>
      <c r="B72" s="184">
        <f>
基金残高に係る経年分析!F55</f>
        <v>
609</v>
      </c>
      <c r="C72" s="184">
        <f>
基金残高に係る経年分析!G55</f>
        <v>
508</v>
      </c>
      <c r="D72" s="184">
        <f>
基金残高に係る経年分析!H55</f>
        <v>
420</v>
      </c>
    </row>
    <row r="73" spans="1:16" x14ac:dyDescent="0.2">
      <c r="A73" s="183" t="s">
        <v>
78</v>
      </c>
      <c r="B73" s="184">
        <f>
基金残高に係る経年分析!F56</f>
        <v>
191</v>
      </c>
      <c r="C73" s="184">
        <f>
基金残高に係る経年分析!G56</f>
        <v>
191</v>
      </c>
      <c r="D73" s="184">
        <f>
基金残高に係る経年分析!H56</f>
        <v>
191</v>
      </c>
    </row>
    <row r="74" spans="1:16" x14ac:dyDescent="0.2">
      <c r="A74" s="183" t="s">
        <v>
79</v>
      </c>
      <c r="B74" s="184">
        <f>
基金残高に係る経年分析!F57</f>
        <v>
1670</v>
      </c>
      <c r="C74" s="184">
        <f>
基金残高に係る経年分析!G57</f>
        <v>
1715</v>
      </c>
      <c r="D74" s="184">
        <f>
基金残高に係る経年分析!H57</f>
        <v>
1733</v>
      </c>
    </row>
  </sheetData>
  <sheetProtection algorithmName="SHA-512" hashValue="dbdhGoGuOE0c5VXLiuQpfFFOnTnBuCIUYBhdePYEAnAxXPhVt4SOcblomRZEeTFvB8PN5sNLt6fq4kUwQmxrow==" saltValue="jzAvC6YAIdLZCddfrM6/F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
</cp:lastModifiedBy>
  <cp:lastPrinted>2020-03-23T01:13:30Z</cp:lastPrinted>
  <dcterms:created xsi:type="dcterms:W3CDTF">2020-02-10T03:27:03Z</dcterms:created>
  <dcterms:modified xsi:type="dcterms:W3CDTF">2020-09-28T06:23:43Z</dcterms:modified>
  <cp:category/>
</cp:coreProperties>
</file>