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50106公営企業に係る経営比較分析表（令和３年度決算）の分析等について（依頼）\07_中央区修正\"/>
    </mc:Choice>
  </mc:AlternateContent>
  <workbookProtection workbookAlgorithmName="SHA-512" workbookHashValue="6R6DQizgpkAfJX9qNbGHKv3/TO6yomrtfq3tvsDwY5zEbwasp1f0Qjf6Gaqb6rKXPZFDBmG7mz/Izs0C3Zd9oA==" workbookSaltValue="oC3MbioD2LydQWciOTcKyw==" workbookSpinCount="100000" lockStructure="1"/>
  <bookViews>
    <workbookView xWindow="0" yWindow="0" windowWidth="15360" windowHeight="7644"/>
  </bookViews>
  <sheets>
    <sheet name="法非適用_駐車場整備事業" sheetId="4" r:id="rId1"/>
    <sheet name="データ" sheetId="5" state="hidden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FX51" i="4"/>
  <c r="KO30" i="4"/>
  <c r="AV76" i="4"/>
  <c r="KO51" i="4"/>
  <c r="HP76" i="4"/>
  <c r="BG51" i="4"/>
  <c r="LE76" i="4"/>
  <c r="FX30" i="4"/>
  <c r="HA76" i="4"/>
  <c r="AN51" i="4"/>
  <c r="FE30" i="4"/>
  <c r="KP76" i="4"/>
  <c r="FE51" i="4"/>
  <c r="AN30" i="4"/>
  <c r="AG76" i="4"/>
  <c r="JV51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<sst xmlns="http://schemas.openxmlformats.org/spreadsheetml/2006/main" count="277" uniqueCount="132">
  <si>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</si>
  <si>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</si>
  <si>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</si>
  <si>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</si>
  <si>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</si>
  <si>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</si>
  <si>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</si>
  <si>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</si>
  <si>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</si>
  <si>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</si>
  <si>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</si>
  <si>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</si>
  <si>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</si>
  <si>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</si>
  <si>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</si>
  <si>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</si>
  <si>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</si>
  <si>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</si>
  <si>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</si>
  <si>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</si>
  <si>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</si>
  <si>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</si>
  <si>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</si>
  <si>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</si>
  <si>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</si>
  <si>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</si>
  <si>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</si>
  <si>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</si>
  <si>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</si>
  <si>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</si>
  <si>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</si>
  <si>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</si>
  <si>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</si>
  <si>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</si>
  <si>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</si>
  <si>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</si>
  <si>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</si>
  <si>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</si>
  <si>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</si>
  <si>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</si>
  <si>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</si>
  <si>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</si>
  <si>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</si>
  <si>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</si>
  <si>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</si>
  <si>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</si>
  <si>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</si>
  <si>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</si>
  <si>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</si>
  <si>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</si>
  <si>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</si>
  <si>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</si>
  <si>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</si>
  <si>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</si>
  <si>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</si>
  <si>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</si>
  <si>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</si>
  <si>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</si>
  <si>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</si>
  <si>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</si>
  <si>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</si>
  <si>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</si>
  <si>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</si>
  <si>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</si>
  <si>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</si>
  <si>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</si>
  <si>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</si>
  <si>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</si>
  <si>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</si>
  <si>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</si>
  <si>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</si>
  <si>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</si>
  <si>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</si>
  <si>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</si>
  <si>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</si>
  <si>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</si>
  <si>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</si>
  <si>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</si>
  <si>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</si>
  <si>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</si>
  <si>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</si>
  <si>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</si>
  <si>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</si>
  <si>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</si>
  <si>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</si>
  <si>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</si>
  <si>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</si>
  <si>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</si>
  <si>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</si>
  <si>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</si>
  <si>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</si>
  <si>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</si>
  <si>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</si>
  <si>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</si>
  <si>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</si>
  <si>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</si>
  <si>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</si>
  <si>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</si>
  <si>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</si>
  <si>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</si>
  <si>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</si>
  <si>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</si>
  <si>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</si>
  <si>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</si>
  <si>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</si>
  <si>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</si>
  <si>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</si>
  <si>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</si>
  <si>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</si>
  <si>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</si>
  <si>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</si>
  <si>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</si>
  <si>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</si>
  <si>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月島駐車場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</si>
  <si>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</si>
  <si>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</si>
  <si>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</si>
  <si>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</si>
  <si>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</si>
  <si>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</si>
  <si>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</si>
  <si>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</si>
  <si>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</si>
  <si>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</si>
  <si>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</si>
  <si>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</si>
  <si>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</si>
  <si>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</si>
  <si>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</si>
  <si>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工事費の減及び駐車場使用料の増に伴い、収益的収支比率、売上高GOP比率、EBITDAすべての数値が増加した。</t>
    <phoneticPr fontId="5"/>
  </si>
  <si>
    <t>　定期利用台数については昨年度と同程度であったが、一時利用台数が増となったことから稼働率が増加した。</t>
    <phoneticPr fontId="5"/>
  </si>
  <si>
    <t>　工事費の減に加え、一時利用台数の増により各数値が増加した。また、稼働率を除くすべての数値が平均値を上回っており、安定的な経営が出来ている。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</si>
</sst>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0" fillId="6" borderId="5" xfId="1" applyNumberFormat="1" applyFont="1" applyFill="1" applyBorder="1" applyAlignment="1">
      <alignment vertical="center" shrinkToFit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264.89999999999998</c:v>
                </c:pt>
                <c:pt idx="1">
                  <c:v>240</c:v>
                </c:pt>
                <c:pt idx="2">
                  <c:v>290</c:v>
                </c:pt>
                <c:pt idx="3">
                  <c:v>212</c:v>
                </c:pt>
                <c:pt idx="4">
                  <c:v>253.3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C48-85A0-50E73E788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4-4C48-85A0-50E73E788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6-4787-A275-1D5B72D0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6-4787-A275-1D5B72D0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0C6-403E-AC83-97F7CE0E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03E-AC83-97F7CE0E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5EB-4947-8F43-1E6C0B7B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B-4947-8F43-1E6C0B7B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6-4A28-AB1B-3754D9F04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6-4A28-AB1B-3754D9F04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F15-A250-AE2B01B3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0-4F15-A250-AE2B01B3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150.69999999999999</c:v>
                </c:pt>
                <c:pt idx="1">
                  <c:v>156.19999999999999</c:v>
                </c:pt>
                <c:pt idx="2">
                  <c:v>154.80000000000001</c:v>
                </c:pt>
                <c:pt idx="3">
                  <c:v>142.5</c:v>
                </c:pt>
                <c:pt idx="4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1-4534-AD57-13E7E7892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1-4534-AD57-13E7E7892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58</c:v>
                </c:pt>
                <c:pt idx="2">
                  <c:v>66</c:v>
                </c:pt>
                <c:pt idx="3">
                  <c:v>52.8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5-46DE-8533-D343D6FC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5-46DE-8533-D343D6FC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20258</c:v>
                </c:pt>
                <c:pt idx="1">
                  <c:v>19954</c:v>
                </c:pt>
                <c:pt idx="2">
                  <c:v>22559</c:v>
                </c:pt>
                <c:pt idx="3">
                  <c:v>17429</c:v>
                </c:pt>
                <c:pt idx="4">
                  <c:v>21063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136-B416-D0F75DC9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E-4136-B416-D0F75DC9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U69" sqref="NU69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0" t="s">
        <v>
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0"/>
      <c r="LC2" s="130"/>
      <c r="LD2" s="130"/>
      <c r="LE2" s="130"/>
      <c r="LF2" s="130"/>
      <c r="LG2" s="130"/>
      <c r="LH2" s="130"/>
      <c r="LI2" s="130"/>
      <c r="LJ2" s="130"/>
      <c r="LK2" s="130"/>
      <c r="LL2" s="130"/>
      <c r="LM2" s="130"/>
      <c r="LN2" s="130"/>
      <c r="LO2" s="130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0"/>
      <c r="ML2" s="130"/>
      <c r="MM2" s="130"/>
      <c r="MN2" s="130"/>
      <c r="MO2" s="130"/>
      <c r="MP2" s="130"/>
      <c r="MQ2" s="130"/>
      <c r="MR2" s="130"/>
      <c r="MS2" s="130"/>
      <c r="MT2" s="130"/>
      <c r="MU2" s="130"/>
      <c r="MV2" s="130"/>
      <c r="MW2" s="130"/>
      <c r="MX2" s="130"/>
      <c r="MY2" s="130"/>
      <c r="MZ2" s="130"/>
      <c r="NA2" s="130"/>
      <c r="NB2" s="130"/>
      <c r="NC2" s="130"/>
      <c r="ND2" s="130"/>
      <c r="NE2" s="130"/>
      <c r="NF2" s="130"/>
      <c r="NG2" s="130"/>
      <c r="NH2" s="130"/>
      <c r="NI2" s="130"/>
      <c r="NJ2" s="130"/>
      <c r="NK2" s="130"/>
      <c r="NL2" s="130"/>
      <c r="NM2" s="130"/>
      <c r="NN2" s="130"/>
      <c r="NO2" s="130"/>
      <c r="NP2" s="130"/>
      <c r="NQ2" s="130"/>
      <c r="NR2" s="130"/>
    </row>
    <row r="3" spans="1:382" ht="9.75" customHeight="1" x14ac:dyDescent="0.2">
      <c r="A3" s="2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  <c r="IW3" s="130"/>
      <c r="IX3" s="130"/>
      <c r="IY3" s="130"/>
      <c r="IZ3" s="130"/>
      <c r="JA3" s="130"/>
      <c r="JB3" s="130"/>
      <c r="JC3" s="130"/>
      <c r="JD3" s="130"/>
      <c r="JE3" s="130"/>
      <c r="JF3" s="130"/>
      <c r="JG3" s="130"/>
      <c r="JH3" s="130"/>
      <c r="JI3" s="130"/>
      <c r="JJ3" s="130"/>
      <c r="JK3" s="130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130"/>
      <c r="KA3" s="130"/>
      <c r="KB3" s="130"/>
      <c r="KC3" s="130"/>
      <c r="KD3" s="130"/>
      <c r="KE3" s="130"/>
      <c r="KF3" s="130"/>
      <c r="KG3" s="130"/>
      <c r="KH3" s="130"/>
      <c r="KI3" s="130"/>
      <c r="KJ3" s="130"/>
      <c r="KK3" s="130"/>
      <c r="KL3" s="130"/>
      <c r="KM3" s="130"/>
      <c r="KN3" s="130"/>
      <c r="KO3" s="130"/>
      <c r="KP3" s="130"/>
      <c r="KQ3" s="130"/>
      <c r="KR3" s="130"/>
      <c r="KS3" s="130"/>
      <c r="KT3" s="130"/>
      <c r="KU3" s="130"/>
      <c r="KV3" s="130"/>
      <c r="KW3" s="130"/>
      <c r="KX3" s="130"/>
      <c r="KY3" s="130"/>
      <c r="KZ3" s="130"/>
      <c r="LA3" s="130"/>
      <c r="LB3" s="130"/>
      <c r="LC3" s="130"/>
      <c r="LD3" s="130"/>
      <c r="LE3" s="130"/>
      <c r="LF3" s="130"/>
      <c r="LG3" s="130"/>
      <c r="LH3" s="130"/>
      <c r="LI3" s="130"/>
      <c r="LJ3" s="130"/>
      <c r="LK3" s="130"/>
      <c r="LL3" s="130"/>
      <c r="LM3" s="130"/>
      <c r="LN3" s="130"/>
      <c r="LO3" s="130"/>
      <c r="LP3" s="130"/>
      <c r="LQ3" s="130"/>
      <c r="LR3" s="130"/>
      <c r="LS3" s="130"/>
      <c r="LT3" s="130"/>
      <c r="LU3" s="130"/>
      <c r="LV3" s="130"/>
      <c r="LW3" s="130"/>
      <c r="LX3" s="130"/>
      <c r="LY3" s="130"/>
      <c r="LZ3" s="130"/>
      <c r="MA3" s="130"/>
      <c r="MB3" s="130"/>
      <c r="MC3" s="130"/>
      <c r="MD3" s="130"/>
      <c r="ME3" s="130"/>
      <c r="MF3" s="130"/>
      <c r="MG3" s="130"/>
      <c r="MH3" s="130"/>
      <c r="MI3" s="130"/>
      <c r="MJ3" s="130"/>
      <c r="MK3" s="130"/>
      <c r="ML3" s="130"/>
      <c r="MM3" s="130"/>
      <c r="MN3" s="130"/>
      <c r="MO3" s="130"/>
      <c r="MP3" s="130"/>
      <c r="MQ3" s="130"/>
      <c r="MR3" s="130"/>
      <c r="MS3" s="130"/>
      <c r="MT3" s="130"/>
      <c r="MU3" s="130"/>
      <c r="MV3" s="130"/>
      <c r="MW3" s="130"/>
      <c r="MX3" s="130"/>
      <c r="MY3" s="130"/>
      <c r="MZ3" s="130"/>
      <c r="NA3" s="130"/>
      <c r="NB3" s="130"/>
      <c r="NC3" s="130"/>
      <c r="ND3" s="130"/>
      <c r="NE3" s="130"/>
      <c r="NF3" s="130"/>
      <c r="NG3" s="130"/>
      <c r="NH3" s="130"/>
      <c r="NI3" s="130"/>
      <c r="NJ3" s="130"/>
      <c r="NK3" s="130"/>
      <c r="NL3" s="130"/>
      <c r="NM3" s="130"/>
      <c r="NN3" s="130"/>
      <c r="NO3" s="130"/>
      <c r="NP3" s="130"/>
      <c r="NQ3" s="130"/>
      <c r="NR3" s="130"/>
    </row>
    <row r="4" spans="1:382" ht="9.75" customHeight="1" x14ac:dyDescent="0.2">
      <c r="A4" s="2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1" t="str">
        <f>
データ!H6&amp;"　"&amp;データ!I6</f>
        <v>
東京都中央区　月島駐車場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0" t="s">
        <v>
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2"/>
      <c r="AQ7" s="120" t="s">
        <v>
2</v>
      </c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2"/>
      <c r="CF7" s="120" t="s">
        <v>
3</v>
      </c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2"/>
      <c r="DU7" s="132" t="s">
        <v>
4</v>
      </c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23" t="s">
        <v>
5</v>
      </c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3" t="s">
        <v>
6</v>
      </c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 t="s">
        <v>
7</v>
      </c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 t="s">
        <v>
8</v>
      </c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3"/>
      <c r="ND7" s="133" t="s">
        <v>
9</v>
      </c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5"/>
    </row>
    <row r="8" spans="1:382" ht="18.75" customHeight="1" x14ac:dyDescent="0.2">
      <c r="A8" s="2"/>
      <c r="B8" s="114" t="str">
        <f>
データ!J7</f>
        <v>
法非適用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6"/>
      <c r="AQ8" s="114" t="str">
        <f>
データ!K7</f>
        <v>
駐車場整備事業</v>
      </c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6"/>
      <c r="CF8" s="114" t="str">
        <f>
データ!L7</f>
        <v>
-</v>
      </c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6"/>
      <c r="DU8" s="101" t="str">
        <f>
データ!M7</f>
        <v>
Ａ２Ｂ１</v>
      </c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 t="str">
        <f>
データ!N7</f>
        <v>
非設置</v>
      </c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1" t="str">
        <f>
データ!S7</f>
        <v>
駅</v>
      </c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 t="str">
        <f>
データ!T7</f>
        <v>
無</v>
      </c>
      <c r="JR8" s="101"/>
      <c r="JS8" s="101"/>
      <c r="JT8" s="101"/>
      <c r="JU8" s="101"/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1"/>
      <c r="LC8" s="101"/>
      <c r="LD8" s="101"/>
      <c r="LE8" s="101"/>
      <c r="LF8" s="101"/>
      <c r="LG8" s="101"/>
      <c r="LH8" s="101"/>
      <c r="LI8" s="101"/>
      <c r="LJ8" s="117">
        <f>
データ!U7</f>
        <v>
2662</v>
      </c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3"/>
      <c r="ND8" s="128" t="s">
        <v>
10</v>
      </c>
      <c r="NE8" s="129"/>
      <c r="NF8" s="118" t="s">
        <v>
11</v>
      </c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9"/>
    </row>
    <row r="9" spans="1:382" ht="18.75" customHeight="1" x14ac:dyDescent="0.2">
      <c r="A9" s="2"/>
      <c r="B9" s="120" t="s">
        <v>
12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  <c r="AQ9" s="120" t="s">
        <v>
13</v>
      </c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2"/>
      <c r="CF9" s="120" t="s">
        <v>
14</v>
      </c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2"/>
      <c r="DU9" s="123" t="s">
        <v>
15</v>
      </c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3" t="s">
        <v>
16</v>
      </c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 t="s">
        <v>
17</v>
      </c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 t="s">
        <v>
18</v>
      </c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3"/>
      <c r="ND9" s="124" t="s">
        <v>
19</v>
      </c>
      <c r="NE9" s="125"/>
      <c r="NF9" s="126" t="s">
        <v>
20</v>
      </c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7"/>
    </row>
    <row r="10" spans="1:382" ht="18.75" customHeight="1" x14ac:dyDescent="0.2">
      <c r="A10" s="2"/>
      <c r="B10" s="108" t="str">
        <f>
データ!O7</f>
        <v>
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11" t="s">
        <v>
120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 t="str">
        <f>
データ!Q7</f>
        <v>
地下式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
データ!R7</f>
        <v>
33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7">
        <f>
データ!V7</f>
        <v>
73</v>
      </c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>
        <f>
データ!W7</f>
        <v>
300</v>
      </c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01" t="str">
        <f>
データ!X7</f>
        <v>
無</v>
      </c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2"/>
      <c r="ND10" s="102" t="s">
        <v>
21</v>
      </c>
      <c r="NE10" s="103"/>
      <c r="NF10" s="104" t="s">
        <v>
22</v>
      </c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5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6" t="s">
        <v>
23</v>
      </c>
      <c r="NE11" s="106"/>
      <c r="NF11" s="106"/>
      <c r="NG11" s="106"/>
      <c r="NH11" s="106"/>
      <c r="NI11" s="106"/>
      <c r="NJ11" s="106"/>
      <c r="NK11" s="106"/>
      <c r="NL11" s="106"/>
      <c r="NM11" s="106"/>
      <c r="NN11" s="106"/>
      <c r="NO11" s="106"/>
      <c r="NP11" s="106"/>
      <c r="NQ11" s="106"/>
      <c r="NR11" s="106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6"/>
      <c r="NE12" s="106"/>
      <c r="NF12" s="106"/>
      <c r="NG12" s="106"/>
      <c r="NH12" s="106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7"/>
      <c r="NE13" s="107"/>
      <c r="NF13" s="107"/>
      <c r="NG13" s="107"/>
      <c r="NH13" s="107"/>
      <c r="NI13" s="107"/>
      <c r="NJ13" s="107"/>
      <c r="NK13" s="107"/>
      <c r="NL13" s="107"/>
      <c r="NM13" s="107"/>
      <c r="NN13" s="107"/>
      <c r="NO13" s="107"/>
      <c r="NP13" s="107"/>
      <c r="NQ13" s="107"/>
      <c r="NR13" s="107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1" t="s">
        <v>
24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1" t="s">
        <v>
25</v>
      </c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6"/>
      <c r="MX14" s="6"/>
      <c r="MY14" s="6"/>
      <c r="MZ14" s="6"/>
      <c r="NA14" s="6"/>
      <c r="NB14" s="7"/>
      <c r="NC14" s="2"/>
      <c r="ND14" s="74" t="s">
        <v>
26</v>
      </c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6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9"/>
      <c r="MX15" s="9"/>
      <c r="MY15" s="9"/>
      <c r="MZ15" s="9"/>
      <c r="NA15" s="9"/>
      <c r="NB15" s="10"/>
      <c r="NC15" s="2"/>
      <c r="ND15" s="77" t="s">
        <v>
129</v>
      </c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9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7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9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7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9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7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9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7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9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7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9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7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9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7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9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7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9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7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9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7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9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7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9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7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9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7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9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7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9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0" t="str">
        <f>
データ!$B$11</f>
        <v>
H29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 t="str">
        <f>
データ!$C$11</f>
        <v>
H30</v>
      </c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 t="str">
        <f>
データ!$D$11</f>
        <v>
R01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 t="str">
        <f>
データ!$E$11</f>
        <v>
R02</v>
      </c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 t="str">
        <f>
データ!$F$11</f>
        <v>
R03</v>
      </c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0" t="str">
        <f>
データ!$B$11</f>
        <v>
H29</v>
      </c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 t="str">
        <f>
データ!$C$11</f>
        <v>
H30</v>
      </c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 t="str">
        <f>
データ!$D$11</f>
        <v>
R01</v>
      </c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 t="str">
        <f>
データ!$E$11</f>
        <v>
R02</v>
      </c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 t="str">
        <f>
データ!$F$11</f>
        <v>
R03</v>
      </c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0" t="str">
        <f>
データ!$B$11</f>
        <v>
H29</v>
      </c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 t="str">
        <f>
データ!$C$11</f>
        <v>
H30</v>
      </c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 t="str">
        <f>
データ!$D$11</f>
        <v>
R01</v>
      </c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 t="str">
        <f>
データ!$E$11</f>
        <v>
R02</v>
      </c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 t="str">
        <f>
データ!$F$11</f>
        <v>
R03</v>
      </c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7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9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5" t="s">
        <v>
27</v>
      </c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9">
        <f>
データ!Y7</f>
        <v>
264.89999999999998</v>
      </c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>
        <f>
データ!Z7</f>
        <v>
240</v>
      </c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>
        <f>
データ!AA7</f>
        <v>
290</v>
      </c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>
        <f>
データ!AB7</f>
        <v>
212</v>
      </c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>
        <f>
データ!AC7</f>
        <v>
253.3</v>
      </c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5" t="s">
        <v>
27</v>
      </c>
      <c r="EB31" s="96"/>
      <c r="EC31" s="96"/>
      <c r="ED31" s="96"/>
      <c r="EE31" s="96"/>
      <c r="EF31" s="96"/>
      <c r="EG31" s="96"/>
      <c r="EH31" s="96"/>
      <c r="EI31" s="96"/>
      <c r="EJ31" s="96"/>
      <c r="EK31" s="97"/>
      <c r="EL31" s="99">
        <f>
データ!AJ7</f>
        <v>
0</v>
      </c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>
        <f>
データ!AK7</f>
        <v>
0</v>
      </c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>
        <f>
データ!AL7</f>
        <v>
0</v>
      </c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>
        <f>
データ!AM7</f>
        <v>
0</v>
      </c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>
        <f>
データ!AN7</f>
        <v>
0</v>
      </c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5" t="s">
        <v>
27</v>
      </c>
      <c r="IS31" s="96"/>
      <c r="IT31" s="96"/>
      <c r="IU31" s="96"/>
      <c r="IV31" s="96"/>
      <c r="IW31" s="96"/>
      <c r="IX31" s="96"/>
      <c r="IY31" s="96"/>
      <c r="IZ31" s="96"/>
      <c r="JA31" s="96"/>
      <c r="JB31" s="97"/>
      <c r="JC31" s="67">
        <f>
データ!DK7</f>
        <v>
150.69999999999999</v>
      </c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9"/>
      <c r="JV31" s="67">
        <f>
データ!DL7</f>
        <v>
156.19999999999999</v>
      </c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9"/>
      <c r="KO31" s="67">
        <f>
データ!DM7</f>
        <v>
154.80000000000001</v>
      </c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9"/>
      <c r="LH31" s="67">
        <f>
データ!DN7</f>
        <v>
142.5</v>
      </c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9"/>
      <c r="MA31" s="67">
        <f>
データ!DO7</f>
        <v>
154.80000000000001</v>
      </c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9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4" t="s">
        <v>
28</v>
      </c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6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5" t="s">
        <v>
29</v>
      </c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99">
        <f>
データ!AD7</f>
        <v>
121.3</v>
      </c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>
        <f>
データ!AE7</f>
        <v>
123.6</v>
      </c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>
        <f>
データ!AF7</f>
        <v>
121.8</v>
      </c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>
        <f>
データ!AG7</f>
        <v>
111.3</v>
      </c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>
        <f>
データ!AH7</f>
        <v>
158.80000000000001</v>
      </c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5" t="s">
        <v>
29</v>
      </c>
      <c r="EB32" s="96"/>
      <c r="EC32" s="96"/>
      <c r="ED32" s="96"/>
      <c r="EE32" s="96"/>
      <c r="EF32" s="96"/>
      <c r="EG32" s="96"/>
      <c r="EH32" s="96"/>
      <c r="EI32" s="96"/>
      <c r="EJ32" s="96"/>
      <c r="EK32" s="97"/>
      <c r="EL32" s="99">
        <f>
データ!AO7</f>
        <v>
15.8</v>
      </c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>
        <f>
データ!AP7</f>
        <v>
11.2</v>
      </c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>
        <f>
データ!AQ7</f>
        <v>
6.5</v>
      </c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>
        <f>
データ!AR7</f>
        <v>
10.1</v>
      </c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>
        <f>
データ!AS7</f>
        <v>
8.6</v>
      </c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5" t="s">
        <v>
29</v>
      </c>
      <c r="IS32" s="96"/>
      <c r="IT32" s="96"/>
      <c r="IU32" s="96"/>
      <c r="IV32" s="96"/>
      <c r="IW32" s="96"/>
      <c r="IX32" s="96"/>
      <c r="IY32" s="96"/>
      <c r="IZ32" s="96"/>
      <c r="JA32" s="96"/>
      <c r="JB32" s="97"/>
      <c r="JC32" s="67">
        <f>
データ!DP7</f>
        <v>
186.8</v>
      </c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9"/>
      <c r="JV32" s="67">
        <f>
データ!DQ7</f>
        <v>
184.2</v>
      </c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9"/>
      <c r="KO32" s="67">
        <f>
データ!DR7</f>
        <v>
184.2</v>
      </c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9"/>
      <c r="LH32" s="67">
        <f>
データ!DS7</f>
        <v>
153.80000000000001</v>
      </c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9"/>
      <c r="MA32" s="67">
        <f>
データ!DT7</f>
        <v>
163.5</v>
      </c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9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7"/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9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7"/>
      <c r="NE33" s="78"/>
      <c r="NF33" s="78"/>
      <c r="NG33" s="78"/>
      <c r="NH33" s="78"/>
      <c r="NI33" s="78"/>
      <c r="NJ33" s="78"/>
      <c r="NK33" s="78"/>
      <c r="NL33" s="78"/>
      <c r="NM33" s="78"/>
      <c r="NN33" s="78"/>
      <c r="NO33" s="78"/>
      <c r="NP33" s="78"/>
      <c r="NQ33" s="78"/>
      <c r="NR33" s="79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7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9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7"/>
      <c r="NE35" s="78"/>
      <c r="NF35" s="78"/>
      <c r="NG35" s="78"/>
      <c r="NH35" s="78"/>
      <c r="NI35" s="78"/>
      <c r="NJ35" s="78"/>
      <c r="NK35" s="78"/>
      <c r="NL35" s="78"/>
      <c r="NM35" s="78"/>
      <c r="NN35" s="78"/>
      <c r="NO35" s="78"/>
      <c r="NP35" s="78"/>
      <c r="NQ35" s="78"/>
      <c r="NR35" s="79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7"/>
      <c r="NE36" s="78"/>
      <c r="NF36" s="78"/>
      <c r="NG36" s="78"/>
      <c r="NH36" s="78"/>
      <c r="NI36" s="78"/>
      <c r="NJ36" s="78"/>
      <c r="NK36" s="78"/>
      <c r="NL36" s="78"/>
      <c r="NM36" s="78"/>
      <c r="NN36" s="78"/>
      <c r="NO36" s="78"/>
      <c r="NP36" s="78"/>
      <c r="NQ36" s="78"/>
      <c r="NR36" s="79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7"/>
      <c r="NE37" s="78"/>
      <c r="NF37" s="78"/>
      <c r="NG37" s="78"/>
      <c r="NH37" s="78"/>
      <c r="NI37" s="78"/>
      <c r="NJ37" s="78"/>
      <c r="NK37" s="78"/>
      <c r="NL37" s="78"/>
      <c r="NM37" s="78"/>
      <c r="NN37" s="78"/>
      <c r="NO37" s="78"/>
      <c r="NP37" s="78"/>
      <c r="NQ37" s="78"/>
      <c r="NR37" s="79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7"/>
      <c r="NE38" s="78"/>
      <c r="NF38" s="78"/>
      <c r="NG38" s="78"/>
      <c r="NH38" s="78"/>
      <c r="NI38" s="78"/>
      <c r="NJ38" s="78"/>
      <c r="NK38" s="78"/>
      <c r="NL38" s="78"/>
      <c r="NM38" s="78"/>
      <c r="NN38" s="78"/>
      <c r="NO38" s="78"/>
      <c r="NP38" s="78"/>
      <c r="NQ38" s="78"/>
      <c r="NR38" s="79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7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9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7"/>
      <c r="NE40" s="78"/>
      <c r="NF40" s="78"/>
      <c r="NG40" s="78"/>
      <c r="NH40" s="78"/>
      <c r="NI40" s="78"/>
      <c r="NJ40" s="78"/>
      <c r="NK40" s="78"/>
      <c r="NL40" s="78"/>
      <c r="NM40" s="78"/>
      <c r="NN40" s="78"/>
      <c r="NO40" s="78"/>
      <c r="NP40" s="78"/>
      <c r="NQ40" s="78"/>
      <c r="NR40" s="79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7"/>
      <c r="NE41" s="78"/>
      <c r="NF41" s="78"/>
      <c r="NG41" s="78"/>
      <c r="NH41" s="78"/>
      <c r="NI41" s="78"/>
      <c r="NJ41" s="78"/>
      <c r="NK41" s="78"/>
      <c r="NL41" s="78"/>
      <c r="NM41" s="78"/>
      <c r="NN41" s="78"/>
      <c r="NO41" s="78"/>
      <c r="NP41" s="78"/>
      <c r="NQ41" s="78"/>
      <c r="NR41" s="79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7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9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7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9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7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9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7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9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7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9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7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9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4" t="s">
        <v>
30</v>
      </c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6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7" t="s">
        <v>
130</v>
      </c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9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7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9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0" t="str">
        <f>
データ!$B$11</f>
        <v>
H29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 t="str">
        <f>
データ!$C$11</f>
        <v>
H30</v>
      </c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 t="str">
        <f>
データ!$D$11</f>
        <v>
R01</v>
      </c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 t="str">
        <f>
データ!$E$11</f>
        <v>
R02</v>
      </c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 t="str">
        <f>
データ!$F$11</f>
        <v>
R03</v>
      </c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0" t="str">
        <f>
データ!$B$11</f>
        <v>
H29</v>
      </c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 t="str">
        <f>
データ!$C$11</f>
        <v>
H30</v>
      </c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 t="str">
        <f>
データ!$D$11</f>
        <v>
R01</v>
      </c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 t="str">
        <f>
データ!$E$11</f>
        <v>
R02</v>
      </c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 t="str">
        <f>
データ!$F$11</f>
        <v>
R03</v>
      </c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0" t="str">
        <f>
データ!$B$11</f>
        <v>
H29</v>
      </c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 t="str">
        <f>
データ!$C$11</f>
        <v>
H30</v>
      </c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 t="str">
        <f>
データ!$D$11</f>
        <v>
R01</v>
      </c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 t="str">
        <f>
データ!$E$11</f>
        <v>
R02</v>
      </c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 t="str">
        <f>
データ!$F$11</f>
        <v>
R03</v>
      </c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7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9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5" t="s">
        <v>
27</v>
      </c>
      <c r="K52" s="96"/>
      <c r="L52" s="96"/>
      <c r="M52" s="96"/>
      <c r="N52" s="96"/>
      <c r="O52" s="96"/>
      <c r="P52" s="96"/>
      <c r="Q52" s="96"/>
      <c r="R52" s="96"/>
      <c r="S52" s="96"/>
      <c r="T52" s="97"/>
      <c r="U52" s="98">
        <f>
データ!AU7</f>
        <v>
0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>
        <f>
データ!AV7</f>
        <v>
0</v>
      </c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>
        <f>
データ!AW7</f>
        <v>
0</v>
      </c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>
        <f>
データ!AX7</f>
        <v>
0</v>
      </c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>
        <f>
データ!AY7</f>
        <v>
0</v>
      </c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5" t="s">
        <v>
27</v>
      </c>
      <c r="EB52" s="96"/>
      <c r="EC52" s="96"/>
      <c r="ED52" s="96"/>
      <c r="EE52" s="96"/>
      <c r="EF52" s="96"/>
      <c r="EG52" s="96"/>
      <c r="EH52" s="96"/>
      <c r="EI52" s="96"/>
      <c r="EJ52" s="96"/>
      <c r="EK52" s="97"/>
      <c r="EL52" s="99">
        <f>
データ!BF7</f>
        <v>
62.2</v>
      </c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>
        <f>
データ!BG7</f>
        <v>
58</v>
      </c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>
        <f>
データ!BH7</f>
        <v>
66</v>
      </c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>
        <f>
データ!BI7</f>
        <v>
52.8</v>
      </c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>
        <f>
データ!BJ7</f>
        <v>
60.5</v>
      </c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5" t="s">
        <v>
27</v>
      </c>
      <c r="IS52" s="96"/>
      <c r="IT52" s="96"/>
      <c r="IU52" s="96"/>
      <c r="IV52" s="96"/>
      <c r="IW52" s="96"/>
      <c r="IX52" s="96"/>
      <c r="IY52" s="96"/>
      <c r="IZ52" s="96"/>
      <c r="JA52" s="96"/>
      <c r="JB52" s="97"/>
      <c r="JC52" s="98">
        <f>
データ!BQ7</f>
        <v>
20258</v>
      </c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>
        <f>
データ!BR7</f>
        <v>
19954</v>
      </c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>
        <f>
データ!BS7</f>
        <v>
22559</v>
      </c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>
        <f>
データ!BT7</f>
        <v>
17429</v>
      </c>
      <c r="LI52" s="98"/>
      <c r="LJ52" s="98"/>
      <c r="LK52" s="98"/>
      <c r="LL52" s="98"/>
      <c r="LM52" s="98"/>
      <c r="LN52" s="98"/>
      <c r="LO52" s="98"/>
      <c r="LP52" s="98"/>
      <c r="LQ52" s="98"/>
      <c r="LR52" s="98"/>
      <c r="LS52" s="98"/>
      <c r="LT52" s="98"/>
      <c r="LU52" s="98"/>
      <c r="LV52" s="98"/>
      <c r="LW52" s="98"/>
      <c r="LX52" s="98"/>
      <c r="LY52" s="98"/>
      <c r="LZ52" s="98"/>
      <c r="MA52" s="98">
        <f>
データ!BU7</f>
        <v>
21063</v>
      </c>
      <c r="MB52" s="98"/>
      <c r="MC52" s="98"/>
      <c r="MD52" s="98"/>
      <c r="ME52" s="98"/>
      <c r="MF52" s="98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7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9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5" t="s">
        <v>
29</v>
      </c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98">
        <f>
データ!AZ7</f>
        <v>
123</v>
      </c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>
        <f>
データ!BA7</f>
        <v>
103</v>
      </c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>
        <f>
データ!BB7</f>
        <v>
54</v>
      </c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>
        <f>
データ!BC7</f>
        <v>
654</v>
      </c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>
        <f>
データ!BD7</f>
        <v>
2466</v>
      </c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5" t="s">
        <v>
29</v>
      </c>
      <c r="EB53" s="96"/>
      <c r="EC53" s="96"/>
      <c r="ED53" s="96"/>
      <c r="EE53" s="96"/>
      <c r="EF53" s="96"/>
      <c r="EG53" s="96"/>
      <c r="EH53" s="96"/>
      <c r="EI53" s="96"/>
      <c r="EJ53" s="96"/>
      <c r="EK53" s="97"/>
      <c r="EL53" s="99">
        <f>
データ!BK7</f>
        <v>
12.6</v>
      </c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>
        <f>
データ!BL7</f>
        <v>
8.9</v>
      </c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>
        <f>
データ!BM7</f>
        <v>
2.2000000000000002</v>
      </c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>
        <f>
データ!BN7</f>
        <v>
-81</v>
      </c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>
        <f>
データ!BO7</f>
        <v>
-25.1</v>
      </c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5" t="s">
        <v>
29</v>
      </c>
      <c r="IS53" s="96"/>
      <c r="IT53" s="96"/>
      <c r="IU53" s="96"/>
      <c r="IV53" s="96"/>
      <c r="IW53" s="96"/>
      <c r="IX53" s="96"/>
      <c r="IY53" s="96"/>
      <c r="IZ53" s="96"/>
      <c r="JA53" s="96"/>
      <c r="JB53" s="97"/>
      <c r="JC53" s="98">
        <f>
データ!BV7</f>
        <v>
33330</v>
      </c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>
        <f>
データ!BW7</f>
        <v>
18961</v>
      </c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>
        <f>
データ!BX7</f>
        <v>
16100</v>
      </c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>
        <f>
データ!BY7</f>
        <v>
4836</v>
      </c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>
        <f>
データ!BZ7</f>
        <v>
37213</v>
      </c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7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9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7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9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7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9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7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9"/>
    </row>
    <row r="57" spans="1:382" ht="13.5" customHeight="1" x14ac:dyDescent="0.2">
      <c r="A57" s="2"/>
      <c r="B57" s="25"/>
      <c r="NB57" s="26"/>
      <c r="NC57" s="2"/>
      <c r="ND57" s="77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9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7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9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7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9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1" t="s">
        <v>
31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9"/>
      <c r="MX60" s="9"/>
      <c r="MY60" s="9"/>
      <c r="MZ60" s="9"/>
      <c r="NA60" s="9"/>
      <c r="NB60" s="10"/>
      <c r="NC60" s="2"/>
      <c r="ND60" s="77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9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9"/>
      <c r="MX61" s="9"/>
      <c r="MY61" s="9"/>
      <c r="MZ61" s="9"/>
      <c r="NA61" s="9"/>
      <c r="NB61" s="10"/>
      <c r="NC61" s="2"/>
      <c r="ND61" s="77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9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7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9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3" t="s">
        <v>
32</v>
      </c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7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9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80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2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4" t="s">
        <v>
33</v>
      </c>
      <c r="NE65" s="75"/>
      <c r="NF65" s="75"/>
      <c r="NG65" s="75"/>
      <c r="NH65" s="75"/>
      <c r="NI65" s="75"/>
      <c r="NJ65" s="75"/>
      <c r="NK65" s="75"/>
      <c r="NL65" s="75"/>
      <c r="NM65" s="75"/>
      <c r="NN65" s="75"/>
      <c r="NO65" s="75"/>
      <c r="NP65" s="75"/>
      <c r="NQ65" s="75"/>
      <c r="NR65" s="76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7" t="s">
        <v>
131</v>
      </c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9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3">
        <f>
データ!CM7</f>
        <v>
0</v>
      </c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7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9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6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7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9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6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7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9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9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7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9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7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9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3" t="s">
        <v>
34</v>
      </c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7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9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7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9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7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9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7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9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2" t="str">
        <f>
データ!$B$11</f>
        <v>
H29</v>
      </c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4"/>
      <c r="AG76" s="92" t="str">
        <f>
データ!$C$11</f>
        <v>
H30</v>
      </c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V76" s="92" t="str">
        <f>
データ!$D$11</f>
        <v>
R01</v>
      </c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4"/>
      <c r="BK76" s="92" t="str">
        <f>
データ!$E$11</f>
        <v>
R02</v>
      </c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4"/>
      <c r="BZ76" s="92" t="str">
        <f>
データ!$F$11</f>
        <v>
R03</v>
      </c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4"/>
      <c r="CO76" s="2"/>
      <c r="CP76" s="2"/>
      <c r="CQ76" s="2"/>
      <c r="CR76" s="2"/>
      <c r="CS76" s="2"/>
      <c r="CT76" s="2"/>
      <c r="CU76" s="2"/>
      <c r="CV76" s="83">
        <f>
データ!CN7</f>
        <v>
0</v>
      </c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2" t="str">
        <f>
データ!$B$11</f>
        <v>
H29</v>
      </c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4"/>
      <c r="HA76" s="92" t="str">
        <f>
データ!$C$11</f>
        <v>
H30</v>
      </c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4"/>
      <c r="HP76" s="92" t="str">
        <f>
データ!$D$11</f>
        <v>
R01</v>
      </c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4"/>
      <c r="IE76" s="92" t="str">
        <f>
データ!$E$11</f>
        <v>
R02</v>
      </c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4"/>
      <c r="IT76" s="92" t="str">
        <f>
データ!$F$11</f>
        <v>
R03</v>
      </c>
      <c r="IU76" s="93"/>
      <c r="IV76" s="93"/>
      <c r="IW76" s="93"/>
      <c r="IX76" s="93"/>
      <c r="IY76" s="93"/>
      <c r="IZ76" s="93"/>
      <c r="JA76" s="93"/>
      <c r="JB76" s="93"/>
      <c r="JC76" s="93"/>
      <c r="JD76" s="93"/>
      <c r="JE76" s="93"/>
      <c r="JF76" s="93"/>
      <c r="JG76" s="93"/>
      <c r="JH76" s="94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2" t="str">
        <f>
データ!$B$11</f>
        <v>
H29</v>
      </c>
      <c r="KB76" s="93"/>
      <c r="KC76" s="93"/>
      <c r="KD76" s="93"/>
      <c r="KE76" s="93"/>
      <c r="KF76" s="93"/>
      <c r="KG76" s="93"/>
      <c r="KH76" s="93"/>
      <c r="KI76" s="93"/>
      <c r="KJ76" s="93"/>
      <c r="KK76" s="93"/>
      <c r="KL76" s="93"/>
      <c r="KM76" s="93"/>
      <c r="KN76" s="93"/>
      <c r="KO76" s="94"/>
      <c r="KP76" s="92" t="str">
        <f>
データ!$C$11</f>
        <v>
H30</v>
      </c>
      <c r="KQ76" s="93"/>
      <c r="KR76" s="93"/>
      <c r="KS76" s="93"/>
      <c r="KT76" s="93"/>
      <c r="KU76" s="93"/>
      <c r="KV76" s="93"/>
      <c r="KW76" s="93"/>
      <c r="KX76" s="93"/>
      <c r="KY76" s="93"/>
      <c r="KZ76" s="93"/>
      <c r="LA76" s="93"/>
      <c r="LB76" s="93"/>
      <c r="LC76" s="93"/>
      <c r="LD76" s="94"/>
      <c r="LE76" s="92" t="str">
        <f>
データ!$D$11</f>
        <v>
R01</v>
      </c>
      <c r="LF76" s="93"/>
      <c r="LG76" s="93"/>
      <c r="LH76" s="93"/>
      <c r="LI76" s="93"/>
      <c r="LJ76" s="93"/>
      <c r="LK76" s="93"/>
      <c r="LL76" s="93"/>
      <c r="LM76" s="93"/>
      <c r="LN76" s="93"/>
      <c r="LO76" s="93"/>
      <c r="LP76" s="93"/>
      <c r="LQ76" s="93"/>
      <c r="LR76" s="93"/>
      <c r="LS76" s="94"/>
      <c r="LT76" s="92" t="str">
        <f>
データ!$E$11</f>
        <v>
R02</v>
      </c>
      <c r="LU76" s="93"/>
      <c r="LV76" s="93"/>
      <c r="LW76" s="93"/>
      <c r="LX76" s="93"/>
      <c r="LY76" s="93"/>
      <c r="LZ76" s="93"/>
      <c r="MA76" s="93"/>
      <c r="MB76" s="93"/>
      <c r="MC76" s="93"/>
      <c r="MD76" s="93"/>
      <c r="ME76" s="93"/>
      <c r="MF76" s="93"/>
      <c r="MG76" s="93"/>
      <c r="MH76" s="94"/>
      <c r="MI76" s="92" t="str">
        <f>
データ!$F$11</f>
        <v>
R03</v>
      </c>
      <c r="MJ76" s="93"/>
      <c r="MK76" s="93"/>
      <c r="ML76" s="93"/>
      <c r="MM76" s="93"/>
      <c r="MN76" s="93"/>
      <c r="MO76" s="93"/>
      <c r="MP76" s="93"/>
      <c r="MQ76" s="93"/>
      <c r="MR76" s="93"/>
      <c r="MS76" s="93"/>
      <c r="MT76" s="93"/>
      <c r="MU76" s="93"/>
      <c r="MV76" s="93"/>
      <c r="MW76" s="94"/>
      <c r="MX76" s="2"/>
      <c r="MY76" s="2"/>
      <c r="MZ76" s="2"/>
      <c r="NA76" s="2"/>
      <c r="NB76" s="2"/>
      <c r="NC76" s="32"/>
      <c r="ND76" s="77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9"/>
    </row>
    <row r="77" spans="1:382" ht="13.5" customHeight="1" x14ac:dyDescent="0.2">
      <c r="A77" s="2"/>
      <c r="B77" s="11"/>
      <c r="C77" s="2"/>
      <c r="D77" s="2"/>
      <c r="E77" s="2"/>
      <c r="F77" s="2"/>
      <c r="I77" s="70" t="s">
        <v>
27</v>
      </c>
      <c r="J77" s="70"/>
      <c r="K77" s="70"/>
      <c r="L77" s="70"/>
      <c r="M77" s="70"/>
      <c r="N77" s="70"/>
      <c r="O77" s="70"/>
      <c r="P77" s="70"/>
      <c r="Q77" s="70"/>
      <c r="R77" s="67" t="str">
        <f>
データ!CB7</f>
        <v xml:space="preserve">
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9"/>
      <c r="AG77" s="67" t="str">
        <f>
データ!CC7</f>
        <v xml:space="preserve">
 </v>
      </c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9"/>
      <c r="AV77" s="67" t="str">
        <f>
データ!CD7</f>
        <v xml:space="preserve">
 </v>
      </c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9"/>
      <c r="BK77" s="67" t="str">
        <f>
データ!CE7</f>
        <v xml:space="preserve">
 </v>
      </c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9"/>
      <c r="BZ77" s="67" t="str">
        <f>
データ!CF7</f>
        <v xml:space="preserve">
 </v>
      </c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9"/>
      <c r="CO77" s="2"/>
      <c r="CP77" s="2"/>
      <c r="CQ77" s="2"/>
      <c r="CR77" s="2"/>
      <c r="CS77" s="2"/>
      <c r="CT77" s="2"/>
      <c r="CU77" s="2"/>
      <c r="CV77" s="86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8"/>
      <c r="FY77" s="2"/>
      <c r="FZ77" s="2"/>
      <c r="GA77" s="2"/>
      <c r="GB77" s="2"/>
      <c r="GC77" s="70" t="s">
        <v>
27</v>
      </c>
      <c r="GD77" s="70"/>
      <c r="GE77" s="70"/>
      <c r="GF77" s="70"/>
      <c r="GG77" s="70"/>
      <c r="GH77" s="70"/>
      <c r="GI77" s="70"/>
      <c r="GJ77" s="70"/>
      <c r="GK77" s="70"/>
      <c r="GL77" s="67" t="str">
        <f>
データ!CO7</f>
        <v xml:space="preserve">
 </v>
      </c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9"/>
      <c r="HA77" s="67" t="str">
        <f>
データ!CP7</f>
        <v xml:space="preserve">
 </v>
      </c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9"/>
      <c r="HP77" s="67" t="str">
        <f>
データ!CQ7</f>
        <v xml:space="preserve">
 </v>
      </c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9"/>
      <c r="IE77" s="67" t="str">
        <f>
データ!CR7</f>
        <v xml:space="preserve">
 </v>
      </c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9"/>
      <c r="IT77" s="67" t="str">
        <f>
データ!CS7</f>
        <v xml:space="preserve">
 </v>
      </c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9"/>
      <c r="JL77" s="2"/>
      <c r="JM77" s="2"/>
      <c r="JN77" s="2"/>
      <c r="JO77" s="2"/>
      <c r="JP77" s="2"/>
      <c r="JQ77" s="2"/>
      <c r="JR77" s="70" t="s">
        <v>
27</v>
      </c>
      <c r="JS77" s="70"/>
      <c r="JT77" s="70"/>
      <c r="JU77" s="70"/>
      <c r="JV77" s="70"/>
      <c r="JW77" s="70"/>
      <c r="JX77" s="70"/>
      <c r="JY77" s="70"/>
      <c r="JZ77" s="70"/>
      <c r="KA77" s="67">
        <f>
データ!CZ7</f>
        <v>
0</v>
      </c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9"/>
      <c r="KP77" s="67">
        <f>
データ!DA7</f>
        <v>
0</v>
      </c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9"/>
      <c r="LE77" s="67">
        <f>
データ!DB7</f>
        <v>
0</v>
      </c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9"/>
      <c r="LT77" s="67">
        <f>
データ!DC7</f>
        <v>
0</v>
      </c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9"/>
      <c r="MI77" s="67">
        <f>
データ!DD7</f>
        <v>
0</v>
      </c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9"/>
      <c r="MX77" s="2"/>
      <c r="MY77" s="2"/>
      <c r="MZ77" s="2"/>
      <c r="NA77" s="2"/>
      <c r="NB77" s="2"/>
      <c r="NC77" s="32"/>
      <c r="ND77" s="77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9"/>
    </row>
    <row r="78" spans="1:382" ht="13.5" customHeight="1" x14ac:dyDescent="0.2">
      <c r="A78" s="2"/>
      <c r="B78" s="11"/>
      <c r="C78" s="2"/>
      <c r="D78" s="2"/>
      <c r="E78" s="2"/>
      <c r="F78" s="2"/>
      <c r="I78" s="70" t="s">
        <v>
29</v>
      </c>
      <c r="J78" s="70"/>
      <c r="K78" s="70"/>
      <c r="L78" s="70"/>
      <c r="M78" s="70"/>
      <c r="N78" s="70"/>
      <c r="O78" s="70"/>
      <c r="P78" s="70"/>
      <c r="Q78" s="70"/>
      <c r="R78" s="67" t="str">
        <f>
データ!CG7</f>
        <v xml:space="preserve">
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9"/>
      <c r="AG78" s="67" t="str">
        <f>
データ!CH7</f>
        <v xml:space="preserve">
 </v>
      </c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9"/>
      <c r="AV78" s="67" t="str">
        <f>
データ!CI7</f>
        <v xml:space="preserve">
 </v>
      </c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9"/>
      <c r="BK78" s="67" t="str">
        <f>
データ!CJ7</f>
        <v xml:space="preserve">
 </v>
      </c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9"/>
      <c r="BZ78" s="67" t="str">
        <f>
データ!CK7</f>
        <v xml:space="preserve">
 </v>
      </c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9"/>
      <c r="CO78" s="2"/>
      <c r="CP78" s="2"/>
      <c r="CQ78" s="2"/>
      <c r="CR78" s="2"/>
      <c r="CS78" s="2"/>
      <c r="CT78" s="2"/>
      <c r="CU78" s="2"/>
      <c r="CV78" s="86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8"/>
      <c r="FY78" s="2"/>
      <c r="FZ78" s="2"/>
      <c r="GA78" s="2"/>
      <c r="GB78" s="2"/>
      <c r="GC78" s="70" t="s">
        <v>
29</v>
      </c>
      <c r="GD78" s="70"/>
      <c r="GE78" s="70"/>
      <c r="GF78" s="70"/>
      <c r="GG78" s="70"/>
      <c r="GH78" s="70"/>
      <c r="GI78" s="70"/>
      <c r="GJ78" s="70"/>
      <c r="GK78" s="70"/>
      <c r="GL78" s="67" t="str">
        <f>
データ!CT7</f>
        <v xml:space="preserve">
 </v>
      </c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9"/>
      <c r="HA78" s="67" t="str">
        <f>
データ!CU7</f>
        <v xml:space="preserve">
 </v>
      </c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9"/>
      <c r="HP78" s="67" t="str">
        <f>
データ!CV7</f>
        <v xml:space="preserve">
 </v>
      </c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9"/>
      <c r="IE78" s="67" t="str">
        <f>
データ!CW7</f>
        <v xml:space="preserve">
 </v>
      </c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9"/>
      <c r="IT78" s="67" t="str">
        <f>
データ!CX7</f>
        <v xml:space="preserve">
 </v>
      </c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9"/>
      <c r="JL78" s="2"/>
      <c r="JM78" s="2"/>
      <c r="JN78" s="2"/>
      <c r="JO78" s="2"/>
      <c r="JP78" s="2"/>
      <c r="JQ78" s="2"/>
      <c r="JR78" s="70" t="s">
        <v>
29</v>
      </c>
      <c r="JS78" s="70"/>
      <c r="JT78" s="70"/>
      <c r="JU78" s="70"/>
      <c r="JV78" s="70"/>
      <c r="JW78" s="70"/>
      <c r="JX78" s="70"/>
      <c r="JY78" s="70"/>
      <c r="JZ78" s="70"/>
      <c r="KA78" s="67">
        <f>
データ!DE7</f>
        <v>
224</v>
      </c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9"/>
      <c r="KP78" s="67">
        <f>
データ!DF7</f>
        <v>
178.3</v>
      </c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9"/>
      <c r="LE78" s="67">
        <f>
データ!DG7</f>
        <v>
163.69999999999999</v>
      </c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9"/>
      <c r="LT78" s="67">
        <f>
データ!DH7</f>
        <v>
88</v>
      </c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9"/>
      <c r="MI78" s="67">
        <f>
データ!DI7</f>
        <v>
77.3</v>
      </c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9"/>
      <c r="MX78" s="2"/>
      <c r="MY78" s="2"/>
      <c r="MZ78" s="2"/>
      <c r="NA78" s="2"/>
      <c r="NB78" s="2"/>
      <c r="NC78" s="32"/>
      <c r="ND78" s="77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9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9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7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9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7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9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7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9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80"/>
      <c r="NE82" s="81"/>
      <c r="NF82" s="81"/>
      <c r="NG82" s="81"/>
      <c r="NH82" s="81"/>
      <c r="NI82" s="81"/>
      <c r="NJ82" s="81"/>
      <c r="NK82" s="81"/>
      <c r="NL82" s="81"/>
      <c r="NM82" s="81"/>
      <c r="NN82" s="81"/>
      <c r="NO82" s="81"/>
      <c r="NP82" s="81"/>
      <c r="NQ82" s="81"/>
      <c r="NR82" s="82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4GQ6RmqX2+DWZFhCVOaWxFteDxkl+swjkBszIy/3LlKPIRLCmXVHNoZR4OEMsZupdJ+jbcXpIyf5azd37WVgQ==" saltValue="bRgyAue3HiKXCYVXxaUct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topLeftCell="DA1" workbookViewId="0">
      <selection activeCell="DO8" sqref="DO8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2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2" customHeight="1" x14ac:dyDescent="0.2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39" t="s">
        <v>
58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
61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
62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
63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
64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
65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
66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
67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
68</v>
      </c>
      <c r="CN4" s="145" t="s">
        <v>
69</v>
      </c>
      <c r="CO4" s="136" t="s">
        <v>
70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
71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
72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2">
      <c r="A5" s="37" t="s">
        <v>
73</v>
      </c>
      <c r="B5" s="46"/>
      <c r="C5" s="46"/>
      <c r="D5" s="46"/>
      <c r="E5" s="46"/>
      <c r="F5" s="46"/>
      <c r="G5" s="46"/>
      <c r="H5" s="47" t="s">
        <v>
74</v>
      </c>
      <c r="I5" s="47" t="s">
        <v>
75</v>
      </c>
      <c r="J5" s="47" t="s">
        <v>
76</v>
      </c>
      <c r="K5" s="47" t="s">
        <v>
77</v>
      </c>
      <c r="L5" s="47" t="s">
        <v>
78</v>
      </c>
      <c r="M5" s="47" t="s">
        <v>
4</v>
      </c>
      <c r="N5" s="47" t="s">
        <v>
5</v>
      </c>
      <c r="O5" s="47" t="s">
        <v>
79</v>
      </c>
      <c r="P5" s="47" t="s">
        <v>
13</v>
      </c>
      <c r="Q5" s="47" t="s">
        <v>
80</v>
      </c>
      <c r="R5" s="47" t="s">
        <v>
81</v>
      </c>
      <c r="S5" s="47" t="s">
        <v>
82</v>
      </c>
      <c r="T5" s="47" t="s">
        <v>
83</v>
      </c>
      <c r="U5" s="47" t="s">
        <v>
84</v>
      </c>
      <c r="V5" s="47" t="s">
        <v>
85</v>
      </c>
      <c r="W5" s="47" t="s">
        <v>
86</v>
      </c>
      <c r="X5" s="47" t="s">
        <v>
87</v>
      </c>
      <c r="Y5" s="47" t="s">
        <v>
88</v>
      </c>
      <c r="Z5" s="47" t="s">
        <v>
89</v>
      </c>
      <c r="AA5" s="47" t="s">
        <v>
90</v>
      </c>
      <c r="AB5" s="47" t="s">
        <v>
91</v>
      </c>
      <c r="AC5" s="47" t="s">
        <v>
92</v>
      </c>
      <c r="AD5" s="47" t="s">
        <v>
93</v>
      </c>
      <c r="AE5" s="47" t="s">
        <v>
94</v>
      </c>
      <c r="AF5" s="47" t="s">
        <v>
95</v>
      </c>
      <c r="AG5" s="47" t="s">
        <v>
96</v>
      </c>
      <c r="AH5" s="47" t="s">
        <v>
97</v>
      </c>
      <c r="AI5" s="47" t="s">
        <v>
98</v>
      </c>
      <c r="AJ5" s="47" t="s">
        <v>
99</v>
      </c>
      <c r="AK5" s="47" t="s">
        <v>
100</v>
      </c>
      <c r="AL5" s="47" t="s">
        <v>
101</v>
      </c>
      <c r="AM5" s="47" t="s">
        <v>
102</v>
      </c>
      <c r="AN5" s="47" t="s">
        <v>
103</v>
      </c>
      <c r="AO5" s="47" t="s">
        <v>
93</v>
      </c>
      <c r="AP5" s="47" t="s">
        <v>
94</v>
      </c>
      <c r="AQ5" s="47" t="s">
        <v>
95</v>
      </c>
      <c r="AR5" s="47" t="s">
        <v>
96</v>
      </c>
      <c r="AS5" s="47" t="s">
        <v>
97</v>
      </c>
      <c r="AT5" s="47" t="s">
        <v>
98</v>
      </c>
      <c r="AU5" s="47" t="s">
        <v>
99</v>
      </c>
      <c r="AV5" s="47" t="s">
        <v>
100</v>
      </c>
      <c r="AW5" s="47" t="s">
        <v>
90</v>
      </c>
      <c r="AX5" s="47" t="s">
        <v>
104</v>
      </c>
      <c r="AY5" s="47" t="s">
        <v>
103</v>
      </c>
      <c r="AZ5" s="47" t="s">
        <v>
93</v>
      </c>
      <c r="BA5" s="47" t="s">
        <v>
94</v>
      </c>
      <c r="BB5" s="47" t="s">
        <v>
95</v>
      </c>
      <c r="BC5" s="47" t="s">
        <v>
96</v>
      </c>
      <c r="BD5" s="47" t="s">
        <v>
97</v>
      </c>
      <c r="BE5" s="47" t="s">
        <v>
98</v>
      </c>
      <c r="BF5" s="47" t="s">
        <v>
99</v>
      </c>
      <c r="BG5" s="47" t="s">
        <v>
100</v>
      </c>
      <c r="BH5" s="47" t="s">
        <v>
101</v>
      </c>
      <c r="BI5" s="47" t="s">
        <v>
104</v>
      </c>
      <c r="BJ5" s="47" t="s">
        <v>
92</v>
      </c>
      <c r="BK5" s="47" t="s">
        <v>
93</v>
      </c>
      <c r="BL5" s="47" t="s">
        <v>
94</v>
      </c>
      <c r="BM5" s="47" t="s">
        <v>
95</v>
      </c>
      <c r="BN5" s="47" t="s">
        <v>
96</v>
      </c>
      <c r="BO5" s="47" t="s">
        <v>
97</v>
      </c>
      <c r="BP5" s="47" t="s">
        <v>
98</v>
      </c>
      <c r="BQ5" s="47" t="s">
        <v>
99</v>
      </c>
      <c r="BR5" s="47" t="s">
        <v>
105</v>
      </c>
      <c r="BS5" s="47" t="s">
        <v>
106</v>
      </c>
      <c r="BT5" s="47" t="s">
        <v>
102</v>
      </c>
      <c r="BU5" s="47" t="s">
        <v>
92</v>
      </c>
      <c r="BV5" s="47" t="s">
        <v>
93</v>
      </c>
      <c r="BW5" s="47" t="s">
        <v>
94</v>
      </c>
      <c r="BX5" s="47" t="s">
        <v>
95</v>
      </c>
      <c r="BY5" s="47" t="s">
        <v>
96</v>
      </c>
      <c r="BZ5" s="47" t="s">
        <v>
97</v>
      </c>
      <c r="CA5" s="47" t="s">
        <v>
98</v>
      </c>
      <c r="CB5" s="47" t="s">
        <v>
107</v>
      </c>
      <c r="CC5" s="47" t="s">
        <v>
89</v>
      </c>
      <c r="CD5" s="47" t="s">
        <v>
106</v>
      </c>
      <c r="CE5" s="47" t="s">
        <v>
104</v>
      </c>
      <c r="CF5" s="47" t="s">
        <v>
103</v>
      </c>
      <c r="CG5" s="47" t="s">
        <v>
93</v>
      </c>
      <c r="CH5" s="47" t="s">
        <v>
94</v>
      </c>
      <c r="CI5" s="47" t="s">
        <v>
95</v>
      </c>
      <c r="CJ5" s="47" t="s">
        <v>
96</v>
      </c>
      <c r="CK5" s="47" t="s">
        <v>
97</v>
      </c>
      <c r="CL5" s="47" t="s">
        <v>
98</v>
      </c>
      <c r="CM5" s="146"/>
      <c r="CN5" s="146"/>
      <c r="CO5" s="47" t="s">
        <v>
107</v>
      </c>
      <c r="CP5" s="47" t="s">
        <v>
105</v>
      </c>
      <c r="CQ5" s="47" t="s">
        <v>
101</v>
      </c>
      <c r="CR5" s="47" t="s">
        <v>
91</v>
      </c>
      <c r="CS5" s="47" t="s">
        <v>
103</v>
      </c>
      <c r="CT5" s="47" t="s">
        <v>
93</v>
      </c>
      <c r="CU5" s="47" t="s">
        <v>
94</v>
      </c>
      <c r="CV5" s="47" t="s">
        <v>
95</v>
      </c>
      <c r="CW5" s="47" t="s">
        <v>
96</v>
      </c>
      <c r="CX5" s="47" t="s">
        <v>
97</v>
      </c>
      <c r="CY5" s="47" t="s">
        <v>
98</v>
      </c>
      <c r="CZ5" s="47" t="s">
        <v>
88</v>
      </c>
      <c r="DA5" s="47" t="s">
        <v>
89</v>
      </c>
      <c r="DB5" s="47" t="s">
        <v>
101</v>
      </c>
      <c r="DC5" s="47" t="s">
        <v>
102</v>
      </c>
      <c r="DD5" s="47" t="s">
        <v>
92</v>
      </c>
      <c r="DE5" s="47" t="s">
        <v>
93</v>
      </c>
      <c r="DF5" s="47" t="s">
        <v>
94</v>
      </c>
      <c r="DG5" s="47" t="s">
        <v>
95</v>
      </c>
      <c r="DH5" s="47" t="s">
        <v>
96</v>
      </c>
      <c r="DI5" s="47" t="s">
        <v>
97</v>
      </c>
      <c r="DJ5" s="47" t="s">
        <v>
35</v>
      </c>
      <c r="DK5" s="47" t="s">
        <v>
99</v>
      </c>
      <c r="DL5" s="47" t="s">
        <v>
105</v>
      </c>
      <c r="DM5" s="47" t="s">
        <v>
101</v>
      </c>
      <c r="DN5" s="47" t="s">
        <v>
91</v>
      </c>
      <c r="DO5" s="47" t="s">
        <v>
103</v>
      </c>
      <c r="DP5" s="47" t="s">
        <v>
93</v>
      </c>
      <c r="DQ5" s="47" t="s">
        <v>
94</v>
      </c>
      <c r="DR5" s="47" t="s">
        <v>
95</v>
      </c>
      <c r="DS5" s="47" t="s">
        <v>
96</v>
      </c>
      <c r="DT5" s="47" t="s">
        <v>
97</v>
      </c>
      <c r="DU5" s="47" t="s">
        <v>
98</v>
      </c>
    </row>
    <row r="6" spans="1:125" s="54" customFormat="1" x14ac:dyDescent="0.2">
      <c r="A6" s="37" t="s">
        <v>
108</v>
      </c>
      <c r="B6" s="48">
        <f>
B8</f>
        <v>
2021</v>
      </c>
      <c r="C6" s="48">
        <f t="shared" ref="C6:X6" si="1">
C8</f>
        <v>
131024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8</v>
      </c>
      <c r="H6" s="48" t="str">
        <f>
SUBSTITUTE(H8,"　","")</f>
        <v>
東京都中央区</v>
      </c>
      <c r="I6" s="48" t="str">
        <f t="shared" si="1"/>
        <v>
月島駐車場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Ａ２Ｂ１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届出駐車場</v>
      </c>
      <c r="Q6" s="50" t="str">
        <f t="shared" si="1"/>
        <v>
地下式</v>
      </c>
      <c r="R6" s="51">
        <f t="shared" si="1"/>
        <v>
33</v>
      </c>
      <c r="S6" s="50" t="str">
        <f t="shared" si="1"/>
        <v>
駅</v>
      </c>
      <c r="T6" s="50" t="str">
        <f t="shared" si="1"/>
        <v>
無</v>
      </c>
      <c r="U6" s="51">
        <f t="shared" si="1"/>
        <v>
2662</v>
      </c>
      <c r="V6" s="51">
        <f t="shared" si="1"/>
        <v>
73</v>
      </c>
      <c r="W6" s="51">
        <f t="shared" si="1"/>
        <v>
300</v>
      </c>
      <c r="X6" s="50" t="str">
        <f t="shared" si="1"/>
        <v>
無</v>
      </c>
      <c r="Y6" s="52">
        <f>
IF(Y8="-",NA(),Y8)</f>
        <v>
264.89999999999998</v>
      </c>
      <c r="Z6" s="52">
        <f t="shared" ref="Z6:AH6" si="2">
IF(Z8="-",NA(),Z8)</f>
        <v>
240</v>
      </c>
      <c r="AA6" s="52">
        <f t="shared" si="2"/>
        <v>
290</v>
      </c>
      <c r="AB6" s="52">
        <f t="shared" si="2"/>
        <v>
212</v>
      </c>
      <c r="AC6" s="52">
        <f t="shared" si="2"/>
        <v>
253.3</v>
      </c>
      <c r="AD6" s="52">
        <f t="shared" si="2"/>
        <v>
121.3</v>
      </c>
      <c r="AE6" s="52">
        <f t="shared" si="2"/>
        <v>
123.6</v>
      </c>
      <c r="AF6" s="52">
        <f t="shared" si="2"/>
        <v>
121.8</v>
      </c>
      <c r="AG6" s="52">
        <f t="shared" si="2"/>
        <v>
111.3</v>
      </c>
      <c r="AH6" s="52">
        <f t="shared" si="2"/>
        <v>
158.80000000000001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15.8</v>
      </c>
      <c r="AP6" s="52">
        <f t="shared" si="3"/>
        <v>
11.2</v>
      </c>
      <c r="AQ6" s="52">
        <f t="shared" si="3"/>
        <v>
6.5</v>
      </c>
      <c r="AR6" s="52">
        <f t="shared" si="3"/>
        <v>
10.1</v>
      </c>
      <c r="AS6" s="52">
        <f t="shared" si="3"/>
        <v>
8.6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123</v>
      </c>
      <c r="BA6" s="53">
        <f t="shared" si="4"/>
        <v>
103</v>
      </c>
      <c r="BB6" s="53">
        <f t="shared" si="4"/>
        <v>
54</v>
      </c>
      <c r="BC6" s="53">
        <f t="shared" si="4"/>
        <v>
654</v>
      </c>
      <c r="BD6" s="53">
        <f t="shared" si="4"/>
        <v>
2466</v>
      </c>
      <c r="BE6" s="51" t="str">
        <f>
IF(BE8="-","",IF(BE8="-","【-】","【"&amp;SUBSTITUTE(TEXT(BE8,"#,##0"),"-","△")&amp;"】"))</f>
        <v>
【3,111】</v>
      </c>
      <c r="BF6" s="52">
        <f>
IF(BF8="-",NA(),BF8)</f>
        <v>
62.2</v>
      </c>
      <c r="BG6" s="52">
        <f t="shared" ref="BG6:BO6" si="5">
IF(BG8="-",NA(),BG8)</f>
        <v>
58</v>
      </c>
      <c r="BH6" s="52">
        <f t="shared" si="5"/>
        <v>
66</v>
      </c>
      <c r="BI6" s="52">
        <f t="shared" si="5"/>
        <v>
52.8</v>
      </c>
      <c r="BJ6" s="52">
        <f t="shared" si="5"/>
        <v>
60.5</v>
      </c>
      <c r="BK6" s="52">
        <f t="shared" si="5"/>
        <v>
12.6</v>
      </c>
      <c r="BL6" s="52">
        <f t="shared" si="5"/>
        <v>
8.9</v>
      </c>
      <c r="BM6" s="52">
        <f t="shared" si="5"/>
        <v>
2.2000000000000002</v>
      </c>
      <c r="BN6" s="52">
        <f t="shared" si="5"/>
        <v>
-81</v>
      </c>
      <c r="BO6" s="52">
        <f t="shared" si="5"/>
        <v>
-25.1</v>
      </c>
      <c r="BP6" s="49" t="str">
        <f>
IF(BP8="-","",IF(BP8="-","【-】","【"&amp;SUBSTITUTE(TEXT(BP8,"#,##0.0"),"-","△")&amp;"】"))</f>
        <v>
【0.8】</v>
      </c>
      <c r="BQ6" s="53">
        <f>
IF(BQ8="-",NA(),BQ8)</f>
        <v>
20258</v>
      </c>
      <c r="BR6" s="53">
        <f t="shared" ref="BR6:BZ6" si="6">
IF(BR8="-",NA(),BR8)</f>
        <v>
19954</v>
      </c>
      <c r="BS6" s="53">
        <f t="shared" si="6"/>
        <v>
22559</v>
      </c>
      <c r="BT6" s="53">
        <f t="shared" si="6"/>
        <v>
17429</v>
      </c>
      <c r="BU6" s="53">
        <f t="shared" si="6"/>
        <v>
21063</v>
      </c>
      <c r="BV6" s="53">
        <f t="shared" si="6"/>
        <v>
33330</v>
      </c>
      <c r="BW6" s="53">
        <f t="shared" si="6"/>
        <v>
18961</v>
      </c>
      <c r="BX6" s="53">
        <f t="shared" si="6"/>
        <v>
16100</v>
      </c>
      <c r="BY6" s="53">
        <f t="shared" si="6"/>
        <v>
4836</v>
      </c>
      <c r="BZ6" s="53">
        <f t="shared" si="6"/>
        <v>
37213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109</v>
      </c>
      <c r="CM6" s="51">
        <f t="shared" ref="CM6:CN6" si="7">
CM8</f>
        <v>
0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109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224</v>
      </c>
      <c r="DF6" s="52">
        <f t="shared" si="8"/>
        <v>
178.3</v>
      </c>
      <c r="DG6" s="52">
        <f t="shared" si="8"/>
        <v>
163.69999999999999</v>
      </c>
      <c r="DH6" s="52">
        <f t="shared" si="8"/>
        <v>
88</v>
      </c>
      <c r="DI6" s="52">
        <f t="shared" si="8"/>
        <v>
77.3</v>
      </c>
      <c r="DJ6" s="49" t="str">
        <f>
IF(DJ8="-","",IF(DJ8="-","【-】","【"&amp;SUBSTITUTE(TEXT(DJ8,"#,##0.0"),"-","△")&amp;"】"))</f>
        <v>
【99.8】</v>
      </c>
      <c r="DK6" s="52">
        <f>
IF(DK8="-",NA(),DK8)</f>
        <v>
150.69999999999999</v>
      </c>
      <c r="DL6" s="52">
        <f t="shared" ref="DL6:DT6" si="9">
IF(DL8="-",NA(),DL8)</f>
        <v>
156.19999999999999</v>
      </c>
      <c r="DM6" s="52">
        <f t="shared" si="9"/>
        <v>
154.80000000000001</v>
      </c>
      <c r="DN6" s="52">
        <f t="shared" si="9"/>
        <v>
142.5</v>
      </c>
      <c r="DO6" s="52">
        <f t="shared" si="9"/>
        <v>
154.80000000000001</v>
      </c>
      <c r="DP6" s="52">
        <f t="shared" si="9"/>
        <v>
186.8</v>
      </c>
      <c r="DQ6" s="52">
        <f t="shared" si="9"/>
        <v>
184.2</v>
      </c>
      <c r="DR6" s="52">
        <f t="shared" si="9"/>
        <v>
184.2</v>
      </c>
      <c r="DS6" s="52">
        <f t="shared" si="9"/>
        <v>
153.80000000000001</v>
      </c>
      <c r="DT6" s="52">
        <f t="shared" si="9"/>
        <v>
163.5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2">
      <c r="A7" s="37" t="s">
        <v>
110</v>
      </c>
      <c r="B7" s="48">
        <f t="shared" ref="B7:X7" si="10">
B8</f>
        <v>
2021</v>
      </c>
      <c r="C7" s="48">
        <f t="shared" si="10"/>
        <v>
131024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8</v>
      </c>
      <c r="H7" s="48" t="str">
        <f t="shared" si="10"/>
        <v>
東京都　中央区</v>
      </c>
      <c r="I7" s="48" t="str">
        <f t="shared" si="10"/>
        <v>
月島駐車場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Ａ２Ｂ１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届出駐車場</v>
      </c>
      <c r="Q7" s="50" t="str">
        <f t="shared" si="10"/>
        <v>
地下式</v>
      </c>
      <c r="R7" s="51">
        <f t="shared" si="10"/>
        <v>
33</v>
      </c>
      <c r="S7" s="50" t="str">
        <f t="shared" si="10"/>
        <v>
駅</v>
      </c>
      <c r="T7" s="50" t="str">
        <f t="shared" si="10"/>
        <v>
無</v>
      </c>
      <c r="U7" s="51">
        <f t="shared" si="10"/>
        <v>
2662</v>
      </c>
      <c r="V7" s="51">
        <f t="shared" si="10"/>
        <v>
73</v>
      </c>
      <c r="W7" s="51">
        <f t="shared" si="10"/>
        <v>
300</v>
      </c>
      <c r="X7" s="50" t="str">
        <f t="shared" si="10"/>
        <v>
無</v>
      </c>
      <c r="Y7" s="52">
        <f>
Y8</f>
        <v>
264.89999999999998</v>
      </c>
      <c r="Z7" s="52">
        <f t="shared" ref="Z7:AH7" si="11">
Z8</f>
        <v>
240</v>
      </c>
      <c r="AA7" s="52">
        <f t="shared" si="11"/>
        <v>
290</v>
      </c>
      <c r="AB7" s="52">
        <f t="shared" si="11"/>
        <v>
212</v>
      </c>
      <c r="AC7" s="52">
        <f t="shared" si="11"/>
        <v>
253.3</v>
      </c>
      <c r="AD7" s="52">
        <f t="shared" si="11"/>
        <v>
121.3</v>
      </c>
      <c r="AE7" s="52">
        <f t="shared" si="11"/>
        <v>
123.6</v>
      </c>
      <c r="AF7" s="52">
        <f t="shared" si="11"/>
        <v>
121.8</v>
      </c>
      <c r="AG7" s="52">
        <f t="shared" si="11"/>
        <v>
111.3</v>
      </c>
      <c r="AH7" s="52">
        <f t="shared" si="11"/>
        <v>
158.80000000000001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15.8</v>
      </c>
      <c r="AP7" s="52">
        <f t="shared" si="12"/>
        <v>
11.2</v>
      </c>
      <c r="AQ7" s="52">
        <f t="shared" si="12"/>
        <v>
6.5</v>
      </c>
      <c r="AR7" s="52">
        <f t="shared" si="12"/>
        <v>
10.1</v>
      </c>
      <c r="AS7" s="52">
        <f t="shared" si="12"/>
        <v>
8.6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123</v>
      </c>
      <c r="BA7" s="53">
        <f t="shared" si="13"/>
        <v>
103</v>
      </c>
      <c r="BB7" s="53">
        <f t="shared" si="13"/>
        <v>
54</v>
      </c>
      <c r="BC7" s="53">
        <f t="shared" si="13"/>
        <v>
654</v>
      </c>
      <c r="BD7" s="53">
        <f t="shared" si="13"/>
        <v>
2466</v>
      </c>
      <c r="BE7" s="51"/>
      <c r="BF7" s="52">
        <f>
BF8</f>
        <v>
62.2</v>
      </c>
      <c r="BG7" s="52">
        <f t="shared" ref="BG7:BO7" si="14">
BG8</f>
        <v>
58</v>
      </c>
      <c r="BH7" s="52">
        <f t="shared" si="14"/>
        <v>
66</v>
      </c>
      <c r="BI7" s="52">
        <f t="shared" si="14"/>
        <v>
52.8</v>
      </c>
      <c r="BJ7" s="52">
        <f t="shared" si="14"/>
        <v>
60.5</v>
      </c>
      <c r="BK7" s="52">
        <f t="shared" si="14"/>
        <v>
12.6</v>
      </c>
      <c r="BL7" s="52">
        <f t="shared" si="14"/>
        <v>
8.9</v>
      </c>
      <c r="BM7" s="52">
        <f t="shared" si="14"/>
        <v>
2.2000000000000002</v>
      </c>
      <c r="BN7" s="52">
        <f t="shared" si="14"/>
        <v>
-81</v>
      </c>
      <c r="BO7" s="52">
        <f t="shared" si="14"/>
        <v>
-25.1</v>
      </c>
      <c r="BP7" s="49"/>
      <c r="BQ7" s="53">
        <f>
BQ8</f>
        <v>
20258</v>
      </c>
      <c r="BR7" s="53">
        <f t="shared" ref="BR7:BZ7" si="15">
BR8</f>
        <v>
19954</v>
      </c>
      <c r="BS7" s="53">
        <f t="shared" si="15"/>
        <v>
22559</v>
      </c>
      <c r="BT7" s="53">
        <f t="shared" si="15"/>
        <v>
17429</v>
      </c>
      <c r="BU7" s="53">
        <f t="shared" si="15"/>
        <v>
21063</v>
      </c>
      <c r="BV7" s="53">
        <f t="shared" si="15"/>
        <v>
33330</v>
      </c>
      <c r="BW7" s="53">
        <f t="shared" si="15"/>
        <v>
18961</v>
      </c>
      <c r="BX7" s="53">
        <f t="shared" si="15"/>
        <v>
16100</v>
      </c>
      <c r="BY7" s="53">
        <f t="shared" si="15"/>
        <v>
4836</v>
      </c>
      <c r="BZ7" s="53">
        <f t="shared" si="15"/>
        <v>
37213</v>
      </c>
      <c r="CA7" s="51"/>
      <c r="CB7" s="52" t="s">
        <v>
111</v>
      </c>
      <c r="CC7" s="52" t="s">
        <v>
111</v>
      </c>
      <c r="CD7" s="52" t="s">
        <v>
111</v>
      </c>
      <c r="CE7" s="52" t="s">
        <v>
111</v>
      </c>
      <c r="CF7" s="52" t="s">
        <v>
111</v>
      </c>
      <c r="CG7" s="52" t="s">
        <v>
111</v>
      </c>
      <c r="CH7" s="52" t="s">
        <v>
111</v>
      </c>
      <c r="CI7" s="52" t="s">
        <v>
111</v>
      </c>
      <c r="CJ7" s="52" t="s">
        <v>
111</v>
      </c>
      <c r="CK7" s="52" t="s">
        <v>
109</v>
      </c>
      <c r="CL7" s="49"/>
      <c r="CM7" s="51">
        <f>
CM8</f>
        <v>
0</v>
      </c>
      <c r="CN7" s="51">
        <f>
CN8</f>
        <v>
0</v>
      </c>
      <c r="CO7" s="52" t="s">
        <v>
111</v>
      </c>
      <c r="CP7" s="52" t="s">
        <v>
111</v>
      </c>
      <c r="CQ7" s="52" t="s">
        <v>
111</v>
      </c>
      <c r="CR7" s="52" t="s">
        <v>
111</v>
      </c>
      <c r="CS7" s="52" t="s">
        <v>
111</v>
      </c>
      <c r="CT7" s="52" t="s">
        <v>
111</v>
      </c>
      <c r="CU7" s="52" t="s">
        <v>
111</v>
      </c>
      <c r="CV7" s="52" t="s">
        <v>
111</v>
      </c>
      <c r="CW7" s="52" t="s">
        <v>
111</v>
      </c>
      <c r="CX7" s="52" t="s">
        <v>
109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224</v>
      </c>
      <c r="DF7" s="52">
        <f t="shared" si="16"/>
        <v>
178.3</v>
      </c>
      <c r="DG7" s="52">
        <f t="shared" si="16"/>
        <v>
163.69999999999999</v>
      </c>
      <c r="DH7" s="52">
        <f t="shared" si="16"/>
        <v>
88</v>
      </c>
      <c r="DI7" s="52">
        <f t="shared" si="16"/>
        <v>
77.3</v>
      </c>
      <c r="DJ7" s="49"/>
      <c r="DK7" s="52">
        <f>
DK8</f>
        <v>
150.69999999999999</v>
      </c>
      <c r="DL7" s="52">
        <f t="shared" ref="DL7:DT7" si="17">
DL8</f>
        <v>
156.19999999999999</v>
      </c>
      <c r="DM7" s="52">
        <f t="shared" si="17"/>
        <v>
154.80000000000001</v>
      </c>
      <c r="DN7" s="52">
        <f t="shared" si="17"/>
        <v>
142.5</v>
      </c>
      <c r="DO7" s="52">
        <f t="shared" si="17"/>
        <v>
154.80000000000001</v>
      </c>
      <c r="DP7" s="52">
        <f t="shared" si="17"/>
        <v>
186.8</v>
      </c>
      <c r="DQ7" s="52">
        <f t="shared" si="17"/>
        <v>
184.2</v>
      </c>
      <c r="DR7" s="52">
        <f t="shared" si="17"/>
        <v>
184.2</v>
      </c>
      <c r="DS7" s="52">
        <f t="shared" si="17"/>
        <v>
153.80000000000001</v>
      </c>
      <c r="DT7" s="52">
        <f t="shared" si="17"/>
        <v>
163.5</v>
      </c>
      <c r="DU7" s="49"/>
    </row>
    <row r="8" spans="1:125" s="54" customFormat="1" x14ac:dyDescent="0.2">
      <c r="A8" s="37"/>
      <c r="B8" s="55">
        <v>
2021</v>
      </c>
      <c r="C8" s="55">
        <v>
131024</v>
      </c>
      <c r="D8" s="55">
        <v>
47</v>
      </c>
      <c r="E8" s="55">
        <v>
14</v>
      </c>
      <c r="F8" s="55">
        <v>
0</v>
      </c>
      <c r="G8" s="55">
        <v>
8</v>
      </c>
      <c r="H8" s="55" t="s">
        <v>
112</v>
      </c>
      <c r="I8" s="55" t="s">
        <v>
113</v>
      </c>
      <c r="J8" s="55" t="s">
        <v>
114</v>
      </c>
      <c r="K8" s="55" t="s">
        <v>
115</v>
      </c>
      <c r="L8" s="55" t="s">
        <v>
116</v>
      </c>
      <c r="M8" s="55" t="s">
        <v>
117</v>
      </c>
      <c r="N8" s="55" t="s">
        <v>
118</v>
      </c>
      <c r="O8" s="56" t="s">
        <v>
119</v>
      </c>
      <c r="P8" s="57" t="s">
        <v>
120</v>
      </c>
      <c r="Q8" s="57" t="s">
        <v>
121</v>
      </c>
      <c r="R8" s="58">
        <v>
33</v>
      </c>
      <c r="S8" s="57" t="s">
        <v>
122</v>
      </c>
      <c r="T8" s="57" t="s">
        <v>
123</v>
      </c>
      <c r="U8" s="58">
        <v>
2662</v>
      </c>
      <c r="V8" s="58">
        <v>
73</v>
      </c>
      <c r="W8" s="58">
        <v>
300</v>
      </c>
      <c r="X8" s="57" t="s">
        <v>
123</v>
      </c>
      <c r="Y8" s="59">
        <v>
264.89999999999998</v>
      </c>
      <c r="Z8" s="59">
        <v>
240</v>
      </c>
      <c r="AA8" s="59">
        <v>
290</v>
      </c>
      <c r="AB8" s="59">
        <v>
212</v>
      </c>
      <c r="AC8" s="59">
        <v>
253.3</v>
      </c>
      <c r="AD8" s="59">
        <v>
121.3</v>
      </c>
      <c r="AE8" s="59">
        <v>
123.6</v>
      </c>
      <c r="AF8" s="59">
        <v>
121.8</v>
      </c>
      <c r="AG8" s="59">
        <v>
111.3</v>
      </c>
      <c r="AH8" s="59">
        <v>
158.80000000000001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15.8</v>
      </c>
      <c r="AP8" s="59">
        <v>
11.2</v>
      </c>
      <c r="AQ8" s="59">
        <v>
6.5</v>
      </c>
      <c r="AR8" s="59">
        <v>
10.1</v>
      </c>
      <c r="AS8" s="59">
        <v>
8.6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123</v>
      </c>
      <c r="BA8" s="60">
        <v>
103</v>
      </c>
      <c r="BB8" s="60">
        <v>
54</v>
      </c>
      <c r="BC8" s="60">
        <v>
654</v>
      </c>
      <c r="BD8" s="60">
        <v>
2466</v>
      </c>
      <c r="BE8" s="60">
        <v>
3111</v>
      </c>
      <c r="BF8" s="59">
        <v>
62.2</v>
      </c>
      <c r="BG8" s="59">
        <v>
58</v>
      </c>
      <c r="BH8" s="59">
        <v>
66</v>
      </c>
      <c r="BI8" s="59">
        <v>
52.8</v>
      </c>
      <c r="BJ8" s="59">
        <v>
60.5</v>
      </c>
      <c r="BK8" s="59">
        <v>
12.6</v>
      </c>
      <c r="BL8" s="59">
        <v>
8.9</v>
      </c>
      <c r="BM8" s="59">
        <v>
2.2000000000000002</v>
      </c>
      <c r="BN8" s="59">
        <v>
-81</v>
      </c>
      <c r="BO8" s="59">
        <v>
-25.1</v>
      </c>
      <c r="BP8" s="56">
        <v>
0.8</v>
      </c>
      <c r="BQ8" s="60">
        <v>
20258</v>
      </c>
      <c r="BR8" s="60">
        <v>
19954</v>
      </c>
      <c r="BS8" s="60">
        <v>
22559</v>
      </c>
      <c r="BT8" s="61">
        <v>
17429</v>
      </c>
      <c r="BU8" s="61">
        <v>
21063</v>
      </c>
      <c r="BV8" s="60">
        <v>
33330</v>
      </c>
      <c r="BW8" s="60">
        <v>
18961</v>
      </c>
      <c r="BX8" s="60">
        <v>
16100</v>
      </c>
      <c r="BY8" s="60">
        <v>
4836</v>
      </c>
      <c r="BZ8" s="60">
        <v>
37213</v>
      </c>
      <c r="CA8" s="58">
        <v>
10906</v>
      </c>
      <c r="CB8" s="59" t="s">
        <v>
116</v>
      </c>
      <c r="CC8" s="59" t="s">
        <v>
116</v>
      </c>
      <c r="CD8" s="59" t="s">
        <v>
116</v>
      </c>
      <c r="CE8" s="59" t="s">
        <v>
116</v>
      </c>
      <c r="CF8" s="59" t="s">
        <v>
116</v>
      </c>
      <c r="CG8" s="59" t="s">
        <v>
116</v>
      </c>
      <c r="CH8" s="59" t="s">
        <v>
116</v>
      </c>
      <c r="CI8" s="59" t="s">
        <v>
116</v>
      </c>
      <c r="CJ8" s="59" t="s">
        <v>
116</v>
      </c>
      <c r="CK8" s="59" t="s">
        <v>
116</v>
      </c>
      <c r="CL8" s="56" t="s">
        <v>
116</v>
      </c>
      <c r="CM8" s="58">
        <v>
0</v>
      </c>
      <c r="CN8" s="58">
        <v>
0</v>
      </c>
      <c r="CO8" s="59" t="s">
        <v>
116</v>
      </c>
      <c r="CP8" s="59" t="s">
        <v>
116</v>
      </c>
      <c r="CQ8" s="59" t="s">
        <v>
116</v>
      </c>
      <c r="CR8" s="59" t="s">
        <v>
116</v>
      </c>
      <c r="CS8" s="59" t="s">
        <v>
116</v>
      </c>
      <c r="CT8" s="59" t="s">
        <v>
116</v>
      </c>
      <c r="CU8" s="59" t="s">
        <v>
116</v>
      </c>
      <c r="CV8" s="59" t="s">
        <v>
116</v>
      </c>
      <c r="CW8" s="59" t="s">
        <v>
116</v>
      </c>
      <c r="CX8" s="59" t="s">
        <v>
116</v>
      </c>
      <c r="CY8" s="56" t="s">
        <v>
116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224</v>
      </c>
      <c r="DF8" s="59">
        <v>
178.3</v>
      </c>
      <c r="DG8" s="59">
        <v>
163.69999999999999</v>
      </c>
      <c r="DH8" s="59">
        <v>
88</v>
      </c>
      <c r="DI8" s="59">
        <v>
77.3</v>
      </c>
      <c r="DJ8" s="56">
        <v>
99.8</v>
      </c>
      <c r="DK8" s="59">
        <v>
150.69999999999999</v>
      </c>
      <c r="DL8" s="59">
        <v>
156.19999999999999</v>
      </c>
      <c r="DM8" s="59">
        <v>
154.80000000000001</v>
      </c>
      <c r="DN8" s="59">
        <v>
142.5</v>
      </c>
      <c r="DO8" s="66">
        <v>
154.80000000000001</v>
      </c>
      <c r="DP8" s="59">
        <v>
186.8</v>
      </c>
      <c r="DQ8" s="59">
        <v>
184.2</v>
      </c>
      <c r="DR8" s="59">
        <v>
184.2</v>
      </c>
      <c r="DS8" s="59">
        <v>
153.80000000000001</v>
      </c>
      <c r="DT8" s="59">
        <v>
163.5</v>
      </c>
      <c r="DU8" s="56">
        <v>
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
124</v>
      </c>
      <c r="C10" s="64" t="s">
        <v>
125</v>
      </c>
      <c r="D10" s="64" t="s">
        <v>
126</v>
      </c>
      <c r="E10" s="64" t="s">
        <v>
127</v>
      </c>
      <c r="F10" s="64" t="s">
        <v>
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2022-12-09T03:25:10Z</dcterms:created>
  <dcterms:modified xsi:type="dcterms:W3CDTF">2023-02-12T23:05:06Z</dcterms:modified>
  <cp:category/>
</cp:coreProperties>
</file>