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財政課\調査\★区政課･振興企画課調査\R4\20230126〆【東京都区政課】FW 【総務省127〆】公営企業に係る経営比較分析表（令和３年度決算）の分析等について（依頼）\03_回答\"/>
    </mc:Choice>
  </mc:AlternateContent>
  <workbookProtection workbookAlgorithmName="SHA-512" workbookHashValue="jvCPy2w/cVP0QjWFs6xb56lCVumkU1osBt6ChKM+Kzg5xcyvPfW+A78kHWO5LZYLznFlSBKWQyH/DD33TjmH8g==" workbookSaltValue="4eloOrWBo3TnzYUh9RuaDg==" workbookSpinCount="100000" lockStructure="1"/>
  <bookViews>
    <workbookView xWindow="0" yWindow="0" windowWidth="15360" windowHeight="763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CS30" i="4"/>
  <c r="IT76" i="4"/>
  <c r="CS51" i="4"/>
  <c r="HJ30" i="4"/>
  <c r="BZ76" i="4"/>
  <c r="MA51" i="4"/>
  <c r="C11" i="5"/>
  <c r="D11" i="5"/>
  <c r="E11" i="5"/>
  <c r="B11" i="5"/>
  <c r="BZ30" i="4" l="1"/>
  <c r="BK76" i="4"/>
  <c r="LH51" i="4"/>
  <c r="BZ51" i="4"/>
  <c r="LT76" i="4"/>
  <c r="GQ51" i="4"/>
  <c r="LH30" i="4"/>
  <c r="GQ30" i="4"/>
  <c r="IE76" i="4"/>
  <c r="BG30" i="4"/>
  <c r="KO30" i="4"/>
  <c r="FX30" i="4"/>
  <c r="AV76" i="4"/>
  <c r="KO51" i="4"/>
  <c r="LE76" i="4"/>
  <c r="FX51" i="4"/>
  <c r="HP76" i="4"/>
  <c r="BG51" i="4"/>
  <c r="HA76" i="4"/>
  <c r="AN51" i="4"/>
  <c r="FE30" i="4"/>
  <c r="AG76" i="4"/>
  <c r="AN30" i="4"/>
  <c r="JV51" i="4"/>
  <c r="KP76" i="4"/>
  <c r="FE51" i="4"/>
  <c r="JV30" i="4"/>
  <c r="KA76" i="4"/>
  <c r="EL51" i="4"/>
  <c r="JC30" i="4"/>
  <c r="JC51" i="4"/>
  <c r="GL76" i="4"/>
  <c r="U51" i="4"/>
  <c r="EL30" i="4"/>
  <c r="R76" i="4"/>
  <c r="U30" i="4"/>
</calcChain>
</file>

<file path=xl/sharedStrings.xml><?xml version="1.0" encoding="utf-8"?>
<sst xmlns="http://schemas.openxmlformats.org/spreadsheetml/2006/main" count="277" uniqueCount="139">
  <si>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</si>
  <si>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</si>
  <si>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</si>
  <si>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</si>
  <si>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</si>
  <si>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</si>
  <si>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</si>
  <si>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</si>
  <si>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</si>
  <si>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</si>
  <si>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</si>
  <si>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</si>
  <si>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</si>
  <si>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</si>
  <si>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</si>
  <si>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</si>
  <si>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</si>
  <si>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</si>
  <si>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</si>
  <si>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</si>
  <si>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</si>
  <si>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</si>
  <si>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</si>
  <si>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</si>
  <si>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</si>
  <si>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</si>
  <si>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</si>
  <si>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</si>
  <si>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</si>
  <si>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</si>
  <si>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</si>
  <si>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</si>
  <si>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</si>
  <si>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</si>
  <si>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</si>
  <si>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</si>
  <si>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</si>
  <si>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</si>
  <si>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</si>
  <si>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</si>
  <si>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</si>
  <si>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</si>
  <si>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</si>
  <si>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</si>
  <si>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</si>
  <si>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</si>
  <si>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</si>
  <si>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</si>
  <si>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</si>
  <si>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</si>
  <si>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</si>
  <si>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</si>
  <si>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</si>
  <si>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</si>
  <si>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</si>
  <si>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</si>
  <si>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</si>
  <si>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</si>
  <si>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</si>
  <si>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</si>
  <si>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</si>
  <si>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</si>
  <si>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</si>
  <si>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</si>
  <si>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</si>
  <si>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</si>
  <si>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</si>
  <si>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</si>
  <si>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</si>
  <si>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</si>
  <si>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</si>
  <si>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</si>
  <si>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</si>
  <si>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</si>
  <si>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</si>
  <si>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</si>
  <si>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</si>
  <si>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</si>
  <si>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</si>
  <si>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</si>
  <si>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</si>
  <si>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</si>
  <si>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</si>
  <si>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</si>
  <si>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</si>
  <si>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</si>
  <si>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</si>
  <si>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</si>
  <si>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</si>
  <si>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</si>
  <si>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</si>
  <si>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</si>
  <si>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</si>
  <si>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</si>
  <si>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</si>
  <si>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</si>
  <si>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</si>
  <si>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</si>
  <si>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</si>
  <si>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</si>
  <si>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</si>
  <si>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</si>
  <si>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</si>
  <si>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</si>
  <si>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当該値(N-3)</t>
    <phoneticPr fontId="5"/>
  </si>
  <si>
    <t>当該値(N-3)</t>
    <phoneticPr fontId="5"/>
  </si>
  <si>
    <t>当該値(N-2)</t>
    <phoneticPr fontId="5"/>
  </si>
  <si>
    <t>当該値(N-4)</t>
    <phoneticPr fontId="5"/>
  </si>
  <si>
    <t>当該値(N)</t>
    <phoneticPr fontId="5"/>
  </si>
  <si>
    <t>当該値(N-1)</t>
    <phoneticPr fontId="5"/>
  </si>
  <si>
    <t>当該値(N)</t>
    <phoneticPr fontId="5"/>
  </si>
  <si>
    <t>当該値(N-4)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</si>
  <si>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</si>
  <si>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</si>
  <si>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</si>
  <si>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</si>
  <si>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</si>
  <si>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</si>
  <si>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</si>
  <si>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</si>
  <si>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築地川第三駐車場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</si>
  <si>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</si>
  <si>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</si>
  <si>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</si>
  <si>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</si>
  <si>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</si>
  <si>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</si>
  <si>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</si>
  <si>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</si>
  <si>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</si>
  <si>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</si>
  <si>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</si>
  <si>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</si>
  <si>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</si>
  <si>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</si>
  <si>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</si>
  <si>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駐車場使用料の減により収益的収支比率、売上高GOP比率、EBITDAすべての数値が減少した。</t>
    <rPh sb="1" eb="4">
      <t>チュウシャジョウ</t>
    </rPh>
    <rPh sb="4" eb="7">
      <t>シヨウリョウ</t>
    </rPh>
    <rPh sb="8" eb="9">
      <t>ゲン</t>
    </rPh>
    <rPh sb="12" eb="19">
      <t>シュウエキテキシュウシヒリツ</t>
    </rPh>
    <rPh sb="20" eb="23">
      <t>ウリアゲダカ</t>
    </rPh>
    <rPh sb="26" eb="28">
      <t>ヒリツ</t>
    </rPh>
    <rPh sb="39" eb="41">
      <t>スウチ</t>
    </rPh>
    <rPh sb="42" eb="44">
      <t>ゲンショウ</t>
    </rPh>
    <phoneticPr fontId="5"/>
  </si>
  <si>
    <t>　定期利用台数、一時利用台数共に微減となり、稼働率が減少した。</t>
    <rPh sb="1" eb="5">
      <t>テイキリヨウ</t>
    </rPh>
    <rPh sb="5" eb="7">
      <t>ダイスウ</t>
    </rPh>
    <rPh sb="8" eb="14">
      <t>イチジリヨウダイスウ</t>
    </rPh>
    <rPh sb="14" eb="15">
      <t>トモ</t>
    </rPh>
    <rPh sb="16" eb="18">
      <t>ビゲン</t>
    </rPh>
    <rPh sb="22" eb="25">
      <t>カドウリツ</t>
    </rPh>
    <rPh sb="26" eb="28">
      <t>ゲンショウ</t>
    </rPh>
    <phoneticPr fontId="5"/>
  </si>
  <si>
    <t>　すべての数値が減少したものの、収益的収支比率を除くすべての数値が平均値を上回っており、安定的な経営が出来ている。</t>
    <rPh sb="5" eb="7">
      <t>スウチ</t>
    </rPh>
    <rPh sb="8" eb="10">
      <t>ゲンショウ</t>
    </rPh>
    <rPh sb="16" eb="19">
      <t>シュウエキテキ</t>
    </rPh>
    <rPh sb="19" eb="23">
      <t>シュウシヒリツ</t>
    </rPh>
    <rPh sb="24" eb="25">
      <t>ノゾ</t>
    </rPh>
    <rPh sb="30" eb="32">
      <t>スウチ</t>
    </rPh>
    <rPh sb="33" eb="36">
      <t>ヘイキンチ</t>
    </rPh>
    <rPh sb="37" eb="39">
      <t>ウワマワ</t>
    </rPh>
    <rPh sb="44" eb="47">
      <t>アンテイテキ</t>
    </rPh>
    <rPh sb="48" eb="50">
      <t>ケイエイ</t>
    </rPh>
    <rPh sb="51" eb="53">
      <t>デキ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</si>
</sst>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187.2</c:v>
                </c:pt>
                <c:pt idx="1">
                  <c:v>339</c:v>
                </c:pt>
                <c:pt idx="2">
                  <c:v>208</c:v>
                </c:pt>
                <c:pt idx="3">
                  <c:v>238</c:v>
                </c:pt>
                <c:pt idx="4">
                  <c:v>216.7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0-4133-896F-6D244BCC4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241.9</c:v>
                </c:pt>
                <c:pt idx="1">
                  <c:v>465.2</c:v>
                </c:pt>
                <c:pt idx="2">
                  <c:v>1736.5</c:v>
                </c:pt>
                <c:pt idx="3">
                  <c:v>3200.8</c:v>
                </c:pt>
                <c:pt idx="4">
                  <c:v>274.39999999999998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0-4133-896F-6D244BCC4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3-4268-9DE9-10389880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59.6</c:v>
                </c:pt>
                <c:pt idx="1">
                  <c:v>51.7</c:v>
                </c:pt>
                <c:pt idx="2">
                  <c:v>51.5</c:v>
                </c:pt>
                <c:pt idx="3">
                  <c:v>764.6</c:v>
                </c:pt>
                <c:pt idx="4">
                  <c:v>72.599999999999994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3-4268-9DE9-10389880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4F0-492F-A526-71D8940B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0-492F-A526-71D8940B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30C-4128-A22F-C99C3DADC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C-4128-A22F-C99C3DADC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0-4F7F-8B0A-BDC7040A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2.2999999999999998</c:v>
                </c:pt>
                <c:pt idx="1">
                  <c:v>9.6999999999999993</c:v>
                </c:pt>
                <c:pt idx="2">
                  <c:v>1.3</c:v>
                </c:pt>
                <c:pt idx="3">
                  <c:v>4.8</c:v>
                </c:pt>
                <c:pt idx="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0-4F7F-8B0A-BDC7040A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C-419C-89CC-92C832090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33</c:v>
                </c:pt>
                <c:pt idx="1">
                  <c:v>14</c:v>
                </c:pt>
                <c:pt idx="2">
                  <c:v>4</c:v>
                </c:pt>
                <c:pt idx="3">
                  <c:v>98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C-419C-89CC-92C832090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154.80000000000001</c:v>
                </c:pt>
                <c:pt idx="1">
                  <c:v>156.5</c:v>
                </c:pt>
                <c:pt idx="2">
                  <c:v>146.80000000000001</c:v>
                </c:pt>
                <c:pt idx="3">
                  <c:v>151.6</c:v>
                </c:pt>
                <c:pt idx="4">
                  <c:v>143.5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C-4BA1-B991-C0ADC531A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151.19999999999999</c:v>
                </c:pt>
                <c:pt idx="1">
                  <c:v>159.69999999999999</c:v>
                </c:pt>
                <c:pt idx="2">
                  <c:v>159.6</c:v>
                </c:pt>
                <c:pt idx="3">
                  <c:v>128.5</c:v>
                </c:pt>
                <c:pt idx="4">
                  <c:v>138.1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C-4BA1-B991-C0ADC531A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46.6</c:v>
                </c:pt>
                <c:pt idx="1">
                  <c:v>71</c:v>
                </c:pt>
                <c:pt idx="2">
                  <c:v>52</c:v>
                </c:pt>
                <c:pt idx="3">
                  <c:v>58</c:v>
                </c:pt>
                <c:pt idx="4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B-480E-9BBF-487A8AE0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19.8</c:v>
                </c:pt>
                <c:pt idx="1">
                  <c:v>33.700000000000003</c:v>
                </c:pt>
                <c:pt idx="2">
                  <c:v>28.9</c:v>
                </c:pt>
                <c:pt idx="3">
                  <c:v>-56.4</c:v>
                </c:pt>
                <c:pt idx="4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0B-480E-9BBF-487A8AE0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20174</c:v>
                </c:pt>
                <c:pt idx="1">
                  <c:v>33635</c:v>
                </c:pt>
                <c:pt idx="2">
                  <c:v>19022</c:v>
                </c:pt>
                <c:pt idx="3">
                  <c:v>22670</c:v>
                </c:pt>
                <c:pt idx="4">
                  <c:v>19011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1-4DC0-A5F0-A2685837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8624</c:v>
                </c:pt>
                <c:pt idx="1">
                  <c:v>6546</c:v>
                </c:pt>
                <c:pt idx="2">
                  <c:v>8262</c:v>
                </c:pt>
                <c:pt idx="3">
                  <c:v>1059</c:v>
                </c:pt>
                <c:pt idx="4">
                  <c:v>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1-4DC0-A5F0-A2685837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GS1" zoomScaleNormal="100" zoomScaleSheetLayoutView="70" workbookViewId="0">
      <selection activeCell="ND83" sqref="ND83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67" t="str">
        <f>
データ!H6&amp;"　"&amp;データ!I6</f>
        <v>
東京都中央区　築地川第三駐車場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15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Ａ３Ｂ２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1917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15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15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127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広場式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32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62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136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187.2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339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208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238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216.7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154.80000000000001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156.5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146.80000000000001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151.6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143.5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241.9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465.2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1736.5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3200.8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274.39999999999998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2.2999999999999998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9.6999999999999993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1.3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4.8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3.3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151.19999999999999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159.69999999999999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159.6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128.5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138.1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137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
データ!AU7</f>
        <v>
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
データ!AV7</f>
        <v>
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
データ!AW7</f>
        <v>
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
データ!AX7</f>
        <v>
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
データ!AY7</f>
        <v>
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46.6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71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52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58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53.9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
データ!BQ7</f>
        <v>
20174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
データ!BR7</f>
        <v>
33635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
データ!BS7</f>
        <v>
19022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
データ!BT7</f>
        <v>
22670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
データ!BU7</f>
        <v>
19011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
データ!AZ7</f>
        <v>
33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
データ!BA7</f>
        <v>
14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
データ!BB7</f>
        <v>
4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
データ!BC7</f>
        <v>
98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
データ!BD7</f>
        <v>
13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19.8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33.700000000000003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28.9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-56.4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16.899999999999999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
データ!BV7</f>
        <v>
8624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
データ!BW7</f>
        <v>
6546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
データ!BX7</f>
        <v>
8262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
データ!BY7</f>
        <v>
1059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
データ!BZ7</f>
        <v>
2866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
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15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
138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
データ!CM7</f>
        <v>
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
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
データ!$B$11</f>
        <v>
H29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
データ!$C$11</f>
        <v>
H30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
データ!$D$11</f>
        <v>
R01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
データ!$E$11</f>
        <v>
R02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
データ!$F$11</f>
        <v>
R03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
データ!CN7</f>
        <v>
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
データ!$B$11</f>
        <v>
H29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
データ!$C$11</f>
        <v>
H30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
データ!$D$11</f>
        <v>
R01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
データ!$E$11</f>
        <v>
R02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
データ!$F$11</f>
        <v>
R03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
データ!$B$11</f>
        <v>
H29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
データ!$C$11</f>
        <v>
H30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
データ!$D$11</f>
        <v>
R01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
データ!$E$11</f>
        <v>
R02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
データ!$F$11</f>
        <v>
R03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11"/>
      <c r="C77" s="2"/>
      <c r="D77" s="2"/>
      <c r="E77" s="2"/>
      <c r="F77" s="2"/>
      <c r="I77" s="134" t="s">
        <v>
27</v>
      </c>
      <c r="J77" s="134"/>
      <c r="K77" s="134"/>
      <c r="L77" s="134"/>
      <c r="M77" s="134"/>
      <c r="N77" s="134"/>
      <c r="O77" s="134"/>
      <c r="P77" s="134"/>
      <c r="Q77" s="134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
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
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11"/>
      <c r="C78" s="2"/>
      <c r="D78" s="2"/>
      <c r="E78" s="2"/>
      <c r="F78" s="2"/>
      <c r="I78" s="134" t="s">
        <v>
29</v>
      </c>
      <c r="J78" s="134"/>
      <c r="K78" s="134"/>
      <c r="L78" s="134"/>
      <c r="M78" s="134"/>
      <c r="N78" s="134"/>
      <c r="O78" s="134"/>
      <c r="P78" s="134"/>
      <c r="Q78" s="134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
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
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
データ!DE7</f>
        <v>
59.6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51.7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51.5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764.6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72.599999999999994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UqeJ7lxstrFpWDsXn+c2JfIabhIowKz5GDEdYPtiVC24uqDVoW5jzV2ydyHdxqIUiELyjXHL7FYIiTfKYEYSyg==" saltValue="FDR2jTzPEBYAmJVZmCAZ1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15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15" customHeight="1" x14ac:dyDescent="0.15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
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69</v>
      </c>
      <c r="CN4" s="144" t="s">
        <v>
70</v>
      </c>
      <c r="CO4" s="135" t="s">
        <v>
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
74</v>
      </c>
      <c r="B5" s="46"/>
      <c r="C5" s="46"/>
      <c r="D5" s="46"/>
      <c r="E5" s="46"/>
      <c r="F5" s="46"/>
      <c r="G5" s="46"/>
      <c r="H5" s="47" t="s">
        <v>
75</v>
      </c>
      <c r="I5" s="47" t="s">
        <v>
76</v>
      </c>
      <c r="J5" s="47" t="s">
        <v>
77</v>
      </c>
      <c r="K5" s="47" t="s">
        <v>
78</v>
      </c>
      <c r="L5" s="47" t="s">
        <v>
79</v>
      </c>
      <c r="M5" s="47" t="s">
        <v>
4</v>
      </c>
      <c r="N5" s="47" t="s">
        <v>
5</v>
      </c>
      <c r="O5" s="47" t="s">
        <v>
80</v>
      </c>
      <c r="P5" s="47" t="s">
        <v>
13</v>
      </c>
      <c r="Q5" s="47" t="s">
        <v>
81</v>
      </c>
      <c r="R5" s="47" t="s">
        <v>
82</v>
      </c>
      <c r="S5" s="47" t="s">
        <v>
83</v>
      </c>
      <c r="T5" s="47" t="s">
        <v>
84</v>
      </c>
      <c r="U5" s="47" t="s">
        <v>
85</v>
      </c>
      <c r="V5" s="47" t="s">
        <v>
86</v>
      </c>
      <c r="W5" s="47" t="s">
        <v>
87</v>
      </c>
      <c r="X5" s="47" t="s">
        <v>
88</v>
      </c>
      <c r="Y5" s="47" t="s">
        <v>
89</v>
      </c>
      <c r="Z5" s="47" t="s">
        <v>
90</v>
      </c>
      <c r="AA5" s="47" t="s">
        <v>
91</v>
      </c>
      <c r="AB5" s="47" t="s">
        <v>
92</v>
      </c>
      <c r="AC5" s="47" t="s">
        <v>
93</v>
      </c>
      <c r="AD5" s="47" t="s">
        <v>
94</v>
      </c>
      <c r="AE5" s="47" t="s">
        <v>
95</v>
      </c>
      <c r="AF5" s="47" t="s">
        <v>
96</v>
      </c>
      <c r="AG5" s="47" t="s">
        <v>
97</v>
      </c>
      <c r="AH5" s="47" t="s">
        <v>
98</v>
      </c>
      <c r="AI5" s="47" t="s">
        <v>
99</v>
      </c>
      <c r="AJ5" s="47" t="s">
        <v>
100</v>
      </c>
      <c r="AK5" s="47" t="s">
        <v>
101</v>
      </c>
      <c r="AL5" s="47" t="s">
        <v>
102</v>
      </c>
      <c r="AM5" s="47" t="s">
        <v>
103</v>
      </c>
      <c r="AN5" s="47" t="s">
        <v>
93</v>
      </c>
      <c r="AO5" s="47" t="s">
        <v>
94</v>
      </c>
      <c r="AP5" s="47" t="s">
        <v>
95</v>
      </c>
      <c r="AQ5" s="47" t="s">
        <v>
96</v>
      </c>
      <c r="AR5" s="47" t="s">
        <v>
97</v>
      </c>
      <c r="AS5" s="47" t="s">
        <v>
98</v>
      </c>
      <c r="AT5" s="47" t="s">
        <v>
99</v>
      </c>
      <c r="AU5" s="47" t="s">
        <v>
89</v>
      </c>
      <c r="AV5" s="47" t="s">
        <v>
104</v>
      </c>
      <c r="AW5" s="47" t="s">
        <v>
91</v>
      </c>
      <c r="AX5" s="47" t="s">
        <v>
103</v>
      </c>
      <c r="AY5" s="47" t="s">
        <v>
93</v>
      </c>
      <c r="AZ5" s="47" t="s">
        <v>
94</v>
      </c>
      <c r="BA5" s="47" t="s">
        <v>
95</v>
      </c>
      <c r="BB5" s="47" t="s">
        <v>
96</v>
      </c>
      <c r="BC5" s="47" t="s">
        <v>
97</v>
      </c>
      <c r="BD5" s="47" t="s">
        <v>
98</v>
      </c>
      <c r="BE5" s="47" t="s">
        <v>
99</v>
      </c>
      <c r="BF5" s="47" t="s">
        <v>
100</v>
      </c>
      <c r="BG5" s="47" t="s">
        <v>
90</v>
      </c>
      <c r="BH5" s="47" t="s">
        <v>
91</v>
      </c>
      <c r="BI5" s="47" t="s">
        <v>
103</v>
      </c>
      <c r="BJ5" s="47" t="s">
        <v>
93</v>
      </c>
      <c r="BK5" s="47" t="s">
        <v>
94</v>
      </c>
      <c r="BL5" s="47" t="s">
        <v>
95</v>
      </c>
      <c r="BM5" s="47" t="s">
        <v>
96</v>
      </c>
      <c r="BN5" s="47" t="s">
        <v>
97</v>
      </c>
      <c r="BO5" s="47" t="s">
        <v>
98</v>
      </c>
      <c r="BP5" s="47" t="s">
        <v>
99</v>
      </c>
      <c r="BQ5" s="47" t="s">
        <v>
89</v>
      </c>
      <c r="BR5" s="47" t="s">
        <v>
105</v>
      </c>
      <c r="BS5" s="47" t="s">
        <v>
106</v>
      </c>
      <c r="BT5" s="47" t="s">
        <v>
103</v>
      </c>
      <c r="BU5" s="47" t="s">
        <v>
93</v>
      </c>
      <c r="BV5" s="47" t="s">
        <v>
94</v>
      </c>
      <c r="BW5" s="47" t="s">
        <v>
95</v>
      </c>
      <c r="BX5" s="47" t="s">
        <v>
96</v>
      </c>
      <c r="BY5" s="47" t="s">
        <v>
97</v>
      </c>
      <c r="BZ5" s="47" t="s">
        <v>
98</v>
      </c>
      <c r="CA5" s="47" t="s">
        <v>
99</v>
      </c>
      <c r="CB5" s="47" t="s">
        <v>
107</v>
      </c>
      <c r="CC5" s="47" t="s">
        <v>
105</v>
      </c>
      <c r="CD5" s="47" t="s">
        <v>
102</v>
      </c>
      <c r="CE5" s="47" t="s">
        <v>
103</v>
      </c>
      <c r="CF5" s="47" t="s">
        <v>
108</v>
      </c>
      <c r="CG5" s="47" t="s">
        <v>
94</v>
      </c>
      <c r="CH5" s="47" t="s">
        <v>
95</v>
      </c>
      <c r="CI5" s="47" t="s">
        <v>
96</v>
      </c>
      <c r="CJ5" s="47" t="s">
        <v>
97</v>
      </c>
      <c r="CK5" s="47" t="s">
        <v>
98</v>
      </c>
      <c r="CL5" s="47" t="s">
        <v>
99</v>
      </c>
      <c r="CM5" s="145"/>
      <c r="CN5" s="145"/>
      <c r="CO5" s="47" t="s">
        <v>
89</v>
      </c>
      <c r="CP5" s="47" t="s">
        <v>
101</v>
      </c>
      <c r="CQ5" s="47" t="s">
        <v>
91</v>
      </c>
      <c r="CR5" s="47" t="s">
        <v>
109</v>
      </c>
      <c r="CS5" s="47" t="s">
        <v>
110</v>
      </c>
      <c r="CT5" s="47" t="s">
        <v>
94</v>
      </c>
      <c r="CU5" s="47" t="s">
        <v>
95</v>
      </c>
      <c r="CV5" s="47" t="s">
        <v>
96</v>
      </c>
      <c r="CW5" s="47" t="s">
        <v>
97</v>
      </c>
      <c r="CX5" s="47" t="s">
        <v>
98</v>
      </c>
      <c r="CY5" s="47" t="s">
        <v>
99</v>
      </c>
      <c r="CZ5" s="47" t="s">
        <v>
107</v>
      </c>
      <c r="DA5" s="47" t="s">
        <v>
101</v>
      </c>
      <c r="DB5" s="47" t="s">
        <v>
106</v>
      </c>
      <c r="DC5" s="47" t="s">
        <v>
109</v>
      </c>
      <c r="DD5" s="47" t="s">
        <v>
93</v>
      </c>
      <c r="DE5" s="47" t="s">
        <v>
94</v>
      </c>
      <c r="DF5" s="47" t="s">
        <v>
95</v>
      </c>
      <c r="DG5" s="47" t="s">
        <v>
96</v>
      </c>
      <c r="DH5" s="47" t="s">
        <v>
97</v>
      </c>
      <c r="DI5" s="47" t="s">
        <v>
98</v>
      </c>
      <c r="DJ5" s="47" t="s">
        <v>
35</v>
      </c>
      <c r="DK5" s="47" t="s">
        <v>
111</v>
      </c>
      <c r="DL5" s="47" t="s">
        <v>
101</v>
      </c>
      <c r="DM5" s="47" t="s">
        <v>
102</v>
      </c>
      <c r="DN5" s="47" t="s">
        <v>
112</v>
      </c>
      <c r="DO5" s="47" t="s">
        <v>
93</v>
      </c>
      <c r="DP5" s="47" t="s">
        <v>
94</v>
      </c>
      <c r="DQ5" s="47" t="s">
        <v>
95</v>
      </c>
      <c r="DR5" s="47" t="s">
        <v>
96</v>
      </c>
      <c r="DS5" s="47" t="s">
        <v>
97</v>
      </c>
      <c r="DT5" s="47" t="s">
        <v>
98</v>
      </c>
      <c r="DU5" s="47" t="s">
        <v>
99</v>
      </c>
    </row>
    <row r="6" spans="1:125" s="54" customFormat="1" x14ac:dyDescent="0.15">
      <c r="A6" s="37" t="s">
        <v>
113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5</v>
      </c>
      <c r="H6" s="48" t="str">
        <f>
SUBSTITUTE(H8,"　","")</f>
        <v>
東京都中央区</v>
      </c>
      <c r="I6" s="48" t="str">
        <f t="shared" si="1"/>
        <v>
築地川第三駐車場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Ａ３Ｂ２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その他駐車場</v>
      </c>
      <c r="Q6" s="50" t="str">
        <f t="shared" si="1"/>
        <v>
広場式</v>
      </c>
      <c r="R6" s="51">
        <f t="shared" si="1"/>
        <v>
32</v>
      </c>
      <c r="S6" s="50" t="str">
        <f t="shared" si="1"/>
        <v>
公共施設</v>
      </c>
      <c r="T6" s="50" t="str">
        <f t="shared" si="1"/>
        <v>
無</v>
      </c>
      <c r="U6" s="51">
        <f t="shared" si="1"/>
        <v>
1917</v>
      </c>
      <c r="V6" s="51">
        <f t="shared" si="1"/>
        <v>
62</v>
      </c>
      <c r="W6" s="51">
        <f t="shared" si="1"/>
        <v>
400</v>
      </c>
      <c r="X6" s="50" t="str">
        <f t="shared" si="1"/>
        <v>
無</v>
      </c>
      <c r="Y6" s="52">
        <f>
IF(Y8="-",NA(),Y8)</f>
        <v>
187.2</v>
      </c>
      <c r="Z6" s="52">
        <f t="shared" ref="Z6:AH6" si="2">
IF(Z8="-",NA(),Z8)</f>
        <v>
339</v>
      </c>
      <c r="AA6" s="52">
        <f t="shared" si="2"/>
        <v>
208</v>
      </c>
      <c r="AB6" s="52">
        <f t="shared" si="2"/>
        <v>
238</v>
      </c>
      <c r="AC6" s="52">
        <f t="shared" si="2"/>
        <v>
216.7</v>
      </c>
      <c r="AD6" s="52">
        <f t="shared" si="2"/>
        <v>
241.9</v>
      </c>
      <c r="AE6" s="52">
        <f t="shared" si="2"/>
        <v>
465.2</v>
      </c>
      <c r="AF6" s="52">
        <f t="shared" si="2"/>
        <v>
1736.5</v>
      </c>
      <c r="AG6" s="52">
        <f t="shared" si="2"/>
        <v>
3200.8</v>
      </c>
      <c r="AH6" s="52">
        <f t="shared" si="2"/>
        <v>
274.39999999999998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2.2999999999999998</v>
      </c>
      <c r="AP6" s="52">
        <f t="shared" si="3"/>
        <v>
9.6999999999999993</v>
      </c>
      <c r="AQ6" s="52">
        <f t="shared" si="3"/>
        <v>
1.3</v>
      </c>
      <c r="AR6" s="52">
        <f t="shared" si="3"/>
        <v>
4.8</v>
      </c>
      <c r="AS6" s="52">
        <f t="shared" si="3"/>
        <v>
3.3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33</v>
      </c>
      <c r="BA6" s="53">
        <f t="shared" si="4"/>
        <v>
14</v>
      </c>
      <c r="BB6" s="53">
        <f t="shared" si="4"/>
        <v>
4</v>
      </c>
      <c r="BC6" s="53">
        <f t="shared" si="4"/>
        <v>
98</v>
      </c>
      <c r="BD6" s="53">
        <f t="shared" si="4"/>
        <v>
13</v>
      </c>
      <c r="BE6" s="51" t="str">
        <f>
IF(BE8="-","",IF(BE8="-","【-】","【"&amp;SUBSTITUTE(TEXT(BE8,"#,##0"),"-","△")&amp;"】"))</f>
        <v>
【3,111】</v>
      </c>
      <c r="BF6" s="52">
        <f>
IF(BF8="-",NA(),BF8)</f>
        <v>
46.6</v>
      </c>
      <c r="BG6" s="52">
        <f t="shared" ref="BG6:BO6" si="5">
IF(BG8="-",NA(),BG8)</f>
        <v>
71</v>
      </c>
      <c r="BH6" s="52">
        <f t="shared" si="5"/>
        <v>
52</v>
      </c>
      <c r="BI6" s="52">
        <f t="shared" si="5"/>
        <v>
58</v>
      </c>
      <c r="BJ6" s="52">
        <f t="shared" si="5"/>
        <v>
53.9</v>
      </c>
      <c r="BK6" s="52">
        <f t="shared" si="5"/>
        <v>
19.8</v>
      </c>
      <c r="BL6" s="52">
        <f t="shared" si="5"/>
        <v>
33.700000000000003</v>
      </c>
      <c r="BM6" s="52">
        <f t="shared" si="5"/>
        <v>
28.9</v>
      </c>
      <c r="BN6" s="52">
        <f t="shared" si="5"/>
        <v>
-56.4</v>
      </c>
      <c r="BO6" s="52">
        <f t="shared" si="5"/>
        <v>
16.899999999999999</v>
      </c>
      <c r="BP6" s="49" t="str">
        <f>
IF(BP8="-","",IF(BP8="-","【-】","【"&amp;SUBSTITUTE(TEXT(BP8,"#,##0.0"),"-","△")&amp;"】"))</f>
        <v>
【0.8】</v>
      </c>
      <c r="BQ6" s="53">
        <f>
IF(BQ8="-",NA(),BQ8)</f>
        <v>
20174</v>
      </c>
      <c r="BR6" s="53">
        <f t="shared" ref="BR6:BZ6" si="6">
IF(BR8="-",NA(),BR8)</f>
        <v>
33635</v>
      </c>
      <c r="BS6" s="53">
        <f t="shared" si="6"/>
        <v>
19022</v>
      </c>
      <c r="BT6" s="53">
        <f t="shared" si="6"/>
        <v>
22670</v>
      </c>
      <c r="BU6" s="53">
        <f t="shared" si="6"/>
        <v>
19011</v>
      </c>
      <c r="BV6" s="53">
        <f t="shared" si="6"/>
        <v>
8624</v>
      </c>
      <c r="BW6" s="53">
        <f t="shared" si="6"/>
        <v>
6546</v>
      </c>
      <c r="BX6" s="53">
        <f t="shared" si="6"/>
        <v>
8262</v>
      </c>
      <c r="BY6" s="53">
        <f t="shared" si="6"/>
        <v>
1059</v>
      </c>
      <c r="BZ6" s="53">
        <f t="shared" si="6"/>
        <v>
2866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114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115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59.6</v>
      </c>
      <c r="DF6" s="52">
        <f t="shared" si="8"/>
        <v>
51.7</v>
      </c>
      <c r="DG6" s="52">
        <f t="shared" si="8"/>
        <v>
51.5</v>
      </c>
      <c r="DH6" s="52">
        <f t="shared" si="8"/>
        <v>
764.6</v>
      </c>
      <c r="DI6" s="52">
        <f t="shared" si="8"/>
        <v>
72.599999999999994</v>
      </c>
      <c r="DJ6" s="49" t="str">
        <f>
IF(DJ8="-","",IF(DJ8="-","【-】","【"&amp;SUBSTITUTE(TEXT(DJ8,"#,##0.0"),"-","△")&amp;"】"))</f>
        <v>
【99.8】</v>
      </c>
      <c r="DK6" s="52">
        <f>
IF(DK8="-",NA(),DK8)</f>
        <v>
154.80000000000001</v>
      </c>
      <c r="DL6" s="52">
        <f t="shared" ref="DL6:DT6" si="9">
IF(DL8="-",NA(),DL8)</f>
        <v>
156.5</v>
      </c>
      <c r="DM6" s="52">
        <f t="shared" si="9"/>
        <v>
146.80000000000001</v>
      </c>
      <c r="DN6" s="52">
        <f t="shared" si="9"/>
        <v>
151.6</v>
      </c>
      <c r="DO6" s="52">
        <f t="shared" si="9"/>
        <v>
143.5</v>
      </c>
      <c r="DP6" s="52">
        <f t="shared" si="9"/>
        <v>
151.19999999999999</v>
      </c>
      <c r="DQ6" s="52">
        <f t="shared" si="9"/>
        <v>
159.69999999999999</v>
      </c>
      <c r="DR6" s="52">
        <f t="shared" si="9"/>
        <v>
159.6</v>
      </c>
      <c r="DS6" s="52">
        <f t="shared" si="9"/>
        <v>
128.5</v>
      </c>
      <c r="DT6" s="52">
        <f t="shared" si="9"/>
        <v>
138.1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15">
      <c r="A7" s="37" t="s">
        <v>
116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5</v>
      </c>
      <c r="H7" s="48" t="str">
        <f t="shared" si="10"/>
        <v>
東京都　中央区</v>
      </c>
      <c r="I7" s="48" t="str">
        <f t="shared" si="10"/>
        <v>
築地川第三駐車場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Ａ３Ｂ２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その他駐車場</v>
      </c>
      <c r="Q7" s="50" t="str">
        <f t="shared" si="10"/>
        <v>
広場式</v>
      </c>
      <c r="R7" s="51">
        <f t="shared" si="10"/>
        <v>
32</v>
      </c>
      <c r="S7" s="50" t="str">
        <f t="shared" si="10"/>
        <v>
公共施設</v>
      </c>
      <c r="T7" s="50" t="str">
        <f t="shared" si="10"/>
        <v>
無</v>
      </c>
      <c r="U7" s="51">
        <f t="shared" si="10"/>
        <v>
1917</v>
      </c>
      <c r="V7" s="51">
        <f t="shared" si="10"/>
        <v>
62</v>
      </c>
      <c r="W7" s="51">
        <f t="shared" si="10"/>
        <v>
400</v>
      </c>
      <c r="X7" s="50" t="str">
        <f t="shared" si="10"/>
        <v>
無</v>
      </c>
      <c r="Y7" s="52">
        <f>
Y8</f>
        <v>
187.2</v>
      </c>
      <c r="Z7" s="52">
        <f t="shared" ref="Z7:AH7" si="11">
Z8</f>
        <v>
339</v>
      </c>
      <c r="AA7" s="52">
        <f t="shared" si="11"/>
        <v>
208</v>
      </c>
      <c r="AB7" s="52">
        <f t="shared" si="11"/>
        <v>
238</v>
      </c>
      <c r="AC7" s="52">
        <f t="shared" si="11"/>
        <v>
216.7</v>
      </c>
      <c r="AD7" s="52">
        <f t="shared" si="11"/>
        <v>
241.9</v>
      </c>
      <c r="AE7" s="52">
        <f t="shared" si="11"/>
        <v>
465.2</v>
      </c>
      <c r="AF7" s="52">
        <f t="shared" si="11"/>
        <v>
1736.5</v>
      </c>
      <c r="AG7" s="52">
        <f t="shared" si="11"/>
        <v>
3200.8</v>
      </c>
      <c r="AH7" s="52">
        <f t="shared" si="11"/>
        <v>
274.39999999999998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2.2999999999999998</v>
      </c>
      <c r="AP7" s="52">
        <f t="shared" si="12"/>
        <v>
9.6999999999999993</v>
      </c>
      <c r="AQ7" s="52">
        <f t="shared" si="12"/>
        <v>
1.3</v>
      </c>
      <c r="AR7" s="52">
        <f t="shared" si="12"/>
        <v>
4.8</v>
      </c>
      <c r="AS7" s="52">
        <f t="shared" si="12"/>
        <v>
3.3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33</v>
      </c>
      <c r="BA7" s="53">
        <f t="shared" si="13"/>
        <v>
14</v>
      </c>
      <c r="BB7" s="53">
        <f t="shared" si="13"/>
        <v>
4</v>
      </c>
      <c r="BC7" s="53">
        <f t="shared" si="13"/>
        <v>
98</v>
      </c>
      <c r="BD7" s="53">
        <f t="shared" si="13"/>
        <v>
13</v>
      </c>
      <c r="BE7" s="51"/>
      <c r="BF7" s="52">
        <f>
BF8</f>
        <v>
46.6</v>
      </c>
      <c r="BG7" s="52">
        <f t="shared" ref="BG7:BO7" si="14">
BG8</f>
        <v>
71</v>
      </c>
      <c r="BH7" s="52">
        <f t="shared" si="14"/>
        <v>
52</v>
      </c>
      <c r="BI7" s="52">
        <f t="shared" si="14"/>
        <v>
58</v>
      </c>
      <c r="BJ7" s="52">
        <f t="shared" si="14"/>
        <v>
53.9</v>
      </c>
      <c r="BK7" s="52">
        <f t="shared" si="14"/>
        <v>
19.8</v>
      </c>
      <c r="BL7" s="52">
        <f t="shared" si="14"/>
        <v>
33.700000000000003</v>
      </c>
      <c r="BM7" s="52">
        <f t="shared" si="14"/>
        <v>
28.9</v>
      </c>
      <c r="BN7" s="52">
        <f t="shared" si="14"/>
        <v>
-56.4</v>
      </c>
      <c r="BO7" s="52">
        <f t="shared" si="14"/>
        <v>
16.899999999999999</v>
      </c>
      <c r="BP7" s="49"/>
      <c r="BQ7" s="53">
        <f>
BQ8</f>
        <v>
20174</v>
      </c>
      <c r="BR7" s="53">
        <f t="shared" ref="BR7:BZ7" si="15">
BR8</f>
        <v>
33635</v>
      </c>
      <c r="BS7" s="53">
        <f t="shared" si="15"/>
        <v>
19022</v>
      </c>
      <c r="BT7" s="53">
        <f t="shared" si="15"/>
        <v>
22670</v>
      </c>
      <c r="BU7" s="53">
        <f t="shared" si="15"/>
        <v>
19011</v>
      </c>
      <c r="BV7" s="53">
        <f t="shared" si="15"/>
        <v>
8624</v>
      </c>
      <c r="BW7" s="53">
        <f t="shared" si="15"/>
        <v>
6546</v>
      </c>
      <c r="BX7" s="53">
        <f t="shared" si="15"/>
        <v>
8262</v>
      </c>
      <c r="BY7" s="53">
        <f t="shared" si="15"/>
        <v>
1059</v>
      </c>
      <c r="BZ7" s="53">
        <f t="shared" si="15"/>
        <v>
2866</v>
      </c>
      <c r="CA7" s="51"/>
      <c r="CB7" s="52" t="s">
        <v>
117</v>
      </c>
      <c r="CC7" s="52" t="s">
        <v>
117</v>
      </c>
      <c r="CD7" s="52" t="s">
        <v>
117</v>
      </c>
      <c r="CE7" s="52" t="s">
        <v>
117</v>
      </c>
      <c r="CF7" s="52" t="s">
        <v>
117</v>
      </c>
      <c r="CG7" s="52" t="s">
        <v>
117</v>
      </c>
      <c r="CH7" s="52" t="s">
        <v>
117</v>
      </c>
      <c r="CI7" s="52" t="s">
        <v>
117</v>
      </c>
      <c r="CJ7" s="52" t="s">
        <v>
117</v>
      </c>
      <c r="CK7" s="52" t="s">
        <v>
118</v>
      </c>
      <c r="CL7" s="49"/>
      <c r="CM7" s="51">
        <f>
CM8</f>
        <v>
0</v>
      </c>
      <c r="CN7" s="51">
        <f>
CN8</f>
        <v>
0</v>
      </c>
      <c r="CO7" s="52" t="s">
        <v>
117</v>
      </c>
      <c r="CP7" s="52" t="s">
        <v>
117</v>
      </c>
      <c r="CQ7" s="52" t="s">
        <v>
117</v>
      </c>
      <c r="CR7" s="52" t="s">
        <v>
117</v>
      </c>
      <c r="CS7" s="52" t="s">
        <v>
117</v>
      </c>
      <c r="CT7" s="52" t="s">
        <v>
117</v>
      </c>
      <c r="CU7" s="52" t="s">
        <v>
117</v>
      </c>
      <c r="CV7" s="52" t="s">
        <v>
117</v>
      </c>
      <c r="CW7" s="52" t="s">
        <v>
117</v>
      </c>
      <c r="CX7" s="52" t="s">
        <v>
118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59.6</v>
      </c>
      <c r="DF7" s="52">
        <f t="shared" si="16"/>
        <v>
51.7</v>
      </c>
      <c r="DG7" s="52">
        <f t="shared" si="16"/>
        <v>
51.5</v>
      </c>
      <c r="DH7" s="52">
        <f t="shared" si="16"/>
        <v>
764.6</v>
      </c>
      <c r="DI7" s="52">
        <f t="shared" si="16"/>
        <v>
72.599999999999994</v>
      </c>
      <c r="DJ7" s="49"/>
      <c r="DK7" s="52">
        <f>
DK8</f>
        <v>
154.80000000000001</v>
      </c>
      <c r="DL7" s="52">
        <f t="shared" ref="DL7:DT7" si="17">
DL8</f>
        <v>
156.5</v>
      </c>
      <c r="DM7" s="52">
        <f t="shared" si="17"/>
        <v>
146.80000000000001</v>
      </c>
      <c r="DN7" s="52">
        <f t="shared" si="17"/>
        <v>
151.6</v>
      </c>
      <c r="DO7" s="52">
        <f t="shared" si="17"/>
        <v>
143.5</v>
      </c>
      <c r="DP7" s="52">
        <f t="shared" si="17"/>
        <v>
151.19999999999999</v>
      </c>
      <c r="DQ7" s="52">
        <f t="shared" si="17"/>
        <v>
159.69999999999999</v>
      </c>
      <c r="DR7" s="52">
        <f t="shared" si="17"/>
        <v>
159.6</v>
      </c>
      <c r="DS7" s="52">
        <f t="shared" si="17"/>
        <v>
128.5</v>
      </c>
      <c r="DT7" s="52">
        <f t="shared" si="17"/>
        <v>
138.1</v>
      </c>
      <c r="DU7" s="49"/>
    </row>
    <row r="8" spans="1:125" s="54" customFormat="1" x14ac:dyDescent="0.15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5</v>
      </c>
      <c r="H8" s="55" t="s">
        <v>
119</v>
      </c>
      <c r="I8" s="55" t="s">
        <v>
120</v>
      </c>
      <c r="J8" s="55" t="s">
        <v>
121</v>
      </c>
      <c r="K8" s="55" t="s">
        <v>
122</v>
      </c>
      <c r="L8" s="55" t="s">
        <v>
123</v>
      </c>
      <c r="M8" s="55" t="s">
        <v>
124</v>
      </c>
      <c r="N8" s="55" t="s">
        <v>
125</v>
      </c>
      <c r="O8" s="56" t="s">
        <v>
126</v>
      </c>
      <c r="P8" s="57" t="s">
        <v>
127</v>
      </c>
      <c r="Q8" s="57" t="s">
        <v>
128</v>
      </c>
      <c r="R8" s="58">
        <v>
32</v>
      </c>
      <c r="S8" s="57" t="s">
        <v>
129</v>
      </c>
      <c r="T8" s="57" t="s">
        <v>
130</v>
      </c>
      <c r="U8" s="58">
        <v>
1917</v>
      </c>
      <c r="V8" s="58">
        <v>
62</v>
      </c>
      <c r="W8" s="58">
        <v>
400</v>
      </c>
      <c r="X8" s="57" t="s">
        <v>
130</v>
      </c>
      <c r="Y8" s="59">
        <v>
187.2</v>
      </c>
      <c r="Z8" s="59">
        <v>
339</v>
      </c>
      <c r="AA8" s="59">
        <v>
208</v>
      </c>
      <c r="AB8" s="59">
        <v>
238</v>
      </c>
      <c r="AC8" s="59">
        <v>
216.7</v>
      </c>
      <c r="AD8" s="59">
        <v>
241.9</v>
      </c>
      <c r="AE8" s="59">
        <v>
465.2</v>
      </c>
      <c r="AF8" s="59">
        <v>
1736.5</v>
      </c>
      <c r="AG8" s="59">
        <v>
3200.8</v>
      </c>
      <c r="AH8" s="59">
        <v>
274.39999999999998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2.2999999999999998</v>
      </c>
      <c r="AP8" s="59">
        <v>
9.6999999999999993</v>
      </c>
      <c r="AQ8" s="59">
        <v>
1.3</v>
      </c>
      <c r="AR8" s="59">
        <v>
4.8</v>
      </c>
      <c r="AS8" s="59">
        <v>
3.3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33</v>
      </c>
      <c r="BA8" s="60">
        <v>
14</v>
      </c>
      <c r="BB8" s="60">
        <v>
4</v>
      </c>
      <c r="BC8" s="60">
        <v>
98</v>
      </c>
      <c r="BD8" s="60">
        <v>
13</v>
      </c>
      <c r="BE8" s="60">
        <v>
3111</v>
      </c>
      <c r="BF8" s="59">
        <v>
46.6</v>
      </c>
      <c r="BG8" s="59">
        <v>
71</v>
      </c>
      <c r="BH8" s="59">
        <v>
52</v>
      </c>
      <c r="BI8" s="59">
        <v>
58</v>
      </c>
      <c r="BJ8" s="59">
        <v>
53.9</v>
      </c>
      <c r="BK8" s="59">
        <v>
19.8</v>
      </c>
      <c r="BL8" s="59">
        <v>
33.700000000000003</v>
      </c>
      <c r="BM8" s="59">
        <v>
28.9</v>
      </c>
      <c r="BN8" s="59">
        <v>
-56.4</v>
      </c>
      <c r="BO8" s="59">
        <v>
16.899999999999999</v>
      </c>
      <c r="BP8" s="56">
        <v>
0.8</v>
      </c>
      <c r="BQ8" s="60">
        <v>
20174</v>
      </c>
      <c r="BR8" s="60">
        <v>
33635</v>
      </c>
      <c r="BS8" s="60">
        <v>
19022</v>
      </c>
      <c r="BT8" s="61">
        <v>
22670</v>
      </c>
      <c r="BU8" s="61">
        <v>
19011</v>
      </c>
      <c r="BV8" s="60">
        <v>
8624</v>
      </c>
      <c r="BW8" s="60">
        <v>
6546</v>
      </c>
      <c r="BX8" s="60">
        <v>
8262</v>
      </c>
      <c r="BY8" s="60">
        <v>
1059</v>
      </c>
      <c r="BZ8" s="60">
        <v>
2866</v>
      </c>
      <c r="CA8" s="58">
        <v>
10906</v>
      </c>
      <c r="CB8" s="59" t="s">
        <v>
123</v>
      </c>
      <c r="CC8" s="59" t="s">
        <v>
123</v>
      </c>
      <c r="CD8" s="59" t="s">
        <v>
123</v>
      </c>
      <c r="CE8" s="59" t="s">
        <v>
123</v>
      </c>
      <c r="CF8" s="59" t="s">
        <v>
123</v>
      </c>
      <c r="CG8" s="59" t="s">
        <v>
123</v>
      </c>
      <c r="CH8" s="59" t="s">
        <v>
123</v>
      </c>
      <c r="CI8" s="59" t="s">
        <v>
123</v>
      </c>
      <c r="CJ8" s="59" t="s">
        <v>
123</v>
      </c>
      <c r="CK8" s="59" t="s">
        <v>
123</v>
      </c>
      <c r="CL8" s="56" t="s">
        <v>
123</v>
      </c>
      <c r="CM8" s="58">
        <v>
0</v>
      </c>
      <c r="CN8" s="58">
        <v>
0</v>
      </c>
      <c r="CO8" s="59" t="s">
        <v>
123</v>
      </c>
      <c r="CP8" s="59" t="s">
        <v>
123</v>
      </c>
      <c r="CQ8" s="59" t="s">
        <v>
123</v>
      </c>
      <c r="CR8" s="59" t="s">
        <v>
123</v>
      </c>
      <c r="CS8" s="59" t="s">
        <v>
123</v>
      </c>
      <c r="CT8" s="59" t="s">
        <v>
123</v>
      </c>
      <c r="CU8" s="59" t="s">
        <v>
123</v>
      </c>
      <c r="CV8" s="59" t="s">
        <v>
123</v>
      </c>
      <c r="CW8" s="59" t="s">
        <v>
123</v>
      </c>
      <c r="CX8" s="59" t="s">
        <v>
123</v>
      </c>
      <c r="CY8" s="56" t="s">
        <v>
123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59.6</v>
      </c>
      <c r="DF8" s="59">
        <v>
51.7</v>
      </c>
      <c r="DG8" s="59">
        <v>
51.5</v>
      </c>
      <c r="DH8" s="59">
        <v>
764.6</v>
      </c>
      <c r="DI8" s="59">
        <v>
72.599999999999994</v>
      </c>
      <c r="DJ8" s="56">
        <v>
99.8</v>
      </c>
      <c r="DK8" s="59">
        <v>
154.80000000000001</v>
      </c>
      <c r="DL8" s="59">
        <v>
156.5</v>
      </c>
      <c r="DM8" s="59">
        <v>
146.80000000000001</v>
      </c>
      <c r="DN8" s="59">
        <v>
151.6</v>
      </c>
      <c r="DO8" s="59">
        <v>
143.5</v>
      </c>
      <c r="DP8" s="59">
        <v>
151.19999999999999</v>
      </c>
      <c r="DQ8" s="59">
        <v>
159.69999999999999</v>
      </c>
      <c r="DR8" s="59">
        <v>
159.6</v>
      </c>
      <c r="DS8" s="59">
        <v>
128.5</v>
      </c>
      <c r="DT8" s="59">
        <v>
138.1</v>
      </c>
      <c r="DU8" s="56">
        <v>
178.5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
131</v>
      </c>
      <c r="C10" s="64" t="s">
        <v>
132</v>
      </c>
      <c r="D10" s="64" t="s">
        <v>
133</v>
      </c>
      <c r="E10" s="64" t="s">
        <v>
134</v>
      </c>
      <c r="F10" s="64" t="s">
        <v>
135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-</cp:lastModifiedBy>
  <cp:lastPrinted>2023-01-26T05:44:18Z</cp:lastPrinted>
  <dcterms:created xsi:type="dcterms:W3CDTF">2022-12-09T03:25:07Z</dcterms:created>
  <dcterms:modified xsi:type="dcterms:W3CDTF">2023-01-26T06:48:49Z</dcterms:modified>
  <cp:category/>
</cp:coreProperties>
</file>