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_地方公営企業\令和４年度\050106公営企業に係る経営比較分析表（令和３年度決算）の分析等について（依頼）\04_区→都\02_中央区\"/>
    </mc:Choice>
  </mc:AlternateContent>
  <workbookProtection workbookAlgorithmName="SHA-512" workbookHashValue="EE57d9uMfgWNwfLfZ1HnkGgNNtHTcDWEKntCeJFszd1Y65z9KYF9rvtLLMbbMa9eBWR0KbHSIwivedbB/7mUow==" workbookSaltValue="c1hC3RRhLUrTxCoZ6ordCw==" workbookSpinCount="100000" lockStructure="1"/>
  <bookViews>
    <workbookView xWindow="0" yWindow="0" windowWidth="23040" windowHeight="924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CS51" i="4"/>
  <c r="IT76" i="4"/>
  <c r="HJ30" i="4"/>
  <c r="MA51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HP76" i="4"/>
  <c r="BG51" i="4"/>
  <c r="BG30" i="4"/>
  <c r="AV76" i="4"/>
  <c r="KO51" i="4"/>
  <c r="FX30" i="4"/>
  <c r="LE76" i="4"/>
  <c r="FX51" i="4"/>
  <c r="KO30" i="4"/>
  <c r="KP76" i="4"/>
  <c r="FE51" i="4"/>
  <c r="HA76" i="4"/>
  <c r="AN51" i="4"/>
  <c r="FE30" i="4"/>
  <c r="AN30" i="4"/>
  <c r="AG76" i="4"/>
  <c r="JV51" i="4"/>
  <c r="JV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<sst xmlns="http://schemas.openxmlformats.org/spreadsheetml/2006/main" count="278" uniqueCount="135">
  <si>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</si>
  <si>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</si>
  <si>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</si>
  <si>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</si>
  <si>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</si>
  <si>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</si>
  <si>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</si>
  <si>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</si>
  <si>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</si>
  <si>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</si>
  <si>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</si>
  <si>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</si>
  <si>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</si>
  <si>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</si>
  <si>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</si>
  <si>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</si>
  <si>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</si>
  <si>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</si>
  <si>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</si>
  <si>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</si>
  <si>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</si>
  <si>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</si>
  <si>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</si>
  <si>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</si>
  <si>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</si>
  <si>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</si>
  <si>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</si>
  <si>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</si>
  <si>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</si>
  <si>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</si>
  <si>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</si>
  <si>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</si>
  <si>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</si>
  <si>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</si>
  <si>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</si>
  <si>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</si>
  <si>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</si>
  <si>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</si>
  <si>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</si>
  <si>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</si>
  <si>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</si>
  <si>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</si>
  <si>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</si>
  <si>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</si>
  <si>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</si>
  <si>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</si>
  <si>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</si>
  <si>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</si>
  <si>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</si>
  <si>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</si>
  <si>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</si>
  <si>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</si>
  <si>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</si>
  <si>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</si>
  <si>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</si>
  <si>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</si>
  <si>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</si>
  <si>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</si>
  <si>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</si>
  <si>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</si>
  <si>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</si>
  <si>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</si>
  <si>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</si>
  <si>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</si>
  <si>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</si>
  <si>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</si>
  <si>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</si>
  <si>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</si>
  <si>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</si>
  <si>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</si>
  <si>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</si>
  <si>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</si>
  <si>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</si>
  <si>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</si>
  <si>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</si>
  <si>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</si>
  <si>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</si>
  <si>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</si>
  <si>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</si>
  <si>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</si>
  <si>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</si>
  <si>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</si>
  <si>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</si>
  <si>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</si>
  <si>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</si>
  <si>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</si>
  <si>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</si>
  <si>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</si>
  <si>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</si>
  <si>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</si>
  <si>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</si>
  <si>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</si>
  <si>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</si>
  <si>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</si>
  <si>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</si>
  <si>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</si>
  <si>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</si>
  <si>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</si>
  <si>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</si>
  <si>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</si>
  <si>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</si>
  <si>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</si>
  <si>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</si>
  <si>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</si>
  <si>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</si>
  <si>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当該値(N-1)</t>
    <phoneticPr fontId="5"/>
  </si>
  <si>
    <t>当該値(N-4)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</si>
  <si>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</si>
  <si>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</si>
  <si>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</si>
  <si>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</si>
  <si>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</si>
  <si>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</si>
  <si>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</si>
  <si>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</si>
  <si>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</si>
  <si>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京橋プラザ駐車場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</si>
  <si>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</si>
  <si>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</si>
  <si>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</si>
  <si>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</si>
  <si>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</si>
  <si>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</si>
  <si>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</si>
  <si>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</si>
  <si>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</si>
  <si>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</si>
  <si>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</si>
  <si>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</si>
  <si>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</si>
  <si>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</si>
  <si>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工事費の減及び駐車場使用料の増により収益的収支比率、売上高GOP比率、EBITDAすべての数値が増加した。</t>
    <rPh sb="1" eb="4">
      <t>コウジヒ</t>
    </rPh>
    <rPh sb="5" eb="6">
      <t>ゲン</t>
    </rPh>
    <rPh sb="6" eb="7">
      <t>オヨ</t>
    </rPh>
    <rPh sb="8" eb="11">
      <t>チュウシャジョウ</t>
    </rPh>
    <rPh sb="11" eb="14">
      <t>シヨウリョウ</t>
    </rPh>
    <rPh sb="15" eb="16">
      <t>ゾウ</t>
    </rPh>
    <rPh sb="19" eb="26">
      <t>シュウエキテキシュウシヒリツ</t>
    </rPh>
    <rPh sb="27" eb="30">
      <t>ウリアゲダカ</t>
    </rPh>
    <rPh sb="33" eb="35">
      <t>ヒリツ</t>
    </rPh>
    <rPh sb="46" eb="48">
      <t>スウチ</t>
    </rPh>
    <rPh sb="49" eb="51">
      <t>ゾウカ</t>
    </rPh>
    <phoneticPr fontId="5"/>
  </si>
  <si>
    <t>　</t>
    <phoneticPr fontId="5"/>
  </si>
  <si>
    <t>　一時利用台数は減少したものの、定期利用台数が増加したため稼働率は増加した。</t>
    <rPh sb="1" eb="7">
      <t>イチジリヨウダイスウ</t>
    </rPh>
    <rPh sb="8" eb="10">
      <t>ゲンショウ</t>
    </rPh>
    <rPh sb="16" eb="22">
      <t>テイキリヨウダイスウ</t>
    </rPh>
    <rPh sb="23" eb="25">
      <t>ゾウカ</t>
    </rPh>
    <rPh sb="29" eb="32">
      <t>カドウリツ</t>
    </rPh>
    <rPh sb="33" eb="35">
      <t>ゾウカ</t>
    </rPh>
    <phoneticPr fontId="5"/>
  </si>
  <si>
    <t>　すべての数値が増加したものの、他の駐車場と比べ、稼働率が低いことから、利用率向上に務める必要がある。</t>
    <rPh sb="5" eb="7">
      <t>スウチ</t>
    </rPh>
    <rPh sb="8" eb="10">
      <t>ゾウカ</t>
    </rPh>
    <rPh sb="16" eb="17">
      <t>タ</t>
    </rPh>
    <rPh sb="18" eb="21">
      <t>チュウシャジョウ</t>
    </rPh>
    <rPh sb="22" eb="23">
      <t>クラ</t>
    </rPh>
    <rPh sb="25" eb="28">
      <t>カドウリツ</t>
    </rPh>
    <rPh sb="29" eb="30">
      <t>ヒク</t>
    </rPh>
    <rPh sb="36" eb="39">
      <t>リヨウリツ</t>
    </rPh>
    <rPh sb="39" eb="41">
      <t>コウジョウ</t>
    </rPh>
    <rPh sb="42" eb="43">
      <t>ツト</t>
    </rPh>
    <rPh sb="45" eb="47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</si>
</sst>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80.900000000000006</c:v>
                </c:pt>
                <c:pt idx="1">
                  <c:v>111</c:v>
                </c:pt>
                <c:pt idx="2">
                  <c:v>75</c:v>
                </c:pt>
                <c:pt idx="3">
                  <c:v>93.6</c:v>
                </c:pt>
                <c:pt idx="4">
                  <c:v>114.2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B-4711-B8ED-99EE43479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132.1</c:v>
                </c:pt>
                <c:pt idx="1">
                  <c:v>150.30000000000001</c:v>
                </c:pt>
                <c:pt idx="2">
                  <c:v>136.1</c:v>
                </c:pt>
                <c:pt idx="3">
                  <c:v>127.8</c:v>
                </c:pt>
                <c:pt idx="4">
                  <c:v>146.5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B-4711-B8ED-99EE43479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D-49F2-A3CA-FF35C46C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135.30000000000001</c:v>
                </c:pt>
                <c:pt idx="1">
                  <c:v>108.2</c:v>
                </c:pt>
                <c:pt idx="2">
                  <c:v>117.1</c:v>
                </c:pt>
                <c:pt idx="3">
                  <c:v>145.19999999999999</c:v>
                </c:pt>
                <c:pt idx="4">
                  <c:v>219.9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D-49F2-A3CA-FF35C46C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C87-447C-B89F-3B862AB1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7-447C-B89F-3B862AB1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507-4A00-BA33-D4A264F53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7-4A00-BA33-D4A264F53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8-4E8F-9D78-2CA0B1BE3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5.2</c:v>
                </c:pt>
                <c:pt idx="1">
                  <c:v>3.8</c:v>
                </c:pt>
                <c:pt idx="2">
                  <c:v>4.0999999999999996</c:v>
                </c:pt>
                <c:pt idx="3">
                  <c:v>6.6</c:v>
                </c:pt>
                <c:pt idx="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8-4E8F-9D78-2CA0B1BE3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E-43A7-82AC-CE9047E1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44</c:v>
                </c:pt>
                <c:pt idx="1">
                  <c:v>45</c:v>
                </c:pt>
                <c:pt idx="2">
                  <c:v>45</c:v>
                </c:pt>
                <c:pt idx="3">
                  <c:v>67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E-43A7-82AC-CE9047E14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63.9</c:v>
                </c:pt>
                <c:pt idx="1">
                  <c:v>70.3</c:v>
                </c:pt>
                <c:pt idx="2">
                  <c:v>65.2</c:v>
                </c:pt>
                <c:pt idx="3">
                  <c:v>61.4</c:v>
                </c:pt>
                <c:pt idx="4">
                  <c:v>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7-41C8-B129-7EC5B6C9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164.4</c:v>
                </c:pt>
                <c:pt idx="1">
                  <c:v>161.5</c:v>
                </c:pt>
                <c:pt idx="2">
                  <c:v>156.5</c:v>
                </c:pt>
                <c:pt idx="3">
                  <c:v>131</c:v>
                </c:pt>
                <c:pt idx="4">
                  <c:v>136.80000000000001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7-41C8-B129-7EC5B6C9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-23.6</c:v>
                </c:pt>
                <c:pt idx="1">
                  <c:v>10</c:v>
                </c:pt>
                <c:pt idx="2">
                  <c:v>-34</c:v>
                </c:pt>
                <c:pt idx="3">
                  <c:v>-6.8</c:v>
                </c:pt>
                <c:pt idx="4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3-40F3-9063-92B884E2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6.5</c:v>
                </c:pt>
                <c:pt idx="1">
                  <c:v>-0.1</c:v>
                </c:pt>
                <c:pt idx="2">
                  <c:v>-9.8000000000000007</c:v>
                </c:pt>
                <c:pt idx="3">
                  <c:v>-25.9</c:v>
                </c:pt>
                <c:pt idx="4">
                  <c:v>-24.6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3-40F3-9063-92B884E2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-7532</c:v>
                </c:pt>
                <c:pt idx="1">
                  <c:v>3492</c:v>
                </c:pt>
                <c:pt idx="2">
                  <c:v>-11371</c:v>
                </c:pt>
                <c:pt idx="3">
                  <c:v>-2112</c:v>
                </c:pt>
                <c:pt idx="4">
                  <c:v>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0-481A-AE60-03A094598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17384</c:v>
                </c:pt>
                <c:pt idx="1">
                  <c:v>16973</c:v>
                </c:pt>
                <c:pt idx="2">
                  <c:v>5206</c:v>
                </c:pt>
                <c:pt idx="3">
                  <c:v>2220</c:v>
                </c:pt>
                <c:pt idx="4">
                  <c:v>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0-481A-AE60-03A094598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ND83" sqref="ND83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
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
データ!H6&amp;"　"&amp;データ!I6</f>
        <v>
東京都中央区　京橋プラザ駐車場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
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
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
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
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
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
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
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
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
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
データ!J7</f>
        <v>
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
データ!K7</f>
        <v>
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
データ!L7</f>
        <v>
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
データ!M7</f>
        <v>
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
データ!N7</f>
        <v>
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
データ!S7</f>
        <v>
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
データ!T7</f>
        <v>
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
データ!U7</f>
        <v>
3990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
10</v>
      </c>
      <c r="NE8" s="128"/>
      <c r="NF8" s="117" t="s">
        <v>
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
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
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
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
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
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
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
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
19</v>
      </c>
      <c r="NE9" s="124"/>
      <c r="NF9" s="125" t="s">
        <v>
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
データ!O7</f>
        <v>
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
123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
データ!Q7</f>
        <v>
-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
データ!R7</f>
        <v>
22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
データ!V7</f>
        <v>
158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
データ!W7</f>
        <v>
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
データ!X7</f>
        <v>
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
21</v>
      </c>
      <c r="NE10" s="102"/>
      <c r="NF10" s="103" t="s">
        <v>
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
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
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
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
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
131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
データ!$B$11</f>
        <v>
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
データ!$C$11</f>
        <v>
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
データ!$D$11</f>
        <v>
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
データ!$E$11</f>
        <v>
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
データ!$F$11</f>
        <v>
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
データ!$B$11</f>
        <v>
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
データ!$C$11</f>
        <v>
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
データ!$D$11</f>
        <v>
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
データ!$E$11</f>
        <v>
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
データ!$F$11</f>
        <v>
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
データ!$B$11</f>
        <v>
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
データ!$C$11</f>
        <v>
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
データ!$D$11</f>
        <v>
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
データ!$E$11</f>
        <v>
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
データ!$F$11</f>
        <v>
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
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
データ!Y7</f>
        <v>
80.900000000000006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
データ!Z7</f>
        <v>
111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
データ!AA7</f>
        <v>
75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
データ!AB7</f>
        <v>
93.6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
データ!AC7</f>
        <v>
114.2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
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
データ!AJ7</f>
        <v>
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
データ!AK7</f>
        <v>
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
データ!AL7</f>
        <v>
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
データ!AM7</f>
        <v>
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
データ!AN7</f>
        <v>
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
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
データ!DK7</f>
        <v>
63.9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
データ!DL7</f>
        <v>
70.3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
データ!DM7</f>
        <v>
65.2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
データ!DN7</f>
        <v>
61.4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
データ!DO7</f>
        <v>
62.7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
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
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
データ!AD7</f>
        <v>
132.1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
データ!AE7</f>
        <v>
150.30000000000001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
データ!AF7</f>
        <v>
136.1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
データ!AG7</f>
        <v>
127.8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
データ!AH7</f>
        <v>
146.5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
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
データ!AO7</f>
        <v>
5.2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
データ!AP7</f>
        <v>
3.8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
データ!AQ7</f>
        <v>
4.0999999999999996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
データ!AR7</f>
        <v>
6.6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
データ!AS7</f>
        <v>
5.5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
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
データ!DP7</f>
        <v>
164.4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
データ!DQ7</f>
        <v>
161.5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
データ!DR7</f>
        <v>
156.5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
データ!DS7</f>
        <v>
131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
データ!DT7</f>
        <v>
136.80000000000001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
132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
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
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
データ!$B$11</f>
        <v>
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
データ!$C$11</f>
        <v>
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
データ!$D$11</f>
        <v>
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
データ!$E$11</f>
        <v>
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
データ!$F$11</f>
        <v>
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
データ!$B$11</f>
        <v>
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
データ!$C$11</f>
        <v>
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
データ!$D$11</f>
        <v>
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
データ!$E$11</f>
        <v>
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
データ!$F$11</f>
        <v>
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
データ!$B$11</f>
        <v>
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
データ!$C$11</f>
        <v>
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
データ!$D$11</f>
        <v>
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
データ!$E$11</f>
        <v>
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
データ!$F$11</f>
        <v>
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
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
データ!AU7</f>
        <v>
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
データ!AV7</f>
        <v>
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
データ!AW7</f>
        <v>
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
データ!AX7</f>
        <v>
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
データ!AY7</f>
        <v>
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
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
データ!BF7</f>
        <v>
-23.6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
データ!BG7</f>
        <v>
10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
データ!BH7</f>
        <v>
-34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
データ!BI7</f>
        <v>
-6.8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
データ!BJ7</f>
        <v>
12.4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
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
データ!BQ7</f>
        <v>
-7532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
データ!BR7</f>
        <v>
3492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
データ!BS7</f>
        <v>
-11371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
データ!BT7</f>
        <v>
-2112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
データ!BU7</f>
        <v>
3911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
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
データ!AZ7</f>
        <v>
44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
データ!BA7</f>
        <v>
45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
データ!BB7</f>
        <v>
45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
データ!BC7</f>
        <v>
67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
データ!BD7</f>
        <v>
56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
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
データ!BK7</f>
        <v>
6.5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
データ!BL7</f>
        <v>
-0.1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
データ!BM7</f>
        <v>
-9.8000000000000007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
データ!BN7</f>
        <v>
-25.9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
データ!BO7</f>
        <v>
-24.6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
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
データ!BV7</f>
        <v>
17384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
データ!BW7</f>
        <v>
16973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
データ!BX7</f>
        <v>
5206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
データ!BY7</f>
        <v>
2220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
データ!BZ7</f>
        <v>
3097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
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
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
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
134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
データ!CM7</f>
        <v>
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
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
データ!$B$11</f>
        <v>
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
データ!$C$11</f>
        <v>
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
データ!$D$11</f>
        <v>
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
データ!$E$11</f>
        <v>
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
データ!$F$11</f>
        <v>
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
データ!CN7</f>
        <v>
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
データ!$B$11</f>
        <v>
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
データ!$C$11</f>
        <v>
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
データ!$D$11</f>
        <v>
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
データ!$E$11</f>
        <v>
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
データ!$F$11</f>
        <v>
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
データ!$B$11</f>
        <v>
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
データ!$C$11</f>
        <v>
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
データ!$D$11</f>
        <v>
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
データ!$E$11</f>
        <v>
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
データ!$F$11</f>
        <v>
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
27</v>
      </c>
      <c r="J77" s="69"/>
      <c r="K77" s="69"/>
      <c r="L77" s="69"/>
      <c r="M77" s="69"/>
      <c r="N77" s="69"/>
      <c r="O77" s="69"/>
      <c r="P77" s="69"/>
      <c r="Q77" s="69"/>
      <c r="R77" s="66" t="str">
        <f>
データ!CB7</f>
        <v xml:space="preserve">
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
データ!CC7</f>
        <v xml:space="preserve">
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
データ!CD7</f>
        <v xml:space="preserve">
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
データ!CE7</f>
        <v xml:space="preserve">
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
データ!CF7</f>
        <v xml:space="preserve">
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
27</v>
      </c>
      <c r="GD77" s="69"/>
      <c r="GE77" s="69"/>
      <c r="GF77" s="69"/>
      <c r="GG77" s="69"/>
      <c r="GH77" s="69"/>
      <c r="GI77" s="69"/>
      <c r="GJ77" s="69"/>
      <c r="GK77" s="69"/>
      <c r="GL77" s="66" t="str">
        <f>
データ!CO7</f>
        <v xml:space="preserve">
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
データ!CP7</f>
        <v xml:space="preserve">
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
データ!CQ7</f>
        <v xml:space="preserve">
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
データ!CR7</f>
        <v xml:space="preserve">
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
データ!CS7</f>
        <v xml:space="preserve">
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
27</v>
      </c>
      <c r="JS77" s="69"/>
      <c r="JT77" s="69"/>
      <c r="JU77" s="69"/>
      <c r="JV77" s="69"/>
      <c r="JW77" s="69"/>
      <c r="JX77" s="69"/>
      <c r="JY77" s="69"/>
      <c r="JZ77" s="69"/>
      <c r="KA77" s="66">
        <f>
データ!CZ7</f>
        <v>
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
データ!DA7</f>
        <v>
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
データ!DB7</f>
        <v>
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
データ!DC7</f>
        <v>
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
データ!DD7</f>
        <v>
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
29</v>
      </c>
      <c r="J78" s="69"/>
      <c r="K78" s="69"/>
      <c r="L78" s="69"/>
      <c r="M78" s="69"/>
      <c r="N78" s="69"/>
      <c r="O78" s="69"/>
      <c r="P78" s="69"/>
      <c r="Q78" s="69"/>
      <c r="R78" s="66" t="str">
        <f>
データ!CG7</f>
        <v xml:space="preserve">
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
データ!CH7</f>
        <v xml:space="preserve">
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
データ!CI7</f>
        <v xml:space="preserve">
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
データ!CJ7</f>
        <v xml:space="preserve">
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
データ!CK7</f>
        <v xml:space="preserve">
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
29</v>
      </c>
      <c r="GD78" s="69"/>
      <c r="GE78" s="69"/>
      <c r="GF78" s="69"/>
      <c r="GG78" s="69"/>
      <c r="GH78" s="69"/>
      <c r="GI78" s="69"/>
      <c r="GJ78" s="69"/>
      <c r="GK78" s="69"/>
      <c r="GL78" s="66" t="str">
        <f>
データ!CT7</f>
        <v xml:space="preserve">
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
データ!CU7</f>
        <v xml:space="preserve">
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
データ!CV7</f>
        <v xml:space="preserve">
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
データ!CW7</f>
        <v xml:space="preserve">
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
データ!CX7</f>
        <v xml:space="preserve">
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
29</v>
      </c>
      <c r="JS78" s="69"/>
      <c r="JT78" s="69"/>
      <c r="JU78" s="69"/>
      <c r="JV78" s="69"/>
      <c r="JW78" s="69"/>
      <c r="JX78" s="69"/>
      <c r="JY78" s="69"/>
      <c r="JZ78" s="69"/>
      <c r="KA78" s="66">
        <f>
データ!DE7</f>
        <v>
135.30000000000001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
データ!DF7</f>
        <v>
108.2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
データ!DG7</f>
        <v>
117.1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
データ!DH7</f>
        <v>
145.19999999999999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
データ!DI7</f>
        <v>
219.9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48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yFCPz21xmbc0Z+q16XV6aJaPidrkxCfuBffmRyBX+JEO4qz9o3y0aKtVcJ0Qns6mD1xlwnCyXXzcUf98VQv7zQ==" saltValue="I2+EjrSeHM2FY43SbKnvl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2">
      <c r="A2" s="37" t="s">
        <v>
50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2" customHeight="1" x14ac:dyDescent="0.2">
      <c r="A3" s="37" t="s">
        <v>
51</v>
      </c>
      <c r="B3" s="38" t="s">
        <v>
52</v>
      </c>
      <c r="C3" s="38" t="s">
        <v>
53</v>
      </c>
      <c r="D3" s="38" t="s">
        <v>
54</v>
      </c>
      <c r="E3" s="38" t="s">
        <v>
55</v>
      </c>
      <c r="F3" s="38" t="s">
        <v>
56</v>
      </c>
      <c r="G3" s="38" t="s">
        <v>
57</v>
      </c>
      <c r="H3" s="138" t="s">
        <v>
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
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
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
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
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
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
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
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
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
69</v>
      </c>
      <c r="CN4" s="144" t="s">
        <v>
70</v>
      </c>
      <c r="CO4" s="135" t="s">
        <v>
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
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
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
74</v>
      </c>
      <c r="B5" s="46"/>
      <c r="C5" s="46"/>
      <c r="D5" s="46"/>
      <c r="E5" s="46"/>
      <c r="F5" s="46"/>
      <c r="G5" s="46"/>
      <c r="H5" s="47" t="s">
        <v>
75</v>
      </c>
      <c r="I5" s="47" t="s">
        <v>
76</v>
      </c>
      <c r="J5" s="47" t="s">
        <v>
77</v>
      </c>
      <c r="K5" s="47" t="s">
        <v>
78</v>
      </c>
      <c r="L5" s="47" t="s">
        <v>
79</v>
      </c>
      <c r="M5" s="47" t="s">
        <v>
4</v>
      </c>
      <c r="N5" s="47" t="s">
        <v>
5</v>
      </c>
      <c r="O5" s="47" t="s">
        <v>
80</v>
      </c>
      <c r="P5" s="47" t="s">
        <v>
13</v>
      </c>
      <c r="Q5" s="47" t="s">
        <v>
81</v>
      </c>
      <c r="R5" s="47" t="s">
        <v>
82</v>
      </c>
      <c r="S5" s="47" t="s">
        <v>
83</v>
      </c>
      <c r="T5" s="47" t="s">
        <v>
84</v>
      </c>
      <c r="U5" s="47" t="s">
        <v>
85</v>
      </c>
      <c r="V5" s="47" t="s">
        <v>
86</v>
      </c>
      <c r="W5" s="47" t="s">
        <v>
87</v>
      </c>
      <c r="X5" s="47" t="s">
        <v>
88</v>
      </c>
      <c r="Y5" s="47" t="s">
        <v>
89</v>
      </c>
      <c r="Z5" s="47" t="s">
        <v>
90</v>
      </c>
      <c r="AA5" s="47" t="s">
        <v>
91</v>
      </c>
      <c r="AB5" s="47" t="s">
        <v>
92</v>
      </c>
      <c r="AC5" s="47" t="s">
        <v>
93</v>
      </c>
      <c r="AD5" s="47" t="s">
        <v>
94</v>
      </c>
      <c r="AE5" s="47" t="s">
        <v>
95</v>
      </c>
      <c r="AF5" s="47" t="s">
        <v>
96</v>
      </c>
      <c r="AG5" s="47" t="s">
        <v>
97</v>
      </c>
      <c r="AH5" s="47" t="s">
        <v>
98</v>
      </c>
      <c r="AI5" s="47" t="s">
        <v>
99</v>
      </c>
      <c r="AJ5" s="47" t="s">
        <v>
100</v>
      </c>
      <c r="AK5" s="47" t="s">
        <v>
101</v>
      </c>
      <c r="AL5" s="47" t="s">
        <v>
102</v>
      </c>
      <c r="AM5" s="47" t="s">
        <v>
92</v>
      </c>
      <c r="AN5" s="47" t="s">
        <v>
93</v>
      </c>
      <c r="AO5" s="47" t="s">
        <v>
94</v>
      </c>
      <c r="AP5" s="47" t="s">
        <v>
95</v>
      </c>
      <c r="AQ5" s="47" t="s">
        <v>
96</v>
      </c>
      <c r="AR5" s="47" t="s">
        <v>
97</v>
      </c>
      <c r="AS5" s="47" t="s">
        <v>
98</v>
      </c>
      <c r="AT5" s="47" t="s">
        <v>
99</v>
      </c>
      <c r="AU5" s="47" t="s">
        <v>
100</v>
      </c>
      <c r="AV5" s="47" t="s">
        <v>
90</v>
      </c>
      <c r="AW5" s="47" t="s">
        <v>
91</v>
      </c>
      <c r="AX5" s="47" t="s">
        <v>
92</v>
      </c>
      <c r="AY5" s="47" t="s">
        <v>
103</v>
      </c>
      <c r="AZ5" s="47" t="s">
        <v>
94</v>
      </c>
      <c r="BA5" s="47" t="s">
        <v>
95</v>
      </c>
      <c r="BB5" s="47" t="s">
        <v>
96</v>
      </c>
      <c r="BC5" s="47" t="s">
        <v>
97</v>
      </c>
      <c r="BD5" s="47" t="s">
        <v>
98</v>
      </c>
      <c r="BE5" s="47" t="s">
        <v>
99</v>
      </c>
      <c r="BF5" s="47" t="s">
        <v>
100</v>
      </c>
      <c r="BG5" s="47" t="s">
        <v>
90</v>
      </c>
      <c r="BH5" s="47" t="s">
        <v>
91</v>
      </c>
      <c r="BI5" s="47" t="s">
        <v>
104</v>
      </c>
      <c r="BJ5" s="47" t="s">
        <v>
93</v>
      </c>
      <c r="BK5" s="47" t="s">
        <v>
94</v>
      </c>
      <c r="BL5" s="47" t="s">
        <v>
95</v>
      </c>
      <c r="BM5" s="47" t="s">
        <v>
96</v>
      </c>
      <c r="BN5" s="47" t="s">
        <v>
97</v>
      </c>
      <c r="BO5" s="47" t="s">
        <v>
98</v>
      </c>
      <c r="BP5" s="47" t="s">
        <v>
99</v>
      </c>
      <c r="BQ5" s="47" t="s">
        <v>
100</v>
      </c>
      <c r="BR5" s="47" t="s">
        <v>
101</v>
      </c>
      <c r="BS5" s="47" t="s">
        <v>
91</v>
      </c>
      <c r="BT5" s="47" t="s">
        <v>
105</v>
      </c>
      <c r="BU5" s="47" t="s">
        <v>
93</v>
      </c>
      <c r="BV5" s="47" t="s">
        <v>
94</v>
      </c>
      <c r="BW5" s="47" t="s">
        <v>
95</v>
      </c>
      <c r="BX5" s="47" t="s">
        <v>
96</v>
      </c>
      <c r="BY5" s="47" t="s">
        <v>
97</v>
      </c>
      <c r="BZ5" s="47" t="s">
        <v>
98</v>
      </c>
      <c r="CA5" s="47" t="s">
        <v>
99</v>
      </c>
      <c r="CB5" s="47" t="s">
        <v>
100</v>
      </c>
      <c r="CC5" s="47" t="s">
        <v>
101</v>
      </c>
      <c r="CD5" s="47" t="s">
        <v>
91</v>
      </c>
      <c r="CE5" s="47" t="s">
        <v>
92</v>
      </c>
      <c r="CF5" s="47" t="s">
        <v>
93</v>
      </c>
      <c r="CG5" s="47" t="s">
        <v>
94</v>
      </c>
      <c r="CH5" s="47" t="s">
        <v>
95</v>
      </c>
      <c r="CI5" s="47" t="s">
        <v>
96</v>
      </c>
      <c r="CJ5" s="47" t="s">
        <v>
97</v>
      </c>
      <c r="CK5" s="47" t="s">
        <v>
98</v>
      </c>
      <c r="CL5" s="47" t="s">
        <v>
99</v>
      </c>
      <c r="CM5" s="145"/>
      <c r="CN5" s="145"/>
      <c r="CO5" s="47" t="s">
        <v>
100</v>
      </c>
      <c r="CP5" s="47" t="s">
        <v>
90</v>
      </c>
      <c r="CQ5" s="47" t="s">
        <v>
102</v>
      </c>
      <c r="CR5" s="47" t="s">
        <v>
92</v>
      </c>
      <c r="CS5" s="47" t="s">
        <v>
103</v>
      </c>
      <c r="CT5" s="47" t="s">
        <v>
94</v>
      </c>
      <c r="CU5" s="47" t="s">
        <v>
95</v>
      </c>
      <c r="CV5" s="47" t="s">
        <v>
96</v>
      </c>
      <c r="CW5" s="47" t="s">
        <v>
97</v>
      </c>
      <c r="CX5" s="47" t="s">
        <v>
98</v>
      </c>
      <c r="CY5" s="47" t="s">
        <v>
99</v>
      </c>
      <c r="CZ5" s="47" t="s">
        <v>
106</v>
      </c>
      <c r="DA5" s="47" t="s">
        <v>
107</v>
      </c>
      <c r="DB5" s="47" t="s">
        <v>
91</v>
      </c>
      <c r="DC5" s="47" t="s">
        <v>
92</v>
      </c>
      <c r="DD5" s="47" t="s">
        <v>
103</v>
      </c>
      <c r="DE5" s="47" t="s">
        <v>
94</v>
      </c>
      <c r="DF5" s="47" t="s">
        <v>
95</v>
      </c>
      <c r="DG5" s="47" t="s">
        <v>
96</v>
      </c>
      <c r="DH5" s="47" t="s">
        <v>
97</v>
      </c>
      <c r="DI5" s="47" t="s">
        <v>
98</v>
      </c>
      <c r="DJ5" s="47" t="s">
        <v>
35</v>
      </c>
      <c r="DK5" s="47" t="s">
        <v>
100</v>
      </c>
      <c r="DL5" s="47" t="s">
        <v>
90</v>
      </c>
      <c r="DM5" s="47" t="s">
        <v>
91</v>
      </c>
      <c r="DN5" s="47" t="s">
        <v>
105</v>
      </c>
      <c r="DO5" s="47" t="s">
        <v>
108</v>
      </c>
      <c r="DP5" s="47" t="s">
        <v>
94</v>
      </c>
      <c r="DQ5" s="47" t="s">
        <v>
95</v>
      </c>
      <c r="DR5" s="47" t="s">
        <v>
96</v>
      </c>
      <c r="DS5" s="47" t="s">
        <v>
97</v>
      </c>
      <c r="DT5" s="47" t="s">
        <v>
98</v>
      </c>
      <c r="DU5" s="47" t="s">
        <v>
99</v>
      </c>
    </row>
    <row r="6" spans="1:125" s="54" customFormat="1" x14ac:dyDescent="0.2">
      <c r="A6" s="37" t="s">
        <v>
109</v>
      </c>
      <c r="B6" s="48">
        <f>
B8</f>
        <v>
2021</v>
      </c>
      <c r="C6" s="48">
        <f t="shared" ref="C6:X6" si="1">
C8</f>
        <v>
131024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1</v>
      </c>
      <c r="H6" s="48" t="str">
        <f>
SUBSTITUTE(H8,"　","")</f>
        <v>
東京都中央区</v>
      </c>
      <c r="I6" s="48" t="str">
        <f t="shared" si="1"/>
        <v>
京橋プラザ駐車場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Ａ２Ｂ２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届出駐車場</v>
      </c>
      <c r="Q6" s="50" t="str">
        <f t="shared" si="1"/>
        <v>
-</v>
      </c>
      <c r="R6" s="51">
        <f t="shared" si="1"/>
        <v>
22</v>
      </c>
      <c r="S6" s="50" t="str">
        <f t="shared" si="1"/>
        <v>
公共施設</v>
      </c>
      <c r="T6" s="50" t="str">
        <f t="shared" si="1"/>
        <v>
無</v>
      </c>
      <c r="U6" s="51">
        <f t="shared" si="1"/>
        <v>
3990</v>
      </c>
      <c r="V6" s="51">
        <f t="shared" si="1"/>
        <v>
158</v>
      </c>
      <c r="W6" s="51">
        <f t="shared" si="1"/>
        <v>
400</v>
      </c>
      <c r="X6" s="50" t="str">
        <f t="shared" si="1"/>
        <v>
無</v>
      </c>
      <c r="Y6" s="52">
        <f>
IF(Y8="-",NA(),Y8)</f>
        <v>
80.900000000000006</v>
      </c>
      <c r="Z6" s="52">
        <f t="shared" ref="Z6:AH6" si="2">
IF(Z8="-",NA(),Z8)</f>
        <v>
111</v>
      </c>
      <c r="AA6" s="52">
        <f t="shared" si="2"/>
        <v>
75</v>
      </c>
      <c r="AB6" s="52">
        <f t="shared" si="2"/>
        <v>
93.6</v>
      </c>
      <c r="AC6" s="52">
        <f t="shared" si="2"/>
        <v>
114.2</v>
      </c>
      <c r="AD6" s="52">
        <f t="shared" si="2"/>
        <v>
132.1</v>
      </c>
      <c r="AE6" s="52">
        <f t="shared" si="2"/>
        <v>
150.30000000000001</v>
      </c>
      <c r="AF6" s="52">
        <f t="shared" si="2"/>
        <v>
136.1</v>
      </c>
      <c r="AG6" s="52">
        <f t="shared" si="2"/>
        <v>
127.8</v>
      </c>
      <c r="AH6" s="52">
        <f t="shared" si="2"/>
        <v>
146.5</v>
      </c>
      <c r="AI6" s="49" t="str">
        <f>
IF(AI8="-","",IF(AI8="-","【-】","【"&amp;SUBSTITUTE(TEXT(AI8,"#,##0.0"),"-","△")&amp;"】"))</f>
        <v>
【236.1】</v>
      </c>
      <c r="AJ6" s="52">
        <f>
IF(AJ8="-",NA(),AJ8)</f>
        <v>
0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5.2</v>
      </c>
      <c r="AP6" s="52">
        <f t="shared" si="3"/>
        <v>
3.8</v>
      </c>
      <c r="AQ6" s="52">
        <f t="shared" si="3"/>
        <v>
4.0999999999999996</v>
      </c>
      <c r="AR6" s="52">
        <f t="shared" si="3"/>
        <v>
6.6</v>
      </c>
      <c r="AS6" s="52">
        <f t="shared" si="3"/>
        <v>
5.5</v>
      </c>
      <c r="AT6" s="49" t="str">
        <f>
IF(AT8="-","",IF(AT8="-","【-】","【"&amp;SUBSTITUTE(TEXT(AT8,"#,##0.0"),"-","△")&amp;"】"))</f>
        <v>
【5.2】</v>
      </c>
      <c r="AU6" s="53">
        <f>
IF(AU8="-",NA(),AU8)</f>
        <v>
0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44</v>
      </c>
      <c r="BA6" s="53">
        <f t="shared" si="4"/>
        <v>
45</v>
      </c>
      <c r="BB6" s="53">
        <f t="shared" si="4"/>
        <v>
45</v>
      </c>
      <c r="BC6" s="53">
        <f t="shared" si="4"/>
        <v>
67</v>
      </c>
      <c r="BD6" s="53">
        <f t="shared" si="4"/>
        <v>
56</v>
      </c>
      <c r="BE6" s="51" t="str">
        <f>
IF(BE8="-","",IF(BE8="-","【-】","【"&amp;SUBSTITUTE(TEXT(BE8,"#,##0"),"-","△")&amp;"】"))</f>
        <v>
【3,111】</v>
      </c>
      <c r="BF6" s="52">
        <f>
IF(BF8="-",NA(),BF8)</f>
        <v>
-23.6</v>
      </c>
      <c r="BG6" s="52">
        <f t="shared" ref="BG6:BO6" si="5">
IF(BG8="-",NA(),BG8)</f>
        <v>
10</v>
      </c>
      <c r="BH6" s="52">
        <f t="shared" si="5"/>
        <v>
-34</v>
      </c>
      <c r="BI6" s="52">
        <f t="shared" si="5"/>
        <v>
-6.8</v>
      </c>
      <c r="BJ6" s="52">
        <f t="shared" si="5"/>
        <v>
12.4</v>
      </c>
      <c r="BK6" s="52">
        <f t="shared" si="5"/>
        <v>
6.5</v>
      </c>
      <c r="BL6" s="52">
        <f t="shared" si="5"/>
        <v>
-0.1</v>
      </c>
      <c r="BM6" s="52">
        <f t="shared" si="5"/>
        <v>
-9.8000000000000007</v>
      </c>
      <c r="BN6" s="52">
        <f t="shared" si="5"/>
        <v>
-25.9</v>
      </c>
      <c r="BO6" s="52">
        <f t="shared" si="5"/>
        <v>
-24.6</v>
      </c>
      <c r="BP6" s="49" t="str">
        <f>
IF(BP8="-","",IF(BP8="-","【-】","【"&amp;SUBSTITUTE(TEXT(BP8,"#,##0.0"),"-","△")&amp;"】"))</f>
        <v>
【0.8】</v>
      </c>
      <c r="BQ6" s="53">
        <f>
IF(BQ8="-",NA(),BQ8)</f>
        <v>
-7532</v>
      </c>
      <c r="BR6" s="53">
        <f t="shared" ref="BR6:BZ6" si="6">
IF(BR8="-",NA(),BR8)</f>
        <v>
3492</v>
      </c>
      <c r="BS6" s="53">
        <f t="shared" si="6"/>
        <v>
-11371</v>
      </c>
      <c r="BT6" s="53">
        <f t="shared" si="6"/>
        <v>
-2112</v>
      </c>
      <c r="BU6" s="53">
        <f t="shared" si="6"/>
        <v>
3911</v>
      </c>
      <c r="BV6" s="53">
        <f t="shared" si="6"/>
        <v>
17384</v>
      </c>
      <c r="BW6" s="53">
        <f t="shared" si="6"/>
        <v>
16973</v>
      </c>
      <c r="BX6" s="53">
        <f t="shared" si="6"/>
        <v>
5206</v>
      </c>
      <c r="BY6" s="53">
        <f t="shared" si="6"/>
        <v>
2220</v>
      </c>
      <c r="BZ6" s="53">
        <f t="shared" si="6"/>
        <v>
3097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110</v>
      </c>
      <c r="CM6" s="51">
        <f t="shared" ref="CM6:CN6" si="7">
CM8</f>
        <v>
0</v>
      </c>
      <c r="CN6" s="51">
        <f t="shared" si="7"/>
        <v>
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111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135.30000000000001</v>
      </c>
      <c r="DF6" s="52">
        <f t="shared" si="8"/>
        <v>
108.2</v>
      </c>
      <c r="DG6" s="52">
        <f t="shared" si="8"/>
        <v>
117.1</v>
      </c>
      <c r="DH6" s="52">
        <f t="shared" si="8"/>
        <v>
145.19999999999999</v>
      </c>
      <c r="DI6" s="52">
        <f t="shared" si="8"/>
        <v>
219.9</v>
      </c>
      <c r="DJ6" s="49" t="str">
        <f>
IF(DJ8="-","",IF(DJ8="-","【-】","【"&amp;SUBSTITUTE(TEXT(DJ8,"#,##0.0"),"-","△")&amp;"】"))</f>
        <v>
【99.8】</v>
      </c>
      <c r="DK6" s="52">
        <f>
IF(DK8="-",NA(),DK8)</f>
        <v>
63.9</v>
      </c>
      <c r="DL6" s="52">
        <f t="shared" ref="DL6:DT6" si="9">
IF(DL8="-",NA(),DL8)</f>
        <v>
70.3</v>
      </c>
      <c r="DM6" s="52">
        <f t="shared" si="9"/>
        <v>
65.2</v>
      </c>
      <c r="DN6" s="52">
        <f t="shared" si="9"/>
        <v>
61.4</v>
      </c>
      <c r="DO6" s="52">
        <f t="shared" si="9"/>
        <v>
62.7</v>
      </c>
      <c r="DP6" s="52">
        <f t="shared" si="9"/>
        <v>
164.4</v>
      </c>
      <c r="DQ6" s="52">
        <f t="shared" si="9"/>
        <v>
161.5</v>
      </c>
      <c r="DR6" s="52">
        <f t="shared" si="9"/>
        <v>
156.5</v>
      </c>
      <c r="DS6" s="52">
        <f t="shared" si="9"/>
        <v>
131</v>
      </c>
      <c r="DT6" s="52">
        <f t="shared" si="9"/>
        <v>
136.80000000000001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2">
      <c r="A7" s="37" t="s">
        <v>
112</v>
      </c>
      <c r="B7" s="48">
        <f t="shared" ref="B7:X7" si="10">
B8</f>
        <v>
2021</v>
      </c>
      <c r="C7" s="48">
        <f t="shared" si="10"/>
        <v>
131024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1</v>
      </c>
      <c r="H7" s="48" t="str">
        <f t="shared" si="10"/>
        <v>
東京都　中央区</v>
      </c>
      <c r="I7" s="48" t="str">
        <f t="shared" si="10"/>
        <v>
京橋プラザ駐車場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Ａ２Ｂ２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届出駐車場</v>
      </c>
      <c r="Q7" s="50" t="str">
        <f t="shared" si="10"/>
        <v>
-</v>
      </c>
      <c r="R7" s="51">
        <f t="shared" si="10"/>
        <v>
22</v>
      </c>
      <c r="S7" s="50" t="str">
        <f t="shared" si="10"/>
        <v>
公共施設</v>
      </c>
      <c r="T7" s="50" t="str">
        <f t="shared" si="10"/>
        <v>
無</v>
      </c>
      <c r="U7" s="51">
        <f t="shared" si="10"/>
        <v>
3990</v>
      </c>
      <c r="V7" s="51">
        <f t="shared" si="10"/>
        <v>
158</v>
      </c>
      <c r="W7" s="51">
        <f t="shared" si="10"/>
        <v>
400</v>
      </c>
      <c r="X7" s="50" t="str">
        <f t="shared" si="10"/>
        <v>
無</v>
      </c>
      <c r="Y7" s="52">
        <f>
Y8</f>
        <v>
80.900000000000006</v>
      </c>
      <c r="Z7" s="52">
        <f t="shared" ref="Z7:AH7" si="11">
Z8</f>
        <v>
111</v>
      </c>
      <c r="AA7" s="52">
        <f t="shared" si="11"/>
        <v>
75</v>
      </c>
      <c r="AB7" s="52">
        <f t="shared" si="11"/>
        <v>
93.6</v>
      </c>
      <c r="AC7" s="52">
        <f t="shared" si="11"/>
        <v>
114.2</v>
      </c>
      <c r="AD7" s="52">
        <f t="shared" si="11"/>
        <v>
132.1</v>
      </c>
      <c r="AE7" s="52">
        <f t="shared" si="11"/>
        <v>
150.30000000000001</v>
      </c>
      <c r="AF7" s="52">
        <f t="shared" si="11"/>
        <v>
136.1</v>
      </c>
      <c r="AG7" s="52">
        <f t="shared" si="11"/>
        <v>
127.8</v>
      </c>
      <c r="AH7" s="52">
        <f t="shared" si="11"/>
        <v>
146.5</v>
      </c>
      <c r="AI7" s="49"/>
      <c r="AJ7" s="52">
        <f>
AJ8</f>
        <v>
0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5.2</v>
      </c>
      <c r="AP7" s="52">
        <f t="shared" si="12"/>
        <v>
3.8</v>
      </c>
      <c r="AQ7" s="52">
        <f t="shared" si="12"/>
        <v>
4.0999999999999996</v>
      </c>
      <c r="AR7" s="52">
        <f t="shared" si="12"/>
        <v>
6.6</v>
      </c>
      <c r="AS7" s="52">
        <f t="shared" si="12"/>
        <v>
5.5</v>
      </c>
      <c r="AT7" s="49"/>
      <c r="AU7" s="53">
        <f>
AU8</f>
        <v>
0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44</v>
      </c>
      <c r="BA7" s="53">
        <f t="shared" si="13"/>
        <v>
45</v>
      </c>
      <c r="BB7" s="53">
        <f t="shared" si="13"/>
        <v>
45</v>
      </c>
      <c r="BC7" s="53">
        <f t="shared" si="13"/>
        <v>
67</v>
      </c>
      <c r="BD7" s="53">
        <f t="shared" si="13"/>
        <v>
56</v>
      </c>
      <c r="BE7" s="51"/>
      <c r="BF7" s="52">
        <f>
BF8</f>
        <v>
-23.6</v>
      </c>
      <c r="BG7" s="52">
        <f t="shared" ref="BG7:BO7" si="14">
BG8</f>
        <v>
10</v>
      </c>
      <c r="BH7" s="52">
        <f t="shared" si="14"/>
        <v>
-34</v>
      </c>
      <c r="BI7" s="52">
        <f t="shared" si="14"/>
        <v>
-6.8</v>
      </c>
      <c r="BJ7" s="52">
        <f t="shared" si="14"/>
        <v>
12.4</v>
      </c>
      <c r="BK7" s="52">
        <f t="shared" si="14"/>
        <v>
6.5</v>
      </c>
      <c r="BL7" s="52">
        <f t="shared" si="14"/>
        <v>
-0.1</v>
      </c>
      <c r="BM7" s="52">
        <f t="shared" si="14"/>
        <v>
-9.8000000000000007</v>
      </c>
      <c r="BN7" s="52">
        <f t="shared" si="14"/>
        <v>
-25.9</v>
      </c>
      <c r="BO7" s="52">
        <f t="shared" si="14"/>
        <v>
-24.6</v>
      </c>
      <c r="BP7" s="49"/>
      <c r="BQ7" s="53">
        <f>
BQ8</f>
        <v>
-7532</v>
      </c>
      <c r="BR7" s="53">
        <f t="shared" ref="BR7:BZ7" si="15">
BR8</f>
        <v>
3492</v>
      </c>
      <c r="BS7" s="53">
        <f t="shared" si="15"/>
        <v>
-11371</v>
      </c>
      <c r="BT7" s="53">
        <f t="shared" si="15"/>
        <v>
-2112</v>
      </c>
      <c r="BU7" s="53">
        <f t="shared" si="15"/>
        <v>
3911</v>
      </c>
      <c r="BV7" s="53">
        <f t="shared" si="15"/>
        <v>
17384</v>
      </c>
      <c r="BW7" s="53">
        <f t="shared" si="15"/>
        <v>
16973</v>
      </c>
      <c r="BX7" s="53">
        <f t="shared" si="15"/>
        <v>
5206</v>
      </c>
      <c r="BY7" s="53">
        <f t="shared" si="15"/>
        <v>
2220</v>
      </c>
      <c r="BZ7" s="53">
        <f t="shared" si="15"/>
        <v>
3097</v>
      </c>
      <c r="CA7" s="51"/>
      <c r="CB7" s="52" t="s">
        <v>
113</v>
      </c>
      <c r="CC7" s="52" t="s">
        <v>
113</v>
      </c>
      <c r="CD7" s="52" t="s">
        <v>
113</v>
      </c>
      <c r="CE7" s="52" t="s">
        <v>
113</v>
      </c>
      <c r="CF7" s="52" t="s">
        <v>
113</v>
      </c>
      <c r="CG7" s="52" t="s">
        <v>
113</v>
      </c>
      <c r="CH7" s="52" t="s">
        <v>
113</v>
      </c>
      <c r="CI7" s="52" t="s">
        <v>
113</v>
      </c>
      <c r="CJ7" s="52" t="s">
        <v>
113</v>
      </c>
      <c r="CK7" s="52" t="s">
        <v>
114</v>
      </c>
      <c r="CL7" s="49"/>
      <c r="CM7" s="51">
        <f>
CM8</f>
        <v>
0</v>
      </c>
      <c r="CN7" s="51">
        <f>
CN8</f>
        <v>
0</v>
      </c>
      <c r="CO7" s="52" t="s">
        <v>
113</v>
      </c>
      <c r="CP7" s="52" t="s">
        <v>
113</v>
      </c>
      <c r="CQ7" s="52" t="s">
        <v>
113</v>
      </c>
      <c r="CR7" s="52" t="s">
        <v>
113</v>
      </c>
      <c r="CS7" s="52" t="s">
        <v>
113</v>
      </c>
      <c r="CT7" s="52" t="s">
        <v>
113</v>
      </c>
      <c r="CU7" s="52" t="s">
        <v>
113</v>
      </c>
      <c r="CV7" s="52" t="s">
        <v>
113</v>
      </c>
      <c r="CW7" s="52" t="s">
        <v>
113</v>
      </c>
      <c r="CX7" s="52" t="s">
        <v>
110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135.30000000000001</v>
      </c>
      <c r="DF7" s="52">
        <f t="shared" si="16"/>
        <v>
108.2</v>
      </c>
      <c r="DG7" s="52">
        <f t="shared" si="16"/>
        <v>
117.1</v>
      </c>
      <c r="DH7" s="52">
        <f t="shared" si="16"/>
        <v>
145.19999999999999</v>
      </c>
      <c r="DI7" s="52">
        <f t="shared" si="16"/>
        <v>
219.9</v>
      </c>
      <c r="DJ7" s="49"/>
      <c r="DK7" s="52">
        <f>
DK8</f>
        <v>
63.9</v>
      </c>
      <c r="DL7" s="52">
        <f t="shared" ref="DL7:DT7" si="17">
DL8</f>
        <v>
70.3</v>
      </c>
      <c r="DM7" s="52">
        <f t="shared" si="17"/>
        <v>
65.2</v>
      </c>
      <c r="DN7" s="52">
        <f t="shared" si="17"/>
        <v>
61.4</v>
      </c>
      <c r="DO7" s="52">
        <f t="shared" si="17"/>
        <v>
62.7</v>
      </c>
      <c r="DP7" s="52">
        <f t="shared" si="17"/>
        <v>
164.4</v>
      </c>
      <c r="DQ7" s="52">
        <f t="shared" si="17"/>
        <v>
161.5</v>
      </c>
      <c r="DR7" s="52">
        <f t="shared" si="17"/>
        <v>
156.5</v>
      </c>
      <c r="DS7" s="52">
        <f t="shared" si="17"/>
        <v>
131</v>
      </c>
      <c r="DT7" s="52">
        <f t="shared" si="17"/>
        <v>
136.80000000000001</v>
      </c>
      <c r="DU7" s="49"/>
    </row>
    <row r="8" spans="1:125" s="54" customFormat="1" x14ac:dyDescent="0.2">
      <c r="A8" s="37"/>
      <c r="B8" s="55">
        <v>
2021</v>
      </c>
      <c r="C8" s="55">
        <v>
131024</v>
      </c>
      <c r="D8" s="55">
        <v>
47</v>
      </c>
      <c r="E8" s="55">
        <v>
14</v>
      </c>
      <c r="F8" s="55">
        <v>
0</v>
      </c>
      <c r="G8" s="55">
        <v>
1</v>
      </c>
      <c r="H8" s="55" t="s">
        <v>
115</v>
      </c>
      <c r="I8" s="55" t="s">
        <v>
116</v>
      </c>
      <c r="J8" s="55" t="s">
        <v>
117</v>
      </c>
      <c r="K8" s="55" t="s">
        <v>
118</v>
      </c>
      <c r="L8" s="55" t="s">
        <v>
119</v>
      </c>
      <c r="M8" s="55" t="s">
        <v>
120</v>
      </c>
      <c r="N8" s="55" t="s">
        <v>
121</v>
      </c>
      <c r="O8" s="56" t="s">
        <v>
122</v>
      </c>
      <c r="P8" s="57" t="s">
        <v>
123</v>
      </c>
      <c r="Q8" s="57" t="s">
        <v>
119</v>
      </c>
      <c r="R8" s="58">
        <v>
22</v>
      </c>
      <c r="S8" s="57" t="s">
        <v>
124</v>
      </c>
      <c r="T8" s="57" t="s">
        <v>
125</v>
      </c>
      <c r="U8" s="58">
        <v>
3990</v>
      </c>
      <c r="V8" s="58">
        <v>
158</v>
      </c>
      <c r="W8" s="58">
        <v>
400</v>
      </c>
      <c r="X8" s="57" t="s">
        <v>
125</v>
      </c>
      <c r="Y8" s="59">
        <v>
80.900000000000006</v>
      </c>
      <c r="Z8" s="59">
        <v>
111</v>
      </c>
      <c r="AA8" s="59">
        <v>
75</v>
      </c>
      <c r="AB8" s="59">
        <v>
93.6</v>
      </c>
      <c r="AC8" s="59">
        <v>
114.2</v>
      </c>
      <c r="AD8" s="59">
        <v>
132.1</v>
      </c>
      <c r="AE8" s="59">
        <v>
150.30000000000001</v>
      </c>
      <c r="AF8" s="59">
        <v>
136.1</v>
      </c>
      <c r="AG8" s="59">
        <v>
127.8</v>
      </c>
      <c r="AH8" s="59">
        <v>
146.5</v>
      </c>
      <c r="AI8" s="56">
        <v>
236.1</v>
      </c>
      <c r="AJ8" s="59">
        <v>
0</v>
      </c>
      <c r="AK8" s="59">
        <v>
0</v>
      </c>
      <c r="AL8" s="59">
        <v>
0</v>
      </c>
      <c r="AM8" s="59">
        <v>
0</v>
      </c>
      <c r="AN8" s="59">
        <v>
0</v>
      </c>
      <c r="AO8" s="59">
        <v>
5.2</v>
      </c>
      <c r="AP8" s="59">
        <v>
3.8</v>
      </c>
      <c r="AQ8" s="59">
        <v>
4.0999999999999996</v>
      </c>
      <c r="AR8" s="59">
        <v>
6.6</v>
      </c>
      <c r="AS8" s="59">
        <v>
5.5</v>
      </c>
      <c r="AT8" s="56">
        <v>
5.2</v>
      </c>
      <c r="AU8" s="60">
        <v>
0</v>
      </c>
      <c r="AV8" s="60">
        <v>
0</v>
      </c>
      <c r="AW8" s="60">
        <v>
0</v>
      </c>
      <c r="AX8" s="60">
        <v>
0</v>
      </c>
      <c r="AY8" s="60">
        <v>
0</v>
      </c>
      <c r="AZ8" s="60">
        <v>
44</v>
      </c>
      <c r="BA8" s="60">
        <v>
45</v>
      </c>
      <c r="BB8" s="60">
        <v>
45</v>
      </c>
      <c r="BC8" s="60">
        <v>
67</v>
      </c>
      <c r="BD8" s="60">
        <v>
56</v>
      </c>
      <c r="BE8" s="60">
        <v>
3111</v>
      </c>
      <c r="BF8" s="59">
        <v>
-23.6</v>
      </c>
      <c r="BG8" s="59">
        <v>
10</v>
      </c>
      <c r="BH8" s="59">
        <v>
-34</v>
      </c>
      <c r="BI8" s="59">
        <v>
-6.8</v>
      </c>
      <c r="BJ8" s="59">
        <v>
12.4</v>
      </c>
      <c r="BK8" s="59">
        <v>
6.5</v>
      </c>
      <c r="BL8" s="59">
        <v>
-0.1</v>
      </c>
      <c r="BM8" s="59">
        <v>
-9.8000000000000007</v>
      </c>
      <c r="BN8" s="59">
        <v>
-25.9</v>
      </c>
      <c r="BO8" s="59">
        <v>
-24.6</v>
      </c>
      <c r="BP8" s="56">
        <v>
0.8</v>
      </c>
      <c r="BQ8" s="60">
        <v>
-7532</v>
      </c>
      <c r="BR8" s="60">
        <v>
3492</v>
      </c>
      <c r="BS8" s="60">
        <v>
-11371</v>
      </c>
      <c r="BT8" s="61">
        <v>
-2112</v>
      </c>
      <c r="BU8" s="61">
        <v>
3911</v>
      </c>
      <c r="BV8" s="60">
        <v>
17384</v>
      </c>
      <c r="BW8" s="60">
        <v>
16973</v>
      </c>
      <c r="BX8" s="60">
        <v>
5206</v>
      </c>
      <c r="BY8" s="60">
        <v>
2220</v>
      </c>
      <c r="BZ8" s="60">
        <v>
3097</v>
      </c>
      <c r="CA8" s="58">
        <v>
10906</v>
      </c>
      <c r="CB8" s="59" t="s">
        <v>
119</v>
      </c>
      <c r="CC8" s="59" t="s">
        <v>
119</v>
      </c>
      <c r="CD8" s="59" t="s">
        <v>
119</v>
      </c>
      <c r="CE8" s="59" t="s">
        <v>
119</v>
      </c>
      <c r="CF8" s="59" t="s">
        <v>
119</v>
      </c>
      <c r="CG8" s="59" t="s">
        <v>
119</v>
      </c>
      <c r="CH8" s="59" t="s">
        <v>
119</v>
      </c>
      <c r="CI8" s="59" t="s">
        <v>
119</v>
      </c>
      <c r="CJ8" s="59" t="s">
        <v>
119</v>
      </c>
      <c r="CK8" s="59" t="s">
        <v>
119</v>
      </c>
      <c r="CL8" s="56" t="s">
        <v>
119</v>
      </c>
      <c r="CM8" s="58">
        <v>
0</v>
      </c>
      <c r="CN8" s="58">
        <v>
0</v>
      </c>
      <c r="CO8" s="59" t="s">
        <v>
119</v>
      </c>
      <c r="CP8" s="59" t="s">
        <v>
119</v>
      </c>
      <c r="CQ8" s="59" t="s">
        <v>
119</v>
      </c>
      <c r="CR8" s="59" t="s">
        <v>
119</v>
      </c>
      <c r="CS8" s="59" t="s">
        <v>
119</v>
      </c>
      <c r="CT8" s="59" t="s">
        <v>
119</v>
      </c>
      <c r="CU8" s="59" t="s">
        <v>
119</v>
      </c>
      <c r="CV8" s="59" t="s">
        <v>
119</v>
      </c>
      <c r="CW8" s="59" t="s">
        <v>
119</v>
      </c>
      <c r="CX8" s="59" t="s">
        <v>
119</v>
      </c>
      <c r="CY8" s="56" t="s">
        <v>
119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135.30000000000001</v>
      </c>
      <c r="DF8" s="59">
        <v>
108.2</v>
      </c>
      <c r="DG8" s="59">
        <v>
117.1</v>
      </c>
      <c r="DH8" s="59">
        <v>
145.19999999999999</v>
      </c>
      <c r="DI8" s="59">
        <v>
219.9</v>
      </c>
      <c r="DJ8" s="56">
        <v>
99.8</v>
      </c>
      <c r="DK8" s="59">
        <v>
63.9</v>
      </c>
      <c r="DL8" s="59">
        <v>
70.3</v>
      </c>
      <c r="DM8" s="59">
        <v>
65.2</v>
      </c>
      <c r="DN8" s="59">
        <v>
61.4</v>
      </c>
      <c r="DO8" s="59">
        <v>
62.7</v>
      </c>
      <c r="DP8" s="59">
        <v>
164.4</v>
      </c>
      <c r="DQ8" s="59">
        <v>
161.5</v>
      </c>
      <c r="DR8" s="59">
        <v>
156.5</v>
      </c>
      <c r="DS8" s="59">
        <v>
131</v>
      </c>
      <c r="DT8" s="59">
        <v>
136.80000000000001</v>
      </c>
      <c r="DU8" s="56">
        <v>
178.5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
126</v>
      </c>
      <c r="C10" s="64" t="s">
        <v>
127</v>
      </c>
      <c r="D10" s="64" t="s">
        <v>
128</v>
      </c>
      <c r="E10" s="64" t="s">
        <v>
129</v>
      </c>
      <c r="F10" s="64" t="s">
        <v>
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
52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cp:lastPrinted>2023-01-26T05:43:10Z</cp:lastPrinted>
  <dcterms:created xsi:type="dcterms:W3CDTF">2022-12-09T03:25:04Z</dcterms:created>
  <dcterms:modified xsi:type="dcterms:W3CDTF">2023-01-26T23:02:02Z</dcterms:modified>
  <cp:category/>
</cp:coreProperties>
</file>