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pWXzh0zrOMpQ0wsC7cB/biwwdh+9sHOOhernYIoH+J8O0dSqzeSQVJh36DZQW3f38LzEqEkqnUtRmt6yf63F+A==" workbookSaltValue="fbQjnd8tx/iY242oUkkS+Q==" workbookSpinCount="100000" lockStructure="1"/>
  <bookViews>
    <workbookView xWindow="0" yWindow="0" windowWidth="20496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IE76" i="4"/>
  <c r="BZ51" i="4"/>
  <c r="GQ30" i="4"/>
  <c r="LT76" i="4"/>
  <c r="GQ51" i="4"/>
  <c r="LH30" i="4"/>
  <c r="BZ30" i="4"/>
  <c r="BG51" i="4"/>
  <c r="FX30" i="4"/>
  <c r="BG30" i="4"/>
  <c r="AV76" i="4"/>
  <c r="KO51" i="4"/>
  <c r="FX51" i="4"/>
  <c r="HP76" i="4"/>
  <c r="LE76" i="4"/>
  <c r="KO30" i="4"/>
  <c r="KP76" i="4"/>
  <c r="HA76" i="4"/>
  <c r="AN51" i="4"/>
  <c r="FE30" i="4"/>
  <c r="FE51" i="4"/>
  <c r="JV30" i="4"/>
  <c r="AN30" i="4"/>
  <c r="AG76" i="4"/>
  <c r="JV51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<sst xmlns="http://schemas.openxmlformats.org/spreadsheetml/2006/main" count="277" uniqueCount="133">
  <si>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</si>
  <si>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</si>
  <si>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</si>
  <si>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</si>
  <si>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</si>
  <si>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</si>
  <si>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</si>
  <si>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</si>
  <si>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</si>
  <si>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</si>
  <si>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</si>
  <si>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</si>
  <si>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</si>
  <si>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</si>
  <si>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</si>
  <si>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</si>
  <si>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</si>
  <si>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</si>
  <si>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</si>
  <si>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</si>
  <si>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</si>
  <si>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</si>
  <si>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</si>
  <si>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</si>
  <si>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</si>
  <si>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</si>
  <si>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</si>
  <si>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</si>
  <si>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</si>
  <si>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</si>
  <si>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</si>
  <si>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</si>
  <si>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</si>
  <si>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</si>
  <si>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</si>
  <si>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</si>
  <si>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</si>
  <si>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</si>
  <si>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</si>
  <si>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</si>
  <si>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</si>
  <si>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</si>
  <si>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</si>
  <si>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</si>
  <si>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</si>
  <si>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</si>
  <si>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</si>
  <si>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</si>
  <si>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</si>
  <si>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</si>
  <si>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</si>
  <si>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</si>
  <si>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</si>
  <si>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</si>
  <si>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</si>
  <si>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</si>
  <si>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</si>
  <si>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</si>
  <si>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</si>
  <si>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</si>
  <si>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</si>
  <si>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</si>
  <si>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</si>
  <si>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</si>
  <si>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</si>
  <si>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</si>
  <si>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</si>
  <si>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</si>
  <si>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</si>
  <si>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</si>
  <si>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</si>
  <si>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</si>
  <si>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</si>
  <si>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</si>
  <si>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</si>
  <si>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</si>
  <si>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</si>
  <si>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</si>
  <si>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</si>
  <si>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</si>
  <si>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</si>
  <si>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</si>
  <si>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</si>
  <si>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</si>
  <si>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</si>
  <si>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</si>
  <si>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</si>
  <si>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</si>
  <si>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</si>
  <si>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</si>
  <si>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</si>
  <si>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</si>
  <si>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</si>
  <si>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</si>
  <si>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</si>
  <si>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</si>
  <si>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</si>
  <si>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</si>
  <si>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</si>
  <si>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</si>
  <si>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</si>
  <si>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</si>
  <si>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</si>
  <si>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</si>
  <si>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</si>
  <si>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当該値(N-4)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</si>
  <si>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</si>
  <si>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</si>
  <si>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</si>
  <si>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</si>
  <si>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</si>
  <si>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</si>
  <si>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</si>
  <si>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</si>
  <si>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備前橋二輪車駐車場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</si>
  <si>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</si>
  <si>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</si>
  <si>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</si>
  <si>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</si>
  <si>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</si>
  <si>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</si>
  <si>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</si>
  <si>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</si>
  <si>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</si>
  <si>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</si>
  <si>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</si>
  <si>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</si>
  <si>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</si>
  <si>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</si>
  <si>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</si>
  <si>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使用料の増などにより収益的収支比率、売上高ＧＯＰ比率、ＥＢＩＴＤＡともに増加に転じている。</t>
    <rPh sb="1" eb="4">
      <t>シヨウリョウ</t>
    </rPh>
    <rPh sb="5" eb="6">
      <t>ゾウ</t>
    </rPh>
    <rPh sb="11" eb="14">
      <t>シュウエキテキ</t>
    </rPh>
    <rPh sb="14" eb="16">
      <t>シュウシ</t>
    </rPh>
    <rPh sb="16" eb="18">
      <t>ヒリツ</t>
    </rPh>
    <rPh sb="19" eb="21">
      <t>ウリアゲ</t>
    </rPh>
    <rPh sb="21" eb="22">
      <t>ダカ</t>
    </rPh>
    <rPh sb="25" eb="27">
      <t>ヒリツ</t>
    </rPh>
    <rPh sb="37" eb="39">
      <t>ゾウカ</t>
    </rPh>
    <rPh sb="40" eb="41">
      <t>テン</t>
    </rPh>
    <phoneticPr fontId="5"/>
  </si>
  <si>
    <t>　本駐車場は、定期利用のみであり、昨年度に引き続き同水準を保っている。</t>
    <rPh sb="1" eb="2">
      <t>ホン</t>
    </rPh>
    <rPh sb="2" eb="5">
      <t>チュウシャジョウ</t>
    </rPh>
    <rPh sb="7" eb="9">
      <t>テイキ</t>
    </rPh>
    <rPh sb="9" eb="11">
      <t>リヨウ</t>
    </rPh>
    <rPh sb="17" eb="20">
      <t>サクネンド</t>
    </rPh>
    <rPh sb="21" eb="22">
      <t>ヒ</t>
    </rPh>
    <rPh sb="23" eb="24">
      <t>ツヅ</t>
    </rPh>
    <rPh sb="25" eb="28">
      <t>ドウスイジュン</t>
    </rPh>
    <rPh sb="29" eb="30">
      <t>タモ</t>
    </rPh>
    <phoneticPr fontId="5"/>
  </si>
  <si>
    <t>　稼働率を含むすべての指標について、使用料の増などにより数値が増加した。また、来年度についても設備改修の予定もなく、定期利用による安定した利用が見込めることから、数値は増加する見込みである。</t>
    <rPh sb="1" eb="3">
      <t>カドウ</t>
    </rPh>
    <rPh sb="3" eb="4">
      <t>リツ</t>
    </rPh>
    <rPh sb="5" eb="6">
      <t>フク</t>
    </rPh>
    <rPh sb="11" eb="13">
      <t>シヒョウ</t>
    </rPh>
    <rPh sb="18" eb="21">
      <t>シヨウリョウ</t>
    </rPh>
    <rPh sb="22" eb="23">
      <t>ゾウ</t>
    </rPh>
    <rPh sb="28" eb="30">
      <t>スウチ</t>
    </rPh>
    <rPh sb="31" eb="33">
      <t>ゾウカ</t>
    </rPh>
    <rPh sb="39" eb="42">
      <t>ライネンド</t>
    </rPh>
    <rPh sb="47" eb="49">
      <t>セツビ</t>
    </rPh>
    <rPh sb="49" eb="51">
      <t>カイシュウ</t>
    </rPh>
    <rPh sb="52" eb="54">
      <t>ヨテイ</t>
    </rPh>
    <rPh sb="58" eb="60">
      <t>テイキ</t>
    </rPh>
    <rPh sb="60" eb="62">
      <t>リヨウ</t>
    </rPh>
    <rPh sb="65" eb="67">
      <t>アンテイ</t>
    </rPh>
    <rPh sb="69" eb="71">
      <t>リヨウ</t>
    </rPh>
    <rPh sb="72" eb="74">
      <t>ミコ</t>
    </rPh>
    <rPh sb="81" eb="83">
      <t>スウチ</t>
    </rPh>
    <rPh sb="84" eb="86">
      <t>ゾウカ</t>
    </rPh>
    <rPh sb="88" eb="90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</si>
</sst>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409.6</c:v>
                </c:pt>
                <c:pt idx="1">
                  <c:v>201</c:v>
                </c:pt>
                <c:pt idx="2">
                  <c:v>329</c:v>
                </c:pt>
                <c:pt idx="3">
                  <c:v>189</c:v>
                </c:pt>
                <c:pt idx="4">
                  <c:v>216.7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6-42EC-A000-2F01AE0B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6-42EC-A000-2F01AE0B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B-451A-932F-330769EC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B-451A-932F-330769EC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6CB-4EFF-AAAF-F1DC2B88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B-4EFF-AAAF-F1DC2B88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229-499F-A193-ECA4740D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9-499F-A193-ECA4740D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A-4CB3-B110-E172CD64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A-4CB3-B110-E172CD64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5-45D0-A4CD-ADDECD99D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5-45D0-A4CD-ADDECD99D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95</c:v>
                </c:pt>
                <c:pt idx="2">
                  <c:v>85</c:v>
                </c:pt>
                <c:pt idx="3">
                  <c:v>85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0-457A-ABC9-0FC4AB9B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0-457A-ABC9-0FC4AB9B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75.599999999999994</c:v>
                </c:pt>
                <c:pt idx="1">
                  <c:v>50.3</c:v>
                </c:pt>
                <c:pt idx="2">
                  <c:v>70</c:v>
                </c:pt>
                <c:pt idx="3">
                  <c:v>47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1-43B1-A11B-209F6BC7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1-43B1-A11B-209F6BC7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1421</c:v>
                </c:pt>
                <c:pt idx="1">
                  <c:v>889</c:v>
                </c:pt>
                <c:pt idx="2">
                  <c:v>1086</c:v>
                </c:pt>
                <c:pt idx="3">
                  <c:v>775</c:v>
                </c:pt>
                <c:pt idx="4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A-465B-AC86-356FEA414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A-465B-AC86-356FEA414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東京都中央区　備前橋二輪車駐車場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216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13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20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11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409.6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201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329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189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216.7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95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85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85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90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75.599999999999994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50.3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70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47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53.9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1421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889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1086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775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922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LmrTQCPflQaNoFTx9gsC4RAojoawMQaWn2nwuY1gveZCU00vynfwyhG4zNn3bvPjrDz6PyqJxuzYhlfshW3Lw==" saltValue="J59ZL/xjOjXOlX82ZoCni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89</v>
      </c>
      <c r="AK5" s="59" t="s">
        <v>
90</v>
      </c>
      <c r="AL5" s="59" t="s">
        <v>
91</v>
      </c>
      <c r="AM5" s="59" t="s">
        <v>
100</v>
      </c>
      <c r="AN5" s="59" t="s">
        <v>
101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89</v>
      </c>
      <c r="AV5" s="59" t="s">
        <v>
90</v>
      </c>
      <c r="AW5" s="59" t="s">
        <v>
102</v>
      </c>
      <c r="AX5" s="59" t="s">
        <v>
100</v>
      </c>
      <c r="AY5" s="59" t="s">
        <v>
103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89</v>
      </c>
      <c r="BG5" s="59" t="s">
        <v>
104</v>
      </c>
      <c r="BH5" s="59" t="s">
        <v>
91</v>
      </c>
      <c r="BI5" s="59" t="s">
        <v>
100</v>
      </c>
      <c r="BJ5" s="59" t="s">
        <v>
103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89</v>
      </c>
      <c r="BR5" s="59" t="s">
        <v>
104</v>
      </c>
      <c r="BS5" s="59" t="s">
        <v>
91</v>
      </c>
      <c r="BT5" s="59" t="s">
        <v>
100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105</v>
      </c>
      <c r="CC5" s="59" t="s">
        <v>
104</v>
      </c>
      <c r="CD5" s="59" t="s">
        <v>
91</v>
      </c>
      <c r="CE5" s="59" t="s">
        <v>
100</v>
      </c>
      <c r="CF5" s="59" t="s">
        <v>
103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89</v>
      </c>
      <c r="CP5" s="59" t="s">
        <v>
104</v>
      </c>
      <c r="CQ5" s="59" t="s">
        <v>
91</v>
      </c>
      <c r="CR5" s="59" t="s">
        <v>
100</v>
      </c>
      <c r="CS5" s="59" t="s">
        <v>
103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106</v>
      </c>
      <c r="DA5" s="59" t="s">
        <v>
104</v>
      </c>
      <c r="DB5" s="59" t="s">
        <v>
91</v>
      </c>
      <c r="DC5" s="59" t="s">
        <v>
100</v>
      </c>
      <c r="DD5" s="59" t="s">
        <v>
101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105</v>
      </c>
      <c r="DL5" s="59" t="s">
        <v>
104</v>
      </c>
      <c r="DM5" s="59" t="s">
        <v>
91</v>
      </c>
      <c r="DN5" s="59" t="s">
        <v>
107</v>
      </c>
      <c r="DO5" s="59" t="s">
        <v>
103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2">
      <c r="A6" s="49" t="s">
        <v>
108</v>
      </c>
      <c r="B6" s="60">
        <f>
B8</f>
        <v>
2020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12</v>
      </c>
      <c r="H6" s="60" t="str">
        <f>
SUBSTITUTE(H8,"　","")</f>
        <v>
東京都中央区</v>
      </c>
      <c r="I6" s="60" t="str">
        <f t="shared" si="1"/>
        <v>
備前橋二輪車駐車場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13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216</v>
      </c>
      <c r="V6" s="63">
        <f t="shared" si="1"/>
        <v>
20</v>
      </c>
      <c r="W6" s="63">
        <f t="shared" si="1"/>
        <v>
11</v>
      </c>
      <c r="X6" s="62" t="str">
        <f t="shared" si="1"/>
        <v>
無</v>
      </c>
      <c r="Y6" s="64">
        <f>
IF(Y8="-",NA(),Y8)</f>
        <v>
409.6</v>
      </c>
      <c r="Z6" s="64">
        <f t="shared" ref="Z6:AH6" si="2">
IF(Z8="-",NA(),Z8)</f>
        <v>
201</v>
      </c>
      <c r="AA6" s="64">
        <f t="shared" si="2"/>
        <v>
329</v>
      </c>
      <c r="AB6" s="64">
        <f t="shared" si="2"/>
        <v>
189</v>
      </c>
      <c r="AC6" s="64">
        <f t="shared" si="2"/>
        <v>
216.7</v>
      </c>
      <c r="AD6" s="64">
        <f t="shared" si="2"/>
        <v>
413.9</v>
      </c>
      <c r="AE6" s="64">
        <f t="shared" si="2"/>
        <v>
263.7</v>
      </c>
      <c r="AF6" s="64">
        <f t="shared" si="2"/>
        <v>
509.7</v>
      </c>
      <c r="AG6" s="64">
        <f t="shared" si="2"/>
        <v>
1492.8</v>
      </c>
      <c r="AH6" s="64">
        <f t="shared" si="2"/>
        <v>
3199.2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1.7</v>
      </c>
      <c r="AP6" s="64">
        <f t="shared" si="3"/>
        <v>
0.5</v>
      </c>
      <c r="AQ6" s="64">
        <f t="shared" si="3"/>
        <v>
1</v>
      </c>
      <c r="AR6" s="64">
        <f t="shared" si="3"/>
        <v>
0.8</v>
      </c>
      <c r="AS6" s="64">
        <f t="shared" si="3"/>
        <v>
5.9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3</v>
      </c>
      <c r="BA6" s="65">
        <f t="shared" si="4"/>
        <v>
1</v>
      </c>
      <c r="BB6" s="65">
        <f t="shared" si="4"/>
        <v>
3</v>
      </c>
      <c r="BC6" s="65">
        <f t="shared" si="4"/>
        <v>
3</v>
      </c>
      <c r="BD6" s="65">
        <f t="shared" si="4"/>
        <v>
93</v>
      </c>
      <c r="BE6" s="63" t="str">
        <f>
IF(BE8="-","",IF(BE8="-","【-】","【"&amp;SUBSTITUTE(TEXT(BE8,"#,##0"),"-","△")&amp;"】"))</f>
        <v>
【2,345】</v>
      </c>
      <c r="BF6" s="64">
        <f>
IF(BF8="-",NA(),BF8)</f>
        <v>
75.599999999999994</v>
      </c>
      <c r="BG6" s="64">
        <f t="shared" ref="BG6:BO6" si="5">
IF(BG8="-",NA(),BG8)</f>
        <v>
50.3</v>
      </c>
      <c r="BH6" s="64">
        <f t="shared" si="5"/>
        <v>
70</v>
      </c>
      <c r="BI6" s="64">
        <f t="shared" si="5"/>
        <v>
47</v>
      </c>
      <c r="BJ6" s="64">
        <f t="shared" si="5"/>
        <v>
53.9</v>
      </c>
      <c r="BK6" s="64">
        <f t="shared" si="5"/>
        <v>
37.4</v>
      </c>
      <c r="BL6" s="64">
        <f t="shared" si="5"/>
        <v>
28.9</v>
      </c>
      <c r="BM6" s="64">
        <f t="shared" si="5"/>
        <v>
35.700000000000003</v>
      </c>
      <c r="BN6" s="64">
        <f t="shared" si="5"/>
        <v>
30</v>
      </c>
      <c r="BO6" s="64">
        <f t="shared" si="5"/>
        <v>
-52.1</v>
      </c>
      <c r="BP6" s="61" t="str">
        <f>
IF(BP8="-","",IF(BP8="-","【-】","【"&amp;SUBSTITUTE(TEXT(BP8,"#,##0.0"),"-","△")&amp;"】"))</f>
        <v>
【△65.9】</v>
      </c>
      <c r="BQ6" s="65">
        <f>
IF(BQ8="-",NA(),BQ8)</f>
        <v>
1421</v>
      </c>
      <c r="BR6" s="65">
        <f t="shared" ref="BR6:BZ6" si="6">
IF(BR8="-",NA(),BR8)</f>
        <v>
889</v>
      </c>
      <c r="BS6" s="65">
        <f t="shared" si="6"/>
        <v>
1086</v>
      </c>
      <c r="BT6" s="65">
        <f t="shared" si="6"/>
        <v>
775</v>
      </c>
      <c r="BU6" s="65">
        <f t="shared" si="6"/>
        <v>
922</v>
      </c>
      <c r="BV6" s="65">
        <f t="shared" si="6"/>
        <v>
9208</v>
      </c>
      <c r="BW6" s="65">
        <f t="shared" si="6"/>
        <v>
8524</v>
      </c>
      <c r="BX6" s="65">
        <f t="shared" si="6"/>
        <v>
6653</v>
      </c>
      <c r="BY6" s="65">
        <f t="shared" si="6"/>
        <v>
6991</v>
      </c>
      <c r="BZ6" s="65">
        <f t="shared" si="6"/>
        <v>
1045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109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109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40</v>
      </c>
      <c r="DF6" s="64">
        <f t="shared" si="8"/>
        <v>
33.200000000000003</v>
      </c>
      <c r="DG6" s="64">
        <f t="shared" si="8"/>
        <v>
21.3</v>
      </c>
      <c r="DH6" s="64">
        <f t="shared" si="8"/>
        <v>
18.2</v>
      </c>
      <c r="DI6" s="64">
        <f t="shared" si="8"/>
        <v>
764.6</v>
      </c>
      <c r="DJ6" s="61" t="str">
        <f>
IF(DJ8="-","",IF(DJ8="-","【-】","【"&amp;SUBSTITUTE(TEXT(DJ8,"#,##0.0"),"-","△")&amp;"】"))</f>
        <v>
【183.4】</v>
      </c>
      <c r="DK6" s="64">
        <f>
IF(DK8="-",NA(),DK8)</f>
        <v>
100</v>
      </c>
      <c r="DL6" s="64">
        <f t="shared" ref="DL6:DT6" si="9">
IF(DL8="-",NA(),DL8)</f>
        <v>
95</v>
      </c>
      <c r="DM6" s="64">
        <f t="shared" si="9"/>
        <v>
85</v>
      </c>
      <c r="DN6" s="64">
        <f t="shared" si="9"/>
        <v>
85</v>
      </c>
      <c r="DO6" s="64">
        <f t="shared" si="9"/>
        <v>
90</v>
      </c>
      <c r="DP6" s="64">
        <f t="shared" si="9"/>
        <v>
172</v>
      </c>
      <c r="DQ6" s="64">
        <f t="shared" si="9"/>
        <v>
170.6</v>
      </c>
      <c r="DR6" s="64">
        <f t="shared" si="9"/>
        <v>
171.8</v>
      </c>
      <c r="DS6" s="64">
        <f t="shared" si="9"/>
        <v>
169.4</v>
      </c>
      <c r="DT6" s="64">
        <f t="shared" si="9"/>
        <v>
128.5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110</v>
      </c>
      <c r="B7" s="60">
        <f t="shared" ref="B7:X7" si="10">
B8</f>
        <v>
2020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12</v>
      </c>
      <c r="H7" s="60" t="str">
        <f t="shared" si="10"/>
        <v>
東京都　中央区</v>
      </c>
      <c r="I7" s="60" t="str">
        <f t="shared" si="10"/>
        <v>
備前橋二輪車駐車場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13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216</v>
      </c>
      <c r="V7" s="63">
        <f t="shared" si="10"/>
        <v>
20</v>
      </c>
      <c r="W7" s="63">
        <f t="shared" si="10"/>
        <v>
11</v>
      </c>
      <c r="X7" s="62" t="str">
        <f t="shared" si="10"/>
        <v>
無</v>
      </c>
      <c r="Y7" s="64">
        <f>
Y8</f>
        <v>
409.6</v>
      </c>
      <c r="Z7" s="64">
        <f t="shared" ref="Z7:AH7" si="11">
Z8</f>
        <v>
201</v>
      </c>
      <c r="AA7" s="64">
        <f t="shared" si="11"/>
        <v>
329</v>
      </c>
      <c r="AB7" s="64">
        <f t="shared" si="11"/>
        <v>
189</v>
      </c>
      <c r="AC7" s="64">
        <f t="shared" si="11"/>
        <v>
216.7</v>
      </c>
      <c r="AD7" s="64">
        <f t="shared" si="11"/>
        <v>
413.9</v>
      </c>
      <c r="AE7" s="64">
        <f t="shared" si="11"/>
        <v>
263.7</v>
      </c>
      <c r="AF7" s="64">
        <f t="shared" si="11"/>
        <v>
509.7</v>
      </c>
      <c r="AG7" s="64">
        <f t="shared" si="11"/>
        <v>
1492.8</v>
      </c>
      <c r="AH7" s="64">
        <f t="shared" si="11"/>
        <v>
3199.2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1.7</v>
      </c>
      <c r="AP7" s="64">
        <f t="shared" si="12"/>
        <v>
0.5</v>
      </c>
      <c r="AQ7" s="64">
        <f t="shared" si="12"/>
        <v>
1</v>
      </c>
      <c r="AR7" s="64">
        <f t="shared" si="12"/>
        <v>
0.8</v>
      </c>
      <c r="AS7" s="64">
        <f t="shared" si="12"/>
        <v>
5.9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3</v>
      </c>
      <c r="BA7" s="65">
        <f t="shared" si="13"/>
        <v>
1</v>
      </c>
      <c r="BB7" s="65">
        <f t="shared" si="13"/>
        <v>
3</v>
      </c>
      <c r="BC7" s="65">
        <f t="shared" si="13"/>
        <v>
3</v>
      </c>
      <c r="BD7" s="65">
        <f t="shared" si="13"/>
        <v>
93</v>
      </c>
      <c r="BE7" s="63"/>
      <c r="BF7" s="64">
        <f>
BF8</f>
        <v>
75.599999999999994</v>
      </c>
      <c r="BG7" s="64">
        <f t="shared" ref="BG7:BO7" si="14">
BG8</f>
        <v>
50.3</v>
      </c>
      <c r="BH7" s="64">
        <f t="shared" si="14"/>
        <v>
70</v>
      </c>
      <c r="BI7" s="64">
        <f t="shared" si="14"/>
        <v>
47</v>
      </c>
      <c r="BJ7" s="64">
        <f t="shared" si="14"/>
        <v>
53.9</v>
      </c>
      <c r="BK7" s="64">
        <f t="shared" si="14"/>
        <v>
37.4</v>
      </c>
      <c r="BL7" s="64">
        <f t="shared" si="14"/>
        <v>
28.9</v>
      </c>
      <c r="BM7" s="64">
        <f t="shared" si="14"/>
        <v>
35.700000000000003</v>
      </c>
      <c r="BN7" s="64">
        <f t="shared" si="14"/>
        <v>
30</v>
      </c>
      <c r="BO7" s="64">
        <f t="shared" si="14"/>
        <v>
-52.1</v>
      </c>
      <c r="BP7" s="61"/>
      <c r="BQ7" s="65">
        <f>
BQ8</f>
        <v>
1421</v>
      </c>
      <c r="BR7" s="65">
        <f t="shared" ref="BR7:BZ7" si="15">
BR8</f>
        <v>
889</v>
      </c>
      <c r="BS7" s="65">
        <f t="shared" si="15"/>
        <v>
1086</v>
      </c>
      <c r="BT7" s="65">
        <f t="shared" si="15"/>
        <v>
775</v>
      </c>
      <c r="BU7" s="65">
        <f t="shared" si="15"/>
        <v>
922</v>
      </c>
      <c r="BV7" s="65">
        <f t="shared" si="15"/>
        <v>
9208</v>
      </c>
      <c r="BW7" s="65">
        <f t="shared" si="15"/>
        <v>
8524</v>
      </c>
      <c r="BX7" s="65">
        <f t="shared" si="15"/>
        <v>
6653</v>
      </c>
      <c r="BY7" s="65">
        <f t="shared" si="15"/>
        <v>
6991</v>
      </c>
      <c r="BZ7" s="65">
        <f t="shared" si="15"/>
        <v>
1045</v>
      </c>
      <c r="CA7" s="63"/>
      <c r="CB7" s="64" t="s">
        <v>
111</v>
      </c>
      <c r="CC7" s="64" t="s">
        <v>
111</v>
      </c>
      <c r="CD7" s="64" t="s">
        <v>
111</v>
      </c>
      <c r="CE7" s="64" t="s">
        <v>
111</v>
      </c>
      <c r="CF7" s="64" t="s">
        <v>
111</v>
      </c>
      <c r="CG7" s="64" t="s">
        <v>
111</v>
      </c>
      <c r="CH7" s="64" t="s">
        <v>
111</v>
      </c>
      <c r="CI7" s="64" t="s">
        <v>
111</v>
      </c>
      <c r="CJ7" s="64" t="s">
        <v>
111</v>
      </c>
      <c r="CK7" s="64" t="s">
        <v>
112</v>
      </c>
      <c r="CL7" s="61"/>
      <c r="CM7" s="63">
        <f>
CM8</f>
        <v>
0</v>
      </c>
      <c r="CN7" s="63">
        <f>
CN8</f>
        <v>
0</v>
      </c>
      <c r="CO7" s="64" t="s">
        <v>
111</v>
      </c>
      <c r="CP7" s="64" t="s">
        <v>
111</v>
      </c>
      <c r="CQ7" s="64" t="s">
        <v>
111</v>
      </c>
      <c r="CR7" s="64" t="s">
        <v>
111</v>
      </c>
      <c r="CS7" s="64" t="s">
        <v>
111</v>
      </c>
      <c r="CT7" s="64" t="s">
        <v>
111</v>
      </c>
      <c r="CU7" s="64" t="s">
        <v>
111</v>
      </c>
      <c r="CV7" s="64" t="s">
        <v>
111</v>
      </c>
      <c r="CW7" s="64" t="s">
        <v>
111</v>
      </c>
      <c r="CX7" s="64" t="s">
        <v>
109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40</v>
      </c>
      <c r="DF7" s="64">
        <f t="shared" si="16"/>
        <v>
33.200000000000003</v>
      </c>
      <c r="DG7" s="64">
        <f t="shared" si="16"/>
        <v>
21.3</v>
      </c>
      <c r="DH7" s="64">
        <f t="shared" si="16"/>
        <v>
18.2</v>
      </c>
      <c r="DI7" s="64">
        <f t="shared" si="16"/>
        <v>
764.6</v>
      </c>
      <c r="DJ7" s="61"/>
      <c r="DK7" s="64">
        <f>
DK8</f>
        <v>
100</v>
      </c>
      <c r="DL7" s="64">
        <f t="shared" ref="DL7:DT7" si="17">
DL8</f>
        <v>
95</v>
      </c>
      <c r="DM7" s="64">
        <f t="shared" si="17"/>
        <v>
85</v>
      </c>
      <c r="DN7" s="64">
        <f t="shared" si="17"/>
        <v>
85</v>
      </c>
      <c r="DO7" s="64">
        <f t="shared" si="17"/>
        <v>
90</v>
      </c>
      <c r="DP7" s="64">
        <f t="shared" si="17"/>
        <v>
172</v>
      </c>
      <c r="DQ7" s="64">
        <f t="shared" si="17"/>
        <v>
170.6</v>
      </c>
      <c r="DR7" s="64">
        <f t="shared" si="17"/>
        <v>
171.8</v>
      </c>
      <c r="DS7" s="64">
        <f t="shared" si="17"/>
        <v>
169.4</v>
      </c>
      <c r="DT7" s="64">
        <f t="shared" si="17"/>
        <v>
128.5</v>
      </c>
      <c r="DU7" s="61"/>
    </row>
    <row r="8" spans="1:125" s="66" customFormat="1" x14ac:dyDescent="0.2">
      <c r="A8" s="49"/>
      <c r="B8" s="67">
        <v>
2020</v>
      </c>
      <c r="C8" s="67">
        <v>
131024</v>
      </c>
      <c r="D8" s="67">
        <v>
47</v>
      </c>
      <c r="E8" s="67">
        <v>
14</v>
      </c>
      <c r="F8" s="67">
        <v>
0</v>
      </c>
      <c r="G8" s="67">
        <v>
12</v>
      </c>
      <c r="H8" s="67" t="s">
        <v>
113</v>
      </c>
      <c r="I8" s="67" t="s">
        <v>
114</v>
      </c>
      <c r="J8" s="67" t="s">
        <v>
115</v>
      </c>
      <c r="K8" s="67" t="s">
        <v>
116</v>
      </c>
      <c r="L8" s="67" t="s">
        <v>
117</v>
      </c>
      <c r="M8" s="67" t="s">
        <v>
118</v>
      </c>
      <c r="N8" s="67" t="s">
        <v>
119</v>
      </c>
      <c r="O8" s="68" t="s">
        <v>
120</v>
      </c>
      <c r="P8" s="69" t="s">
        <v>
121</v>
      </c>
      <c r="Q8" s="69" t="s">
        <v>
122</v>
      </c>
      <c r="R8" s="70">
        <v>
13</v>
      </c>
      <c r="S8" s="69" t="s">
        <v>
123</v>
      </c>
      <c r="T8" s="69" t="s">
        <v>
124</v>
      </c>
      <c r="U8" s="70">
        <v>
216</v>
      </c>
      <c r="V8" s="70">
        <v>
20</v>
      </c>
      <c r="W8" s="70">
        <v>
11</v>
      </c>
      <c r="X8" s="69" t="s">
        <v>
124</v>
      </c>
      <c r="Y8" s="71">
        <v>
409.6</v>
      </c>
      <c r="Z8" s="71">
        <v>
201</v>
      </c>
      <c r="AA8" s="71">
        <v>
329</v>
      </c>
      <c r="AB8" s="71">
        <v>
189</v>
      </c>
      <c r="AC8" s="71">
        <v>
216.7</v>
      </c>
      <c r="AD8" s="71">
        <v>
413.9</v>
      </c>
      <c r="AE8" s="71">
        <v>
263.7</v>
      </c>
      <c r="AF8" s="71">
        <v>
509.7</v>
      </c>
      <c r="AG8" s="71">
        <v>
1492.8</v>
      </c>
      <c r="AH8" s="71">
        <v>
3199.2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1.7</v>
      </c>
      <c r="AP8" s="71">
        <v>
0.5</v>
      </c>
      <c r="AQ8" s="71">
        <v>
1</v>
      </c>
      <c r="AR8" s="71">
        <v>
0.8</v>
      </c>
      <c r="AS8" s="71">
        <v>
5.9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3</v>
      </c>
      <c r="BA8" s="72">
        <v>
1</v>
      </c>
      <c r="BB8" s="72">
        <v>
3</v>
      </c>
      <c r="BC8" s="72">
        <v>
3</v>
      </c>
      <c r="BD8" s="72">
        <v>
93</v>
      </c>
      <c r="BE8" s="72">
        <v>
2345</v>
      </c>
      <c r="BF8" s="71">
        <v>
75.599999999999994</v>
      </c>
      <c r="BG8" s="71">
        <v>
50.3</v>
      </c>
      <c r="BH8" s="71">
        <v>
70</v>
      </c>
      <c r="BI8" s="71">
        <v>
47</v>
      </c>
      <c r="BJ8" s="71">
        <v>
53.9</v>
      </c>
      <c r="BK8" s="71">
        <v>
37.4</v>
      </c>
      <c r="BL8" s="71">
        <v>
28.9</v>
      </c>
      <c r="BM8" s="71">
        <v>
35.700000000000003</v>
      </c>
      <c r="BN8" s="71">
        <v>
30</v>
      </c>
      <c r="BO8" s="71">
        <v>
-52.1</v>
      </c>
      <c r="BP8" s="68">
        <v>
-65.900000000000006</v>
      </c>
      <c r="BQ8" s="72">
        <v>
1421</v>
      </c>
      <c r="BR8" s="72">
        <v>
889</v>
      </c>
      <c r="BS8" s="72">
        <v>
1086</v>
      </c>
      <c r="BT8" s="73">
        <v>
775</v>
      </c>
      <c r="BU8" s="73">
        <v>
922</v>
      </c>
      <c r="BV8" s="72">
        <v>
9208</v>
      </c>
      <c r="BW8" s="72">
        <v>
8524</v>
      </c>
      <c r="BX8" s="72">
        <v>
6653</v>
      </c>
      <c r="BY8" s="72">
        <v>
6991</v>
      </c>
      <c r="BZ8" s="72">
        <v>
1045</v>
      </c>
      <c r="CA8" s="70">
        <v>
3932</v>
      </c>
      <c r="CB8" s="71" t="s">
        <v>
117</v>
      </c>
      <c r="CC8" s="71" t="s">
        <v>
117</v>
      </c>
      <c r="CD8" s="71" t="s">
        <v>
117</v>
      </c>
      <c r="CE8" s="71" t="s">
        <v>
117</v>
      </c>
      <c r="CF8" s="71" t="s">
        <v>
117</v>
      </c>
      <c r="CG8" s="71" t="s">
        <v>
117</v>
      </c>
      <c r="CH8" s="71" t="s">
        <v>
117</v>
      </c>
      <c r="CI8" s="71" t="s">
        <v>
117</v>
      </c>
      <c r="CJ8" s="71" t="s">
        <v>
117</v>
      </c>
      <c r="CK8" s="71" t="s">
        <v>
117</v>
      </c>
      <c r="CL8" s="68" t="s">
        <v>
117</v>
      </c>
      <c r="CM8" s="70">
        <v>
0</v>
      </c>
      <c r="CN8" s="70">
        <v>
0</v>
      </c>
      <c r="CO8" s="71" t="s">
        <v>
117</v>
      </c>
      <c r="CP8" s="71" t="s">
        <v>
117</v>
      </c>
      <c r="CQ8" s="71" t="s">
        <v>
117</v>
      </c>
      <c r="CR8" s="71" t="s">
        <v>
117</v>
      </c>
      <c r="CS8" s="71" t="s">
        <v>
117</v>
      </c>
      <c r="CT8" s="71" t="s">
        <v>
117</v>
      </c>
      <c r="CU8" s="71" t="s">
        <v>
117</v>
      </c>
      <c r="CV8" s="71" t="s">
        <v>
117</v>
      </c>
      <c r="CW8" s="71" t="s">
        <v>
117</v>
      </c>
      <c r="CX8" s="71" t="s">
        <v>
117</v>
      </c>
      <c r="CY8" s="68" t="s">
        <v>
117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40</v>
      </c>
      <c r="DF8" s="71">
        <v>
33.200000000000003</v>
      </c>
      <c r="DG8" s="71">
        <v>
21.3</v>
      </c>
      <c r="DH8" s="71">
        <v>
18.2</v>
      </c>
      <c r="DI8" s="71">
        <v>
764.6</v>
      </c>
      <c r="DJ8" s="68">
        <v>
183.4</v>
      </c>
      <c r="DK8" s="71">
        <v>
100</v>
      </c>
      <c r="DL8" s="71">
        <v>
95</v>
      </c>
      <c r="DM8" s="71">
        <v>
85</v>
      </c>
      <c r="DN8" s="71">
        <v>
85</v>
      </c>
      <c r="DO8" s="71">
        <v>
90</v>
      </c>
      <c r="DP8" s="71">
        <v>
172</v>
      </c>
      <c r="DQ8" s="71">
        <v>
170.6</v>
      </c>
      <c r="DR8" s="71">
        <v>
171.8</v>
      </c>
      <c r="DS8" s="71">
        <v>
169.4</v>
      </c>
      <c r="DT8" s="71">
        <v>
128.5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125</v>
      </c>
      <c r="C10" s="78" t="s">
        <v>
126</v>
      </c>
      <c r="D10" s="78" t="s">
        <v>
127</v>
      </c>
      <c r="E10" s="78" t="s">
        <v>
128</v>
      </c>
      <c r="F10" s="78" t="s">
        <v>
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52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2021-12-17T06:01:08Z</dcterms:created>
  <dcterms:modified xsi:type="dcterms:W3CDTF">2022-02-16T07:20:16Z</dcterms:modified>
  <cp:category/>
</cp:coreProperties>
</file>