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jfbruNYm4ZDMmLwZS3qNHgg9L0h6cIkTog8fNj8j5fmbgITGDKhVz6SfmhDRibA7jHCNetr701UlyuWFD1RT5Q==" workbookSaltValue="lpOMefa1bHjjk/7jnQnC2w==" workbookSpinCount="100000" lockStructure="1"/>
  <bookViews>
    <workbookView xWindow="0" yWindow="0" windowWidth="7476" windowHeight="2688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BZ51" i="4"/>
  <c r="LT76" i="4"/>
  <c r="GQ51" i="4"/>
  <c r="LH30" i="4"/>
  <c r="IE76" i="4"/>
  <c r="BZ30" i="4"/>
  <c r="GQ30" i="4"/>
  <c r="BG30" i="4"/>
  <c r="AV76" i="4"/>
  <c r="KO51" i="4"/>
  <c r="LE76" i="4"/>
  <c r="FX51" i="4"/>
  <c r="KO30" i="4"/>
  <c r="HP76" i="4"/>
  <c r="BG51" i="4"/>
  <c r="FX30" i="4"/>
  <c r="HA76" i="4"/>
  <c r="AN51" i="4"/>
  <c r="FE30" i="4"/>
  <c r="KP76" i="4"/>
  <c r="JV30" i="4"/>
  <c r="AN30" i="4"/>
  <c r="AG76" i="4"/>
  <c r="FE51" i="4"/>
  <c r="JV51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<sst xmlns="http://schemas.openxmlformats.org/spreadsheetml/2006/main" count="277" uniqueCount="131">
  <si>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</si>
  <si>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</si>
  <si>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</si>
  <si>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</si>
  <si>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</si>
  <si>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</si>
  <si>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</si>
  <si>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</si>
  <si>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</si>
  <si>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</si>
  <si>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</si>
  <si>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</si>
  <si>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</si>
  <si>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</si>
  <si>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</si>
  <si>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</si>
  <si>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</si>
  <si>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</si>
  <si>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</si>
  <si>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</si>
  <si>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</si>
  <si>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</si>
  <si>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</si>
  <si>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</si>
  <si>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</si>
  <si>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</si>
  <si>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</si>
  <si>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</si>
  <si>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</si>
  <si>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</si>
  <si>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</si>
  <si>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</si>
  <si>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</si>
  <si>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</si>
  <si>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</si>
  <si>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</si>
  <si>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</si>
  <si>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</si>
  <si>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</si>
  <si>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</si>
  <si>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</si>
  <si>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</si>
  <si>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</si>
  <si>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</si>
  <si>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</si>
  <si>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</si>
  <si>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</si>
  <si>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</si>
  <si>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</si>
  <si>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</si>
  <si>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</si>
  <si>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</si>
  <si>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</si>
  <si>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</si>
  <si>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</si>
  <si>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</si>
  <si>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</si>
  <si>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</si>
  <si>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</si>
  <si>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</si>
  <si>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</si>
  <si>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</si>
  <si>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</si>
  <si>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</si>
  <si>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</si>
  <si>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</si>
  <si>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</si>
  <si>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</si>
  <si>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</si>
  <si>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</si>
  <si>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</si>
  <si>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</si>
  <si>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</si>
  <si>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</si>
  <si>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</si>
  <si>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</si>
  <si>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</si>
  <si>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</si>
  <si>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</si>
  <si>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</si>
  <si>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</si>
  <si>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</si>
  <si>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</si>
  <si>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</si>
  <si>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</si>
  <si>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</si>
  <si>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</si>
  <si>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</si>
  <si>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</si>
  <si>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</si>
  <si>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</si>
  <si>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</si>
  <si>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</si>
  <si>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</si>
  <si>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</si>
  <si>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</si>
  <si>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</si>
  <si>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</si>
  <si>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</si>
  <si>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</si>
  <si>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</si>
  <si>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</si>
  <si>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</si>
  <si>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</si>
  <si>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</si>
  <si>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</si>
  <si>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</si>
  <si>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</si>
  <si>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</si>
  <si>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</si>
  <si>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</si>
  <si>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</si>
  <si>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人形町駐車場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</si>
  <si>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</si>
  <si>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</si>
  <si>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</si>
  <si>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</si>
  <si>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</si>
  <si>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</si>
  <si>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</si>
  <si>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</si>
  <si>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</si>
  <si>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</si>
  <si>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</si>
  <si>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</si>
  <si>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</si>
  <si>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</si>
  <si>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</si>
  <si>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設備工事の増により、収益的収支比率、売上高ＧＯＰ比率、ＥＢＩＴＤＡ、すべての数値が減少した。</t>
    <rPh sb="1" eb="3">
      <t>セツビ</t>
    </rPh>
    <rPh sb="3" eb="5">
      <t>コウジ</t>
    </rPh>
    <rPh sb="6" eb="7">
      <t>ゾウ</t>
    </rPh>
    <rPh sb="11" eb="14">
      <t>シュウエキテキ</t>
    </rPh>
    <rPh sb="14" eb="16">
      <t>シュウシ</t>
    </rPh>
    <rPh sb="16" eb="18">
      <t>ヒリツ</t>
    </rPh>
    <rPh sb="19" eb="21">
      <t>ウリアゲ</t>
    </rPh>
    <rPh sb="21" eb="22">
      <t>ダカ</t>
    </rPh>
    <rPh sb="25" eb="27">
      <t>ヒリツ</t>
    </rPh>
    <rPh sb="39" eb="41">
      <t>スウチ</t>
    </rPh>
    <rPh sb="42" eb="44">
      <t>ゲンショウ</t>
    </rPh>
    <phoneticPr fontId="5"/>
  </si>
  <si>
    <t>　定期利用は昨年度と同程度だったものの、一時利用台数が減少したことにより、稼働率が減少した。</t>
    <rPh sb="1" eb="3">
      <t>テイキ</t>
    </rPh>
    <rPh sb="3" eb="5">
      <t>リヨウ</t>
    </rPh>
    <rPh sb="6" eb="9">
      <t>サクネンド</t>
    </rPh>
    <rPh sb="10" eb="13">
      <t>ドウテイド</t>
    </rPh>
    <rPh sb="20" eb="22">
      <t>イチジ</t>
    </rPh>
    <rPh sb="22" eb="24">
      <t>リヨウ</t>
    </rPh>
    <rPh sb="24" eb="26">
      <t>ダイスウ</t>
    </rPh>
    <rPh sb="27" eb="29">
      <t>ゲンショウ</t>
    </rPh>
    <rPh sb="37" eb="39">
      <t>カドウ</t>
    </rPh>
    <rPh sb="39" eb="40">
      <t>リツ</t>
    </rPh>
    <rPh sb="41" eb="43">
      <t>ゲンショウ</t>
    </rPh>
    <phoneticPr fontId="5"/>
  </si>
  <si>
    <t>　工事費の増により各指標減少しているものの、類似施設平均を上回っており、安定した経営が行えている。</t>
    <rPh sb="1" eb="4">
      <t>コウジヒ</t>
    </rPh>
    <rPh sb="5" eb="6">
      <t>ゾウ</t>
    </rPh>
    <rPh sb="9" eb="12">
      <t>カクシヒョウ</t>
    </rPh>
    <rPh sb="12" eb="14">
      <t>ゲンショウ</t>
    </rPh>
    <rPh sb="22" eb="24">
      <t>ルイジ</t>
    </rPh>
    <rPh sb="24" eb="26">
      <t>シセツ</t>
    </rPh>
    <rPh sb="26" eb="28">
      <t>ヘイキン</t>
    </rPh>
    <rPh sb="29" eb="31">
      <t>ウワマワ</t>
    </rPh>
    <rPh sb="36" eb="38">
      <t>アンテイ</t>
    </rPh>
    <rPh sb="40" eb="42">
      <t>ケイエイ</t>
    </rPh>
    <rPh sb="43" eb="44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</si>
</sst>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157.80000000000001</c:v>
                </c:pt>
                <c:pt idx="1">
                  <c:v>150.80000000000001</c:v>
                </c:pt>
                <c:pt idx="2">
                  <c:v>199</c:v>
                </c:pt>
                <c:pt idx="3">
                  <c:v>268</c:v>
                </c:pt>
                <c:pt idx="4">
                  <c:v>247.8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4-4692-BC55-47D1681C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4-4692-BC55-47D1681C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5-42B2-885F-D3E8A610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5-42B2-885F-D3E8A610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EDD-43B5-BFF3-0E654365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3B5-BFF3-0E654365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2CF-41BE-B50C-CC3ABB65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F-41BE-B50C-CC3ABB65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E-499A-92C8-4F7CAB20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E-499A-92C8-4F7CAB201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B-41E2-A26D-31F0F6085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B-41E2-A26D-31F0F6085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130.6</c:v>
                </c:pt>
                <c:pt idx="1">
                  <c:v>133.30000000000001</c:v>
                </c:pt>
                <c:pt idx="2">
                  <c:v>230.6</c:v>
                </c:pt>
                <c:pt idx="3">
                  <c:v>185.1</c:v>
                </c:pt>
                <c:pt idx="4">
                  <c:v>176.6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F-4550-AEFC-FEA290A0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F-4550-AEFC-FEA290A0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36.6</c:v>
                </c:pt>
                <c:pt idx="1">
                  <c:v>33.700000000000003</c:v>
                </c:pt>
                <c:pt idx="2">
                  <c:v>50</c:v>
                </c:pt>
                <c:pt idx="3">
                  <c:v>63</c:v>
                </c:pt>
                <c:pt idx="4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7-4EBB-A320-236A94CB9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7-4EBB-A320-236A94CB9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7019</c:v>
                </c:pt>
                <c:pt idx="1">
                  <c:v>6144</c:v>
                </c:pt>
                <c:pt idx="2">
                  <c:v>15594</c:v>
                </c:pt>
                <c:pt idx="3">
                  <c:v>20433</c:v>
                </c:pt>
                <c:pt idx="4">
                  <c:v>19730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0-4B49-AE32-76C381B9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0-4B49-AE32-76C381B9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5" zoomScaleNormal="75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人形町駐車場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2386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119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47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128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157.80000000000001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150.80000000000001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199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268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247.8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130.6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133.30000000000001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230.6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185.1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176.6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142.1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135.1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153.30000000000001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137.6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127.8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4.5999999999999996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3.9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4.2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6.6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168.2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165.8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164.3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158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131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129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36.6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33.700000000000003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50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63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59.6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7019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6144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15594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20433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19730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42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47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46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67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14.1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5.4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0.3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-8.8000000000000007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-26.1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20639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17398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17894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5568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2220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151.5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137.6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112.5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119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145.19999999999999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8l4BXB8Mye4xLpNHjxnN8q6xpO/Ku+S5M++ski6yODkW0jLOvJUsM8hAfqt2Jh6LpdxyLGP8WGqHDJhQL09gg==" saltValue="p07IWrQXS3wZ9oEn9Ovw2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101</v>
      </c>
      <c r="AL5" s="59" t="s">
        <v>
102</v>
      </c>
      <c r="AM5" s="59" t="s">
        <v>
103</v>
      </c>
      <c r="AN5" s="59" t="s">
        <v>
93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89</v>
      </c>
      <c r="AV5" s="59" t="s">
        <v>
101</v>
      </c>
      <c r="AW5" s="59" t="s">
        <v>
102</v>
      </c>
      <c r="AX5" s="59" t="s">
        <v>
92</v>
      </c>
      <c r="AY5" s="59" t="s">
        <v>
104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89</v>
      </c>
      <c r="BG5" s="59" t="s">
        <v>
90</v>
      </c>
      <c r="BH5" s="59" t="s">
        <v>
102</v>
      </c>
      <c r="BI5" s="59" t="s">
        <v>
92</v>
      </c>
      <c r="BJ5" s="59" t="s">
        <v>
105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90</v>
      </c>
      <c r="BS5" s="59" t="s">
        <v>
102</v>
      </c>
      <c r="BT5" s="59" t="s">
        <v>
92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100</v>
      </c>
      <c r="CC5" s="59" t="s">
        <v>
90</v>
      </c>
      <c r="CD5" s="59" t="s">
        <v>
102</v>
      </c>
      <c r="CE5" s="59" t="s">
        <v>
103</v>
      </c>
      <c r="CF5" s="59" t="s">
        <v>
93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100</v>
      </c>
      <c r="CP5" s="59" t="s">
        <v>
101</v>
      </c>
      <c r="CQ5" s="59" t="s">
        <v>
102</v>
      </c>
      <c r="CR5" s="59" t="s">
        <v>
106</v>
      </c>
      <c r="CS5" s="59" t="s">
        <v>
93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100</v>
      </c>
      <c r="DA5" s="59" t="s">
        <v>
90</v>
      </c>
      <c r="DB5" s="59" t="s">
        <v>
102</v>
      </c>
      <c r="DC5" s="59" t="s">
        <v>
92</v>
      </c>
      <c r="DD5" s="59" t="s">
        <v>
104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89</v>
      </c>
      <c r="DL5" s="59" t="s">
        <v>
101</v>
      </c>
      <c r="DM5" s="59" t="s">
        <v>
102</v>
      </c>
      <c r="DN5" s="59" t="s">
        <v>
103</v>
      </c>
      <c r="DO5" s="59" t="s">
        <v>
93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2">
      <c r="A6" s="49" t="s">
        <v>
107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6</v>
      </c>
      <c r="H6" s="60" t="str">
        <f>
SUBSTITUTE(H8,"　","")</f>
        <v>
東京都中央区</v>
      </c>
      <c r="I6" s="60" t="str">
        <f t="shared" si="1"/>
        <v>
人形町駐車場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届出駐車場</v>
      </c>
      <c r="Q6" s="62" t="str">
        <f t="shared" si="1"/>
        <v>
地下式</v>
      </c>
      <c r="R6" s="63">
        <f t="shared" si="1"/>
        <v>
24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2386</v>
      </c>
      <c r="V6" s="63">
        <f t="shared" si="1"/>
        <v>
47</v>
      </c>
      <c r="W6" s="63">
        <f t="shared" si="1"/>
        <v>
400</v>
      </c>
      <c r="X6" s="62" t="str">
        <f t="shared" si="1"/>
        <v>
無</v>
      </c>
      <c r="Y6" s="64">
        <f>
IF(Y8="-",NA(),Y8)</f>
        <v>
157.80000000000001</v>
      </c>
      <c r="Z6" s="64">
        <f t="shared" ref="Z6:AH6" si="2">
IF(Z8="-",NA(),Z8)</f>
        <v>
150.80000000000001</v>
      </c>
      <c r="AA6" s="64">
        <f t="shared" si="2"/>
        <v>
199</v>
      </c>
      <c r="AB6" s="64">
        <f t="shared" si="2"/>
        <v>
268</v>
      </c>
      <c r="AC6" s="64">
        <f t="shared" si="2"/>
        <v>
247.8</v>
      </c>
      <c r="AD6" s="64">
        <f t="shared" si="2"/>
        <v>
142.1</v>
      </c>
      <c r="AE6" s="64">
        <f t="shared" si="2"/>
        <v>
135.1</v>
      </c>
      <c r="AF6" s="64">
        <f t="shared" si="2"/>
        <v>
153.30000000000001</v>
      </c>
      <c r="AG6" s="64">
        <f t="shared" si="2"/>
        <v>
137.6</v>
      </c>
      <c r="AH6" s="64">
        <f t="shared" si="2"/>
        <v>
127.8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4.5999999999999996</v>
      </c>
      <c r="AP6" s="64">
        <f t="shared" si="3"/>
        <v>
4.5999999999999996</v>
      </c>
      <c r="AQ6" s="64">
        <f t="shared" si="3"/>
        <v>
3.9</v>
      </c>
      <c r="AR6" s="64">
        <f t="shared" si="3"/>
        <v>
4.2</v>
      </c>
      <c r="AS6" s="64">
        <f t="shared" si="3"/>
        <v>
6.6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42</v>
      </c>
      <c r="BA6" s="65">
        <f t="shared" si="4"/>
        <v>
45</v>
      </c>
      <c r="BB6" s="65">
        <f t="shared" si="4"/>
        <v>
47</v>
      </c>
      <c r="BC6" s="65">
        <f t="shared" si="4"/>
        <v>
46</v>
      </c>
      <c r="BD6" s="65">
        <f t="shared" si="4"/>
        <v>
67</v>
      </c>
      <c r="BE6" s="63" t="str">
        <f>
IF(BE8="-","",IF(BE8="-","【-】","【"&amp;SUBSTITUTE(TEXT(BE8,"#,##0"),"-","△")&amp;"】"))</f>
        <v>
【2,345】</v>
      </c>
      <c r="BF6" s="64">
        <f>
IF(BF8="-",NA(),BF8)</f>
        <v>
36.6</v>
      </c>
      <c r="BG6" s="64">
        <f t="shared" ref="BG6:BO6" si="5">
IF(BG8="-",NA(),BG8)</f>
        <v>
33.700000000000003</v>
      </c>
      <c r="BH6" s="64">
        <f t="shared" si="5"/>
        <v>
50</v>
      </c>
      <c r="BI6" s="64">
        <f t="shared" si="5"/>
        <v>
63</v>
      </c>
      <c r="BJ6" s="64">
        <f t="shared" si="5"/>
        <v>
59.6</v>
      </c>
      <c r="BK6" s="64">
        <f t="shared" si="5"/>
        <v>
14.1</v>
      </c>
      <c r="BL6" s="64">
        <f t="shared" si="5"/>
        <v>
5.4</v>
      </c>
      <c r="BM6" s="64">
        <f t="shared" si="5"/>
        <v>
0.3</v>
      </c>
      <c r="BN6" s="64">
        <f t="shared" si="5"/>
        <v>
-8.8000000000000007</v>
      </c>
      <c r="BO6" s="64">
        <f t="shared" si="5"/>
        <v>
-26.1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7019</v>
      </c>
      <c r="BR6" s="65">
        <f t="shared" ref="BR6:BZ6" si="6">
IF(BR8="-",NA(),BR8)</f>
        <v>
6144</v>
      </c>
      <c r="BS6" s="65">
        <f t="shared" si="6"/>
        <v>
15594</v>
      </c>
      <c r="BT6" s="65">
        <f t="shared" si="6"/>
        <v>
20433</v>
      </c>
      <c r="BU6" s="65">
        <f t="shared" si="6"/>
        <v>
19730</v>
      </c>
      <c r="BV6" s="65">
        <f t="shared" si="6"/>
        <v>
20639</v>
      </c>
      <c r="BW6" s="65">
        <f t="shared" si="6"/>
        <v>
17398</v>
      </c>
      <c r="BX6" s="65">
        <f t="shared" si="6"/>
        <v>
17894</v>
      </c>
      <c r="BY6" s="65">
        <f t="shared" si="6"/>
        <v>
5568</v>
      </c>
      <c r="BZ6" s="65">
        <f t="shared" si="6"/>
        <v>
2220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108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108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151.5</v>
      </c>
      <c r="DF6" s="64">
        <f t="shared" si="8"/>
        <v>
137.6</v>
      </c>
      <c r="DG6" s="64">
        <f t="shared" si="8"/>
        <v>
112.5</v>
      </c>
      <c r="DH6" s="64">
        <f t="shared" si="8"/>
        <v>
119</v>
      </c>
      <c r="DI6" s="64">
        <f t="shared" si="8"/>
        <v>
145.19999999999999</v>
      </c>
      <c r="DJ6" s="61" t="str">
        <f>
IF(DJ8="-","",IF(DJ8="-","【-】","【"&amp;SUBSTITUTE(TEXT(DJ8,"#,##0.0"),"-","△")&amp;"】"))</f>
        <v>
【183.4】</v>
      </c>
      <c r="DK6" s="64">
        <f>
IF(DK8="-",NA(),DK8)</f>
        <v>
130.6</v>
      </c>
      <c r="DL6" s="64">
        <f t="shared" ref="DL6:DT6" si="9">
IF(DL8="-",NA(),DL8)</f>
        <v>
133.30000000000001</v>
      </c>
      <c r="DM6" s="64">
        <f t="shared" si="9"/>
        <v>
230.6</v>
      </c>
      <c r="DN6" s="64">
        <f t="shared" si="9"/>
        <v>
185.1</v>
      </c>
      <c r="DO6" s="64">
        <f t="shared" si="9"/>
        <v>
176.6</v>
      </c>
      <c r="DP6" s="64">
        <f t="shared" si="9"/>
        <v>
168.2</v>
      </c>
      <c r="DQ6" s="64">
        <f t="shared" si="9"/>
        <v>
165.8</v>
      </c>
      <c r="DR6" s="64">
        <f t="shared" si="9"/>
        <v>
164.3</v>
      </c>
      <c r="DS6" s="64">
        <f t="shared" si="9"/>
        <v>
158</v>
      </c>
      <c r="DT6" s="64">
        <f t="shared" si="9"/>
        <v>
131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109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6</v>
      </c>
      <c r="H7" s="60" t="str">
        <f t="shared" si="10"/>
        <v>
東京都　中央区</v>
      </c>
      <c r="I7" s="60" t="str">
        <f t="shared" si="10"/>
        <v>
人形町駐車場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届出駐車場</v>
      </c>
      <c r="Q7" s="62" t="str">
        <f t="shared" si="10"/>
        <v>
地下式</v>
      </c>
      <c r="R7" s="63">
        <f t="shared" si="10"/>
        <v>
24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2386</v>
      </c>
      <c r="V7" s="63">
        <f t="shared" si="10"/>
        <v>
47</v>
      </c>
      <c r="W7" s="63">
        <f t="shared" si="10"/>
        <v>
400</v>
      </c>
      <c r="X7" s="62" t="str">
        <f t="shared" si="10"/>
        <v>
無</v>
      </c>
      <c r="Y7" s="64">
        <f>
Y8</f>
        <v>
157.80000000000001</v>
      </c>
      <c r="Z7" s="64">
        <f t="shared" ref="Z7:AH7" si="11">
Z8</f>
        <v>
150.80000000000001</v>
      </c>
      <c r="AA7" s="64">
        <f t="shared" si="11"/>
        <v>
199</v>
      </c>
      <c r="AB7" s="64">
        <f t="shared" si="11"/>
        <v>
268</v>
      </c>
      <c r="AC7" s="64">
        <f t="shared" si="11"/>
        <v>
247.8</v>
      </c>
      <c r="AD7" s="64">
        <f t="shared" si="11"/>
        <v>
142.1</v>
      </c>
      <c r="AE7" s="64">
        <f t="shared" si="11"/>
        <v>
135.1</v>
      </c>
      <c r="AF7" s="64">
        <f t="shared" si="11"/>
        <v>
153.30000000000001</v>
      </c>
      <c r="AG7" s="64">
        <f t="shared" si="11"/>
        <v>
137.6</v>
      </c>
      <c r="AH7" s="64">
        <f t="shared" si="11"/>
        <v>
127.8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4.5999999999999996</v>
      </c>
      <c r="AP7" s="64">
        <f t="shared" si="12"/>
        <v>
4.5999999999999996</v>
      </c>
      <c r="AQ7" s="64">
        <f t="shared" si="12"/>
        <v>
3.9</v>
      </c>
      <c r="AR7" s="64">
        <f t="shared" si="12"/>
        <v>
4.2</v>
      </c>
      <c r="AS7" s="64">
        <f t="shared" si="12"/>
        <v>
6.6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42</v>
      </c>
      <c r="BA7" s="65">
        <f t="shared" si="13"/>
        <v>
45</v>
      </c>
      <c r="BB7" s="65">
        <f t="shared" si="13"/>
        <v>
47</v>
      </c>
      <c r="BC7" s="65">
        <f t="shared" si="13"/>
        <v>
46</v>
      </c>
      <c r="BD7" s="65">
        <f t="shared" si="13"/>
        <v>
67</v>
      </c>
      <c r="BE7" s="63"/>
      <c r="BF7" s="64">
        <f>
BF8</f>
        <v>
36.6</v>
      </c>
      <c r="BG7" s="64">
        <f t="shared" ref="BG7:BO7" si="14">
BG8</f>
        <v>
33.700000000000003</v>
      </c>
      <c r="BH7" s="64">
        <f t="shared" si="14"/>
        <v>
50</v>
      </c>
      <c r="BI7" s="64">
        <f t="shared" si="14"/>
        <v>
63</v>
      </c>
      <c r="BJ7" s="64">
        <f t="shared" si="14"/>
        <v>
59.6</v>
      </c>
      <c r="BK7" s="64">
        <f t="shared" si="14"/>
        <v>
14.1</v>
      </c>
      <c r="BL7" s="64">
        <f t="shared" si="14"/>
        <v>
5.4</v>
      </c>
      <c r="BM7" s="64">
        <f t="shared" si="14"/>
        <v>
0.3</v>
      </c>
      <c r="BN7" s="64">
        <f t="shared" si="14"/>
        <v>
-8.8000000000000007</v>
      </c>
      <c r="BO7" s="64">
        <f t="shared" si="14"/>
        <v>
-26.1</v>
      </c>
      <c r="BP7" s="61"/>
      <c r="BQ7" s="65">
        <f>
BQ8</f>
        <v>
7019</v>
      </c>
      <c r="BR7" s="65">
        <f t="shared" ref="BR7:BZ7" si="15">
BR8</f>
        <v>
6144</v>
      </c>
      <c r="BS7" s="65">
        <f t="shared" si="15"/>
        <v>
15594</v>
      </c>
      <c r="BT7" s="65">
        <f t="shared" si="15"/>
        <v>
20433</v>
      </c>
      <c r="BU7" s="65">
        <f t="shared" si="15"/>
        <v>
19730</v>
      </c>
      <c r="BV7" s="65">
        <f t="shared" si="15"/>
        <v>
20639</v>
      </c>
      <c r="BW7" s="65">
        <f t="shared" si="15"/>
        <v>
17398</v>
      </c>
      <c r="BX7" s="65">
        <f t="shared" si="15"/>
        <v>
17894</v>
      </c>
      <c r="BY7" s="65">
        <f t="shared" si="15"/>
        <v>
5568</v>
      </c>
      <c r="BZ7" s="65">
        <f t="shared" si="15"/>
        <v>
2220</v>
      </c>
      <c r="CA7" s="63"/>
      <c r="CB7" s="64" t="s">
        <v>
110</v>
      </c>
      <c r="CC7" s="64" t="s">
        <v>
110</v>
      </c>
      <c r="CD7" s="64" t="s">
        <v>
110</v>
      </c>
      <c r="CE7" s="64" t="s">
        <v>
110</v>
      </c>
      <c r="CF7" s="64" t="s">
        <v>
110</v>
      </c>
      <c r="CG7" s="64" t="s">
        <v>
110</v>
      </c>
      <c r="CH7" s="64" t="s">
        <v>
110</v>
      </c>
      <c r="CI7" s="64" t="s">
        <v>
110</v>
      </c>
      <c r="CJ7" s="64" t="s">
        <v>
110</v>
      </c>
      <c r="CK7" s="64" t="s">
        <v>
108</v>
      </c>
      <c r="CL7" s="61"/>
      <c r="CM7" s="63">
        <f>
CM8</f>
        <v>
0</v>
      </c>
      <c r="CN7" s="63">
        <f>
CN8</f>
        <v>
0</v>
      </c>
      <c r="CO7" s="64" t="s">
        <v>
110</v>
      </c>
      <c r="CP7" s="64" t="s">
        <v>
110</v>
      </c>
      <c r="CQ7" s="64" t="s">
        <v>
110</v>
      </c>
      <c r="CR7" s="64" t="s">
        <v>
110</v>
      </c>
      <c r="CS7" s="64" t="s">
        <v>
110</v>
      </c>
      <c r="CT7" s="64" t="s">
        <v>
110</v>
      </c>
      <c r="CU7" s="64" t="s">
        <v>
110</v>
      </c>
      <c r="CV7" s="64" t="s">
        <v>
110</v>
      </c>
      <c r="CW7" s="64" t="s">
        <v>
110</v>
      </c>
      <c r="CX7" s="64" t="s">
        <v>
108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151.5</v>
      </c>
      <c r="DF7" s="64">
        <f t="shared" si="16"/>
        <v>
137.6</v>
      </c>
      <c r="DG7" s="64">
        <f t="shared" si="16"/>
        <v>
112.5</v>
      </c>
      <c r="DH7" s="64">
        <f t="shared" si="16"/>
        <v>
119</v>
      </c>
      <c r="DI7" s="64">
        <f t="shared" si="16"/>
        <v>
145.19999999999999</v>
      </c>
      <c r="DJ7" s="61"/>
      <c r="DK7" s="64">
        <f>
DK8</f>
        <v>
130.6</v>
      </c>
      <c r="DL7" s="64">
        <f t="shared" ref="DL7:DT7" si="17">
DL8</f>
        <v>
133.30000000000001</v>
      </c>
      <c r="DM7" s="64">
        <f t="shared" si="17"/>
        <v>
230.6</v>
      </c>
      <c r="DN7" s="64">
        <f t="shared" si="17"/>
        <v>
185.1</v>
      </c>
      <c r="DO7" s="64">
        <f t="shared" si="17"/>
        <v>
176.6</v>
      </c>
      <c r="DP7" s="64">
        <f t="shared" si="17"/>
        <v>
168.2</v>
      </c>
      <c r="DQ7" s="64">
        <f t="shared" si="17"/>
        <v>
165.8</v>
      </c>
      <c r="DR7" s="64">
        <f t="shared" si="17"/>
        <v>
164.3</v>
      </c>
      <c r="DS7" s="64">
        <f t="shared" si="17"/>
        <v>
158</v>
      </c>
      <c r="DT7" s="64">
        <f t="shared" si="17"/>
        <v>
131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6</v>
      </c>
      <c r="H8" s="67" t="s">
        <v>
111</v>
      </c>
      <c r="I8" s="67" t="s">
        <v>
112</v>
      </c>
      <c r="J8" s="67" t="s">
        <v>
113</v>
      </c>
      <c r="K8" s="67" t="s">
        <v>
114</v>
      </c>
      <c r="L8" s="67" t="s">
        <v>
115</v>
      </c>
      <c r="M8" s="67" t="s">
        <v>
116</v>
      </c>
      <c r="N8" s="67" t="s">
        <v>
117</v>
      </c>
      <c r="O8" s="68" t="s">
        <v>
118</v>
      </c>
      <c r="P8" s="69" t="s">
        <v>
119</v>
      </c>
      <c r="Q8" s="69" t="s">
        <v>
120</v>
      </c>
      <c r="R8" s="70">
        <v>
24</v>
      </c>
      <c r="S8" s="69" t="s">
        <v>
121</v>
      </c>
      <c r="T8" s="69" t="s">
        <v>
122</v>
      </c>
      <c r="U8" s="70">
        <v>
2386</v>
      </c>
      <c r="V8" s="70">
        <v>
47</v>
      </c>
      <c r="W8" s="70">
        <v>
400</v>
      </c>
      <c r="X8" s="69" t="s">
        <v>
122</v>
      </c>
      <c r="Y8" s="71">
        <v>
157.80000000000001</v>
      </c>
      <c r="Z8" s="71">
        <v>
150.80000000000001</v>
      </c>
      <c r="AA8" s="71">
        <v>
199</v>
      </c>
      <c r="AB8" s="71">
        <v>
268</v>
      </c>
      <c r="AC8" s="71">
        <v>
247.8</v>
      </c>
      <c r="AD8" s="71">
        <v>
142.1</v>
      </c>
      <c r="AE8" s="71">
        <v>
135.1</v>
      </c>
      <c r="AF8" s="71">
        <v>
153.30000000000001</v>
      </c>
      <c r="AG8" s="71">
        <v>
137.6</v>
      </c>
      <c r="AH8" s="71">
        <v>
127.8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4.5999999999999996</v>
      </c>
      <c r="AP8" s="71">
        <v>
4.5999999999999996</v>
      </c>
      <c r="AQ8" s="71">
        <v>
3.9</v>
      </c>
      <c r="AR8" s="71">
        <v>
4.2</v>
      </c>
      <c r="AS8" s="71">
        <v>
6.6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42</v>
      </c>
      <c r="BA8" s="72">
        <v>
45</v>
      </c>
      <c r="BB8" s="72">
        <v>
47</v>
      </c>
      <c r="BC8" s="72">
        <v>
46</v>
      </c>
      <c r="BD8" s="72">
        <v>
67</v>
      </c>
      <c r="BE8" s="72">
        <v>
2345</v>
      </c>
      <c r="BF8" s="71">
        <v>
36.6</v>
      </c>
      <c r="BG8" s="71">
        <v>
33.700000000000003</v>
      </c>
      <c r="BH8" s="71">
        <v>
50</v>
      </c>
      <c r="BI8" s="71">
        <v>
63</v>
      </c>
      <c r="BJ8" s="71">
        <v>
59.6</v>
      </c>
      <c r="BK8" s="71">
        <v>
14.1</v>
      </c>
      <c r="BL8" s="71">
        <v>
5.4</v>
      </c>
      <c r="BM8" s="71">
        <v>
0.3</v>
      </c>
      <c r="BN8" s="71">
        <v>
-8.8000000000000007</v>
      </c>
      <c r="BO8" s="71">
        <v>
-26.1</v>
      </c>
      <c r="BP8" s="68">
        <v>
-65.900000000000006</v>
      </c>
      <c r="BQ8" s="72">
        <v>
7019</v>
      </c>
      <c r="BR8" s="72">
        <v>
6144</v>
      </c>
      <c r="BS8" s="72">
        <v>
15594</v>
      </c>
      <c r="BT8" s="73">
        <v>
20433</v>
      </c>
      <c r="BU8" s="73">
        <v>
19730</v>
      </c>
      <c r="BV8" s="72">
        <v>
20639</v>
      </c>
      <c r="BW8" s="72">
        <v>
17398</v>
      </c>
      <c r="BX8" s="72">
        <v>
17894</v>
      </c>
      <c r="BY8" s="72">
        <v>
5568</v>
      </c>
      <c r="BZ8" s="72">
        <v>
2220</v>
      </c>
      <c r="CA8" s="70">
        <v>
3932</v>
      </c>
      <c r="CB8" s="71" t="s">
        <v>
115</v>
      </c>
      <c r="CC8" s="71" t="s">
        <v>
115</v>
      </c>
      <c r="CD8" s="71" t="s">
        <v>
115</v>
      </c>
      <c r="CE8" s="71" t="s">
        <v>
115</v>
      </c>
      <c r="CF8" s="71" t="s">
        <v>
115</v>
      </c>
      <c r="CG8" s="71" t="s">
        <v>
115</v>
      </c>
      <c r="CH8" s="71" t="s">
        <v>
115</v>
      </c>
      <c r="CI8" s="71" t="s">
        <v>
115</v>
      </c>
      <c r="CJ8" s="71" t="s">
        <v>
115</v>
      </c>
      <c r="CK8" s="71" t="s">
        <v>
115</v>
      </c>
      <c r="CL8" s="68" t="s">
        <v>
115</v>
      </c>
      <c r="CM8" s="70">
        <v>
0</v>
      </c>
      <c r="CN8" s="70">
        <v>
0</v>
      </c>
      <c r="CO8" s="71" t="s">
        <v>
115</v>
      </c>
      <c r="CP8" s="71" t="s">
        <v>
115</v>
      </c>
      <c r="CQ8" s="71" t="s">
        <v>
115</v>
      </c>
      <c r="CR8" s="71" t="s">
        <v>
115</v>
      </c>
      <c r="CS8" s="71" t="s">
        <v>
115</v>
      </c>
      <c r="CT8" s="71" t="s">
        <v>
115</v>
      </c>
      <c r="CU8" s="71" t="s">
        <v>
115</v>
      </c>
      <c r="CV8" s="71" t="s">
        <v>
115</v>
      </c>
      <c r="CW8" s="71" t="s">
        <v>
115</v>
      </c>
      <c r="CX8" s="71" t="s">
        <v>
115</v>
      </c>
      <c r="CY8" s="68" t="s">
        <v>
115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151.5</v>
      </c>
      <c r="DF8" s="71">
        <v>
137.6</v>
      </c>
      <c r="DG8" s="71">
        <v>
112.5</v>
      </c>
      <c r="DH8" s="71">
        <v>
119</v>
      </c>
      <c r="DI8" s="71">
        <v>
145.19999999999999</v>
      </c>
      <c r="DJ8" s="68">
        <v>
183.4</v>
      </c>
      <c r="DK8" s="71">
        <v>
130.6</v>
      </c>
      <c r="DL8" s="71">
        <v>
133.30000000000001</v>
      </c>
      <c r="DM8" s="71">
        <v>
230.6</v>
      </c>
      <c r="DN8" s="71">
        <v>
185.1</v>
      </c>
      <c r="DO8" s="71">
        <v>
176.6</v>
      </c>
      <c r="DP8" s="71">
        <v>
168.2</v>
      </c>
      <c r="DQ8" s="71">
        <v>
165.8</v>
      </c>
      <c r="DR8" s="71">
        <v>
164.3</v>
      </c>
      <c r="DS8" s="71">
        <v>
158</v>
      </c>
      <c r="DT8" s="71">
        <v>
131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123</v>
      </c>
      <c r="C10" s="78" t="s">
        <v>
124</v>
      </c>
      <c r="D10" s="78" t="s">
        <v>
125</v>
      </c>
      <c r="E10" s="78" t="s">
        <v>
126</v>
      </c>
      <c r="F10" s="78" t="s">
        <v>
127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2021-12-17T06:01:05Z</dcterms:created>
  <dcterms:modified xsi:type="dcterms:W3CDTF">2022-02-16T07:18:47Z</dcterms:modified>
  <cp:category/>
</cp:coreProperties>
</file>