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s0000020\05gyousei\gyouzaisei\new\03tuika\02keieihikakubunsekihyo-ku-kouei\"/>
    </mc:Choice>
  </mc:AlternateContent>
  <workbookProtection workbookAlgorithmName="SHA-512" workbookHashValue="jfbruNYm4ZDMmLwZS3qNHgg9L0h6cIkTog8fNj8j5fmbgITGDKhVz6SfmhDRibA7jHCNetr701UlyuWFD1RT5Q==" workbookSaltValue="lpOMefa1bHjjk/7jnQnC2w==" workbookSpinCount="100000" lockStructure="1"/>
  <bookViews>
    <workbookView xWindow="0" yWindow="0" windowWidth="7476" windowHeight="2688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E88" i="4"/>
  <c r="D88" i="4"/>
  <c r="C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6" i="4"/>
  <c r="MI76" i="4" l="1"/>
  <c r="HJ51" i="4"/>
  <c r="MA30" i="4"/>
  <c r="BZ76" i="4"/>
  <c r="IT76" i="4"/>
  <c r="CS51" i="4"/>
  <c r="HJ30" i="4"/>
  <c r="CS30" i="4"/>
  <c r="MA51" i="4"/>
  <c r="C11" i="5"/>
  <c r="D11" i="5"/>
  <c r="E11" i="5"/>
  <c r="B11" i="5"/>
  <c r="BK76" i="4" l="1"/>
  <c r="LH51" i="4"/>
  <c r="BZ51" i="4"/>
  <c r="LT76" i="4"/>
  <c r="GQ51" i="4"/>
  <c r="LH30" i="4"/>
  <c r="IE76" i="4"/>
  <c r="BZ30" i="4"/>
  <c r="GQ30" i="4"/>
  <c r="BG30" i="4"/>
  <c r="AV76" i="4"/>
  <c r="KO51" i="4"/>
  <c r="LE76" i="4"/>
  <c r="FX51" i="4"/>
  <c r="KO30" i="4"/>
  <c r="HP76" i="4"/>
  <c r="BG51" i="4"/>
  <c r="FX30" i="4"/>
  <c r="HA76" i="4"/>
  <c r="AN51" i="4"/>
  <c r="FE30" i="4"/>
  <c r="KP76" i="4"/>
  <c r="JV30" i="4"/>
  <c r="AN30" i="4"/>
  <c r="AG76" i="4"/>
  <c r="FE51" i="4"/>
  <c r="JV51" i="4"/>
  <c r="KA76" i="4"/>
  <c r="EL51" i="4"/>
  <c r="JC30" i="4"/>
  <c r="U30" i="4"/>
  <c r="JC51" i="4"/>
  <c r="GL76" i="4"/>
  <c r="U51" i="4"/>
  <c r="EL30" i="4"/>
  <c r="R76" i="4"/>
</calcChain>
</file>

<file path=xl/sharedStrings.xml><?xml version="1.0" encoding="utf-8"?>
<sst xmlns="http://schemas.openxmlformats.org/spreadsheetml/2006/main" count="277" uniqueCount="131">
  <si>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</si>
  <si>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</si>
  <si>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</si>
  <si>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</si>
  <si>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</si>
  <si>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</si>
  <si>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</si>
  <si>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</si>
  <si>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</si>
  <si>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</si>
  <si>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</si>
  <si>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</si>
  <si>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</si>
  <si>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</si>
  <si>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</si>
  <si>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</si>
  <si>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</si>
  <si>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</si>
  <si>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</si>
  <si>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</si>
  <si>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</si>
  <si>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</si>
  <si>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</si>
  <si>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</si>
  <si>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</si>
  <si>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</si>
  <si>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</si>
  <si>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</si>
  <si>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</si>
  <si>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</si>
  <si>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</si>
  <si>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</si>
  <si>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</si>
  <si>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</si>
  <si>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</si>
  <si>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</si>
  <si>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</si>
  <si>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</si>
  <si>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</si>
  <si>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</si>
  <si>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</si>
  <si>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</si>
  <si>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</si>
  <si>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</si>
  <si>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</si>
  <si>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</si>
  <si>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</si>
  <si>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</si>
  <si>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</si>
  <si>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</si>
  <si>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</si>
  <si>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</si>
  <si>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</si>
  <si>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</si>
  <si>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</si>
  <si>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</si>
  <si>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</si>
  <si>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</si>
  <si>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</si>
  <si>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</si>
  <si>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</si>
  <si>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</si>
  <si>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</si>
  <si>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</si>
  <si>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</si>
  <si>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</si>
  <si>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</si>
  <si>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</si>
  <si>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</si>
  <si>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</si>
  <si>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</si>
  <si>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</si>
  <si>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</si>
  <si>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</si>
  <si>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</si>
  <si>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</si>
  <si>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</si>
  <si>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</si>
  <si>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</si>
  <si>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</si>
  <si>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</si>
  <si>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</si>
  <si>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</si>
  <si>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</si>
  <si>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</si>
  <si>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</si>
  <si>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</si>
  <si>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</si>
  <si>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</si>
  <si>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</si>
  <si>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</si>
  <si>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</si>
  <si>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</si>
  <si>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</si>
  <si>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</si>
  <si>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</si>
  <si>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</si>
  <si>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</si>
  <si>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</si>
  <si>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</si>
  <si>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</si>
  <si>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</si>
  <si>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</si>
  <si>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</si>
  <si>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</si>
  <si>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当該値(N)</t>
    <phoneticPr fontId="5"/>
  </si>
  <si>
    <t>当該値(N-1)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</si>
  <si>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</si>
  <si>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</si>
  <si>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</si>
  <si>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</si>
  <si>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</si>
  <si>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人形町駐車場</t>
  </si>
  <si>
    <t>法非適用</t>
  </si>
  <si>
    <t>駐車場整備事業</t>
  </si>
  <si>
    <t>-</t>
  </si>
  <si>
    <t>Ａ２Ｂ２</t>
  </si>
  <si>
    <t>非設置</t>
  </si>
  <si>
    <t>該当数値なし</t>
  </si>
  <si>
    <t>届出駐車場</t>
  </si>
  <si>
    <t>地下式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</si>
  <si>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</si>
  <si>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</si>
  <si>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</si>
  <si>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</si>
  <si>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</si>
  <si>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</si>
  <si>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</si>
  <si>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設備工事の増により、収益的収支比率、売上高ＧＯＰ比率、ＥＢＩＴＤＡ、すべての数値が減少した。</t>
    <rPh sb="1" eb="3">
      <t>セツビ</t>
    </rPh>
    <rPh sb="3" eb="5">
      <t>コウジ</t>
    </rPh>
    <rPh sb="6" eb="7">
      <t>ゾウ</t>
    </rPh>
    <rPh sb="11" eb="14">
      <t>シュウエキテキ</t>
    </rPh>
    <rPh sb="14" eb="16">
      <t>シュウシ</t>
    </rPh>
    <rPh sb="16" eb="18">
      <t>ヒリツ</t>
    </rPh>
    <rPh sb="19" eb="21">
      <t>ウリアゲ</t>
    </rPh>
    <rPh sb="21" eb="22">
      <t>ダカ</t>
    </rPh>
    <rPh sb="25" eb="27">
      <t>ヒリツ</t>
    </rPh>
    <rPh sb="39" eb="41">
      <t>スウチ</t>
    </rPh>
    <rPh sb="42" eb="44">
      <t>ゲンショウ</t>
    </rPh>
    <phoneticPr fontId="5"/>
  </si>
  <si>
    <t>　定期利用は昨年度と同程度だったものの、一時利用台数が減少したことにより、稼働率が減少した。</t>
    <rPh sb="1" eb="3">
      <t>テイキ</t>
    </rPh>
    <rPh sb="3" eb="5">
      <t>リヨウ</t>
    </rPh>
    <rPh sb="6" eb="9">
      <t>サクネンド</t>
    </rPh>
    <rPh sb="10" eb="13">
      <t>ドウテイド</t>
    </rPh>
    <rPh sb="20" eb="22">
      <t>イチジ</t>
    </rPh>
    <rPh sb="22" eb="24">
      <t>リヨウ</t>
    </rPh>
    <rPh sb="24" eb="26">
      <t>ダイスウ</t>
    </rPh>
    <rPh sb="27" eb="29">
      <t>ゲンショウ</t>
    </rPh>
    <rPh sb="37" eb="39">
      <t>カドウ</t>
    </rPh>
    <rPh sb="39" eb="40">
      <t>リツ</t>
    </rPh>
    <rPh sb="41" eb="43">
      <t>ゲンショウ</t>
    </rPh>
    <phoneticPr fontId="5"/>
  </si>
  <si>
    <t>　工事費の増により各指標減少しているものの、類似施設平均を上回っており、安定した経営が行えている。</t>
    <rPh sb="1" eb="4">
      <t>コウジヒ</t>
    </rPh>
    <rPh sb="5" eb="6">
      <t>ゾウ</t>
    </rPh>
    <rPh sb="9" eb="12">
      <t>カクシヒョウ</t>
    </rPh>
    <rPh sb="12" eb="14">
      <t>ゲンショウ</t>
    </rPh>
    <rPh sb="22" eb="24">
      <t>ルイジ</t>
    </rPh>
    <rPh sb="24" eb="26">
      <t>シセツ</t>
    </rPh>
    <rPh sb="26" eb="28">
      <t>ヘイキン</t>
    </rPh>
    <rPh sb="29" eb="31">
      <t>ウワマワ</t>
    </rPh>
    <rPh sb="36" eb="38">
      <t>アンテイ</t>
    </rPh>
    <rPh sb="40" eb="42">
      <t>ケイエイ</t>
    </rPh>
    <rPh sb="43" eb="44">
      <t>オコナ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</si>
</sst>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157.80000000000001</c:v>
                </c:pt>
                <c:pt idx="1">
                  <c:v>150.80000000000001</c:v>
                </c:pt>
                <c:pt idx="2">
                  <c:v>199</c:v>
                </c:pt>
                <c:pt idx="3">
                  <c:v>268</c:v>
                </c:pt>
                <c:pt idx="4">
                  <c:v>247.8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4-4692-BC55-47D1681C8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142.1</c:v>
                </c:pt>
                <c:pt idx="1">
                  <c:v>135.1</c:v>
                </c:pt>
                <c:pt idx="2">
                  <c:v>153.30000000000001</c:v>
                </c:pt>
                <c:pt idx="3">
                  <c:v>137.6</c:v>
                </c:pt>
                <c:pt idx="4">
                  <c:v>127.8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24-4692-BC55-47D1681C8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D5-42B2-885F-D3E8A6108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151.5</c:v>
                </c:pt>
                <c:pt idx="1">
                  <c:v>137.6</c:v>
                </c:pt>
                <c:pt idx="2">
                  <c:v>112.5</c:v>
                </c:pt>
                <c:pt idx="3">
                  <c:v>119</c:v>
                </c:pt>
                <c:pt idx="4">
                  <c:v>145.19999999999999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D5-42B2-885F-D3E8A6108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2EDD-43B5-BFF3-0E6543654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DD-43B5-BFF3-0E6543654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2CF-41BE-B50C-CC3ABB653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F-41BE-B50C-CC3ABB653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AE-499A-92C8-4F7CAB201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4.5999999999999996</c:v>
                </c:pt>
                <c:pt idx="1">
                  <c:v>4.5999999999999996</c:v>
                </c:pt>
                <c:pt idx="2">
                  <c:v>3.9</c:v>
                </c:pt>
                <c:pt idx="3">
                  <c:v>4.2</c:v>
                </c:pt>
                <c:pt idx="4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AE-499A-92C8-4F7CAB201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1B-41E2-A26D-31F0F6085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42</c:v>
                </c:pt>
                <c:pt idx="1">
                  <c:v>45</c:v>
                </c:pt>
                <c:pt idx="2">
                  <c:v>47</c:v>
                </c:pt>
                <c:pt idx="3">
                  <c:v>46</c:v>
                </c:pt>
                <c:pt idx="4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1B-41E2-A26D-31F0F6085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130.6</c:v>
                </c:pt>
                <c:pt idx="1">
                  <c:v>133.30000000000001</c:v>
                </c:pt>
                <c:pt idx="2">
                  <c:v>230.6</c:v>
                </c:pt>
                <c:pt idx="3">
                  <c:v>185.1</c:v>
                </c:pt>
                <c:pt idx="4">
                  <c:v>176.6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8F-4550-AEFC-FEA290A03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168.2</c:v>
                </c:pt>
                <c:pt idx="1">
                  <c:v>165.8</c:v>
                </c:pt>
                <c:pt idx="2">
                  <c:v>164.3</c:v>
                </c:pt>
                <c:pt idx="3">
                  <c:v>158</c:v>
                </c:pt>
                <c:pt idx="4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8F-4550-AEFC-FEA290A03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36.6</c:v>
                </c:pt>
                <c:pt idx="1">
                  <c:v>33.700000000000003</c:v>
                </c:pt>
                <c:pt idx="2">
                  <c:v>50</c:v>
                </c:pt>
                <c:pt idx="3">
                  <c:v>63</c:v>
                </c:pt>
                <c:pt idx="4">
                  <c:v>59.6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57-4EBB-A320-236A94CB9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14.1</c:v>
                </c:pt>
                <c:pt idx="1">
                  <c:v>5.4</c:v>
                </c:pt>
                <c:pt idx="2">
                  <c:v>0.3</c:v>
                </c:pt>
                <c:pt idx="3">
                  <c:v>-8.8000000000000007</c:v>
                </c:pt>
                <c:pt idx="4">
                  <c:v>-26.1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57-4EBB-A320-236A94CB9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7019</c:v>
                </c:pt>
                <c:pt idx="1">
                  <c:v>6144</c:v>
                </c:pt>
                <c:pt idx="2">
                  <c:v>15594</c:v>
                </c:pt>
                <c:pt idx="3">
                  <c:v>20433</c:v>
                </c:pt>
                <c:pt idx="4">
                  <c:v>19730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0-4B49-AE32-76C381B9D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20639</c:v>
                </c:pt>
                <c:pt idx="1">
                  <c:v>17398</c:v>
                </c:pt>
                <c:pt idx="2">
                  <c:v>17894</c:v>
                </c:pt>
                <c:pt idx="3">
                  <c:v>5568</c:v>
                </c:pt>
                <c:pt idx="4">
                  <c:v>2220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50-4B49-AE32-76C381B9D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【3,932】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【2,345】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【164.2】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【△65.9】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="75" zoomScaleNormal="75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80" t="s">
        <v>
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</row>
    <row r="3" spans="1:382" ht="9.75" customHeight="1" x14ac:dyDescent="0.2">
      <c r="A3" s="2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  <c r="IW3" s="80"/>
      <c r="IX3" s="80"/>
      <c r="IY3" s="80"/>
      <c r="IZ3" s="80"/>
      <c r="JA3" s="80"/>
      <c r="JB3" s="80"/>
      <c r="JC3" s="80"/>
      <c r="JD3" s="80"/>
      <c r="JE3" s="80"/>
      <c r="JF3" s="80"/>
      <c r="JG3" s="80"/>
      <c r="JH3" s="80"/>
      <c r="JI3" s="80"/>
      <c r="JJ3" s="80"/>
      <c r="JK3" s="80"/>
      <c r="JL3" s="80"/>
      <c r="JM3" s="80"/>
      <c r="JN3" s="80"/>
      <c r="JO3" s="80"/>
      <c r="JP3" s="80"/>
      <c r="JQ3" s="80"/>
      <c r="JR3" s="80"/>
      <c r="JS3" s="80"/>
      <c r="JT3" s="80"/>
      <c r="JU3" s="80"/>
      <c r="JV3" s="80"/>
      <c r="JW3" s="80"/>
      <c r="JX3" s="80"/>
      <c r="JY3" s="80"/>
      <c r="JZ3" s="80"/>
      <c r="KA3" s="80"/>
      <c r="KB3" s="80"/>
      <c r="KC3" s="80"/>
      <c r="KD3" s="80"/>
      <c r="KE3" s="80"/>
      <c r="KF3" s="80"/>
      <c r="KG3" s="80"/>
      <c r="KH3" s="80"/>
      <c r="KI3" s="80"/>
      <c r="KJ3" s="80"/>
      <c r="KK3" s="80"/>
      <c r="KL3" s="80"/>
      <c r="KM3" s="80"/>
      <c r="KN3" s="80"/>
      <c r="KO3" s="80"/>
      <c r="KP3" s="80"/>
      <c r="KQ3" s="80"/>
      <c r="KR3" s="80"/>
      <c r="KS3" s="80"/>
      <c r="KT3" s="80"/>
      <c r="KU3" s="80"/>
      <c r="KV3" s="80"/>
      <c r="KW3" s="80"/>
      <c r="KX3" s="80"/>
      <c r="KY3" s="80"/>
      <c r="KZ3" s="80"/>
      <c r="LA3" s="80"/>
      <c r="LB3" s="80"/>
      <c r="LC3" s="80"/>
      <c r="LD3" s="80"/>
      <c r="LE3" s="80"/>
      <c r="LF3" s="80"/>
      <c r="LG3" s="80"/>
      <c r="LH3" s="80"/>
      <c r="LI3" s="80"/>
      <c r="LJ3" s="80"/>
      <c r="LK3" s="80"/>
      <c r="LL3" s="80"/>
      <c r="LM3" s="80"/>
      <c r="LN3" s="80"/>
      <c r="LO3" s="80"/>
      <c r="LP3" s="80"/>
      <c r="LQ3" s="80"/>
      <c r="LR3" s="80"/>
      <c r="LS3" s="80"/>
      <c r="LT3" s="80"/>
      <c r="LU3" s="80"/>
      <c r="LV3" s="80"/>
      <c r="LW3" s="80"/>
      <c r="LX3" s="80"/>
      <c r="LY3" s="80"/>
      <c r="LZ3" s="80"/>
      <c r="MA3" s="80"/>
      <c r="MB3" s="80"/>
      <c r="MC3" s="80"/>
      <c r="MD3" s="80"/>
      <c r="ME3" s="80"/>
      <c r="MF3" s="80"/>
      <c r="MG3" s="80"/>
      <c r="MH3" s="80"/>
      <c r="MI3" s="80"/>
      <c r="MJ3" s="80"/>
      <c r="MK3" s="80"/>
      <c r="ML3" s="80"/>
      <c r="MM3" s="80"/>
      <c r="MN3" s="80"/>
      <c r="MO3" s="80"/>
      <c r="MP3" s="80"/>
      <c r="MQ3" s="80"/>
      <c r="MR3" s="80"/>
      <c r="MS3" s="80"/>
      <c r="MT3" s="80"/>
      <c r="MU3" s="80"/>
      <c r="MV3" s="80"/>
      <c r="MW3" s="80"/>
      <c r="MX3" s="80"/>
      <c r="MY3" s="80"/>
      <c r="MZ3" s="80"/>
      <c r="NA3" s="80"/>
      <c r="NB3" s="80"/>
      <c r="NC3" s="80"/>
      <c r="ND3" s="80"/>
      <c r="NE3" s="80"/>
      <c r="NF3" s="80"/>
      <c r="NG3" s="80"/>
      <c r="NH3" s="80"/>
      <c r="NI3" s="80"/>
      <c r="NJ3" s="80"/>
      <c r="NK3" s="80"/>
      <c r="NL3" s="80"/>
      <c r="NM3" s="80"/>
      <c r="NN3" s="80"/>
      <c r="NO3" s="80"/>
      <c r="NP3" s="80"/>
      <c r="NQ3" s="80"/>
      <c r="NR3" s="80"/>
    </row>
    <row r="4" spans="1:382" ht="9.75" customHeight="1" x14ac:dyDescent="0.2">
      <c r="A4" s="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81" t="str">
        <f>
データ!H6&amp;"　"&amp;データ!I6</f>
        <v>
東京都中央区　人形町駐車場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82" t="s">
        <v>
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4"/>
      <c r="AQ7" s="82" t="s">
        <v>
2</v>
      </c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4"/>
      <c r="CF7" s="82" t="s">
        <v>
3</v>
      </c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4"/>
      <c r="DU7" s="85" t="s">
        <v>
4</v>
      </c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6" t="s">
        <v>
5</v>
      </c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86" t="s">
        <v>
6</v>
      </c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 t="s">
        <v>
7</v>
      </c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 t="s">
        <v>
8</v>
      </c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3"/>
      <c r="ND7" s="6" t="s">
        <v>
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91" t="str">
        <f>
データ!J7</f>
        <v>
法非適用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91" t="str">
        <f>
データ!K7</f>
        <v>
駐車場整備事業</v>
      </c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3"/>
      <c r="CF8" s="91" t="str">
        <f>
データ!L7</f>
        <v>
-</v>
      </c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3"/>
      <c r="DU8" s="87" t="str">
        <f>
データ!M7</f>
        <v>
Ａ２Ｂ２</v>
      </c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 t="str">
        <f>
データ!N7</f>
        <v>
非設置</v>
      </c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87" t="str">
        <f>
データ!S7</f>
        <v>
公共施設</v>
      </c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 t="str">
        <f>
データ!T7</f>
        <v>
無</v>
      </c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8">
        <f>
データ!U7</f>
        <v>
2386</v>
      </c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3"/>
      <c r="ND8" s="89" t="s">
        <v>
10</v>
      </c>
      <c r="NE8" s="90"/>
      <c r="NF8" s="9" t="s">
        <v>
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82" t="s">
        <v>
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4"/>
      <c r="AQ9" s="82" t="s">
        <v>
13</v>
      </c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4"/>
      <c r="CF9" s="82" t="s">
        <v>
14</v>
      </c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4"/>
      <c r="DU9" s="86" t="s">
        <v>
15</v>
      </c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86" t="s">
        <v>
16</v>
      </c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 t="s">
        <v>
17</v>
      </c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 t="s">
        <v>
18</v>
      </c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3"/>
      <c r="ND9" s="94" t="s">
        <v>
19</v>
      </c>
      <c r="NE9" s="95"/>
      <c r="NF9" s="12" t="s">
        <v>
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96" t="str">
        <f>
データ!O7</f>
        <v>
該当数値なし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8"/>
      <c r="AQ10" s="99" t="s">
        <v>
119</v>
      </c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1"/>
      <c r="CF10" s="91" t="str">
        <f>
データ!Q7</f>
        <v>
地下式</v>
      </c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3"/>
      <c r="DU10" s="88">
        <f>
データ!R7</f>
        <v>
24</v>
      </c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88">
        <f>
データ!V7</f>
        <v>
47</v>
      </c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>
        <f>
データ!W7</f>
        <v>
400</v>
      </c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7" t="str">
        <f>
データ!X7</f>
        <v>
無</v>
      </c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2"/>
      <c r="ND10" s="102" t="s">
        <v>
21</v>
      </c>
      <c r="NE10" s="103"/>
      <c r="NF10" s="15" t="s">
        <v>
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04" t="s">
        <v>
23</v>
      </c>
      <c r="NE11" s="104"/>
      <c r="NF11" s="104"/>
      <c r="NG11" s="104"/>
      <c r="NH11" s="104"/>
      <c r="NI11" s="104"/>
      <c r="NJ11" s="104"/>
      <c r="NK11" s="104"/>
      <c r="NL11" s="104"/>
      <c r="NM11" s="104"/>
      <c r="NN11" s="104"/>
      <c r="NO11" s="104"/>
      <c r="NP11" s="104"/>
      <c r="NQ11" s="104"/>
      <c r="NR11" s="104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04"/>
      <c r="NE12" s="104"/>
      <c r="NF12" s="104"/>
      <c r="NG12" s="104"/>
      <c r="NH12" s="104"/>
      <c r="NI12" s="104"/>
      <c r="NJ12" s="104"/>
      <c r="NK12" s="104"/>
      <c r="NL12" s="104"/>
      <c r="NM12" s="104"/>
      <c r="NN12" s="104"/>
      <c r="NO12" s="104"/>
      <c r="NP12" s="104"/>
      <c r="NQ12" s="104"/>
      <c r="NR12" s="104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5"/>
      <c r="NE13" s="105"/>
      <c r="NF13" s="105"/>
      <c r="NG13" s="105"/>
      <c r="NH13" s="105"/>
      <c r="NI13" s="105"/>
      <c r="NJ13" s="105"/>
      <c r="NK13" s="105"/>
      <c r="NL13" s="105"/>
      <c r="NM13" s="105"/>
      <c r="NN13" s="105"/>
      <c r="NO13" s="105"/>
      <c r="NP13" s="105"/>
      <c r="NQ13" s="105"/>
      <c r="NR13" s="105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106" t="s">
        <v>
24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06" t="s">
        <v>
25</v>
      </c>
      <c r="IQ14" s="106"/>
      <c r="IR14" s="106"/>
      <c r="IS14" s="106"/>
      <c r="IT14" s="106"/>
      <c r="IU14" s="106"/>
      <c r="IV14" s="106"/>
      <c r="IW14" s="106"/>
      <c r="IX14" s="106"/>
      <c r="IY14" s="106"/>
      <c r="IZ14" s="106"/>
      <c r="JA14" s="106"/>
      <c r="JB14" s="106"/>
      <c r="JC14" s="106"/>
      <c r="JD14" s="106"/>
      <c r="JE14" s="106"/>
      <c r="JF14" s="106"/>
      <c r="JG14" s="106"/>
      <c r="JH14" s="106"/>
      <c r="JI14" s="106"/>
      <c r="JJ14" s="106"/>
      <c r="JK14" s="106"/>
      <c r="JL14" s="106"/>
      <c r="JM14" s="106"/>
      <c r="JN14" s="106"/>
      <c r="JO14" s="106"/>
      <c r="JP14" s="106"/>
      <c r="JQ14" s="106"/>
      <c r="JR14" s="106"/>
      <c r="JS14" s="106"/>
      <c r="JT14" s="106"/>
      <c r="JU14" s="106"/>
      <c r="JV14" s="106"/>
      <c r="JW14" s="106"/>
      <c r="JX14" s="106"/>
      <c r="JY14" s="106"/>
      <c r="JZ14" s="106"/>
      <c r="KA14" s="106"/>
      <c r="KB14" s="106"/>
      <c r="KC14" s="106"/>
      <c r="KD14" s="106"/>
      <c r="KE14" s="106"/>
      <c r="KF14" s="106"/>
      <c r="KG14" s="106"/>
      <c r="KH14" s="106"/>
      <c r="KI14" s="106"/>
      <c r="KJ14" s="106"/>
      <c r="KK14" s="106"/>
      <c r="KL14" s="106"/>
      <c r="KM14" s="106"/>
      <c r="KN14" s="106"/>
      <c r="KO14" s="106"/>
      <c r="KP14" s="106"/>
      <c r="KQ14" s="106"/>
      <c r="KR14" s="106"/>
      <c r="KS14" s="106"/>
      <c r="KT14" s="106"/>
      <c r="KU14" s="106"/>
      <c r="KV14" s="106"/>
      <c r="KW14" s="106"/>
      <c r="KX14" s="106"/>
      <c r="KY14" s="106"/>
      <c r="KZ14" s="106"/>
      <c r="LA14" s="106"/>
      <c r="LB14" s="106"/>
      <c r="LC14" s="106"/>
      <c r="LD14" s="106"/>
      <c r="LE14" s="106"/>
      <c r="LF14" s="106"/>
      <c r="LG14" s="106"/>
      <c r="LH14" s="106"/>
      <c r="LI14" s="106"/>
      <c r="LJ14" s="106"/>
      <c r="LK14" s="106"/>
      <c r="LL14" s="106"/>
      <c r="LM14" s="106"/>
      <c r="LN14" s="106"/>
      <c r="LO14" s="106"/>
      <c r="LP14" s="106"/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7"/>
      <c r="MX14" s="7"/>
      <c r="MY14" s="7"/>
      <c r="MZ14" s="7"/>
      <c r="NA14" s="7"/>
      <c r="NB14" s="8"/>
      <c r="NC14" s="2"/>
      <c r="ND14" s="108" t="s">
        <v>
26</v>
      </c>
      <c r="NE14" s="109"/>
      <c r="NF14" s="109"/>
      <c r="NG14" s="109"/>
      <c r="NH14" s="109"/>
      <c r="NI14" s="109"/>
      <c r="NJ14" s="109"/>
      <c r="NK14" s="109"/>
      <c r="NL14" s="109"/>
      <c r="NM14" s="109"/>
      <c r="NN14" s="109"/>
      <c r="NO14" s="109"/>
      <c r="NP14" s="109"/>
      <c r="NQ14" s="109"/>
      <c r="NR14" s="110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07"/>
      <c r="IQ15" s="107"/>
      <c r="IR15" s="107"/>
      <c r="IS15" s="107"/>
      <c r="IT15" s="107"/>
      <c r="IU15" s="107"/>
      <c r="IV15" s="107"/>
      <c r="IW15" s="107"/>
      <c r="IX15" s="107"/>
      <c r="IY15" s="107"/>
      <c r="IZ15" s="107"/>
      <c r="JA15" s="107"/>
      <c r="JB15" s="107"/>
      <c r="JC15" s="107"/>
      <c r="JD15" s="107"/>
      <c r="JE15" s="107"/>
      <c r="JF15" s="107"/>
      <c r="JG15" s="107"/>
      <c r="JH15" s="107"/>
      <c r="JI15" s="107"/>
      <c r="JJ15" s="107"/>
      <c r="JK15" s="107"/>
      <c r="JL15" s="107"/>
      <c r="JM15" s="107"/>
      <c r="JN15" s="107"/>
      <c r="JO15" s="107"/>
      <c r="JP15" s="107"/>
      <c r="JQ15" s="107"/>
      <c r="JR15" s="107"/>
      <c r="JS15" s="107"/>
      <c r="JT15" s="107"/>
      <c r="JU15" s="107"/>
      <c r="JV15" s="107"/>
      <c r="JW15" s="107"/>
      <c r="JX15" s="107"/>
      <c r="JY15" s="107"/>
      <c r="JZ15" s="107"/>
      <c r="KA15" s="107"/>
      <c r="KB15" s="107"/>
      <c r="KC15" s="107"/>
      <c r="KD15" s="107"/>
      <c r="KE15" s="107"/>
      <c r="KF15" s="107"/>
      <c r="KG15" s="107"/>
      <c r="KH15" s="107"/>
      <c r="KI15" s="107"/>
      <c r="KJ15" s="107"/>
      <c r="KK15" s="107"/>
      <c r="KL15" s="107"/>
      <c r="KM15" s="107"/>
      <c r="KN15" s="107"/>
      <c r="KO15" s="107"/>
      <c r="KP15" s="107"/>
      <c r="KQ15" s="107"/>
      <c r="KR15" s="107"/>
      <c r="KS15" s="107"/>
      <c r="KT15" s="107"/>
      <c r="KU15" s="107"/>
      <c r="KV15" s="107"/>
      <c r="KW15" s="107"/>
      <c r="KX15" s="107"/>
      <c r="KY15" s="107"/>
      <c r="KZ15" s="107"/>
      <c r="LA15" s="107"/>
      <c r="LB15" s="107"/>
      <c r="LC15" s="107"/>
      <c r="LD15" s="107"/>
      <c r="LE15" s="107"/>
      <c r="LF15" s="107"/>
      <c r="LG15" s="107"/>
      <c r="LH15" s="107"/>
      <c r="LI15" s="107"/>
      <c r="LJ15" s="107"/>
      <c r="LK15" s="107"/>
      <c r="LL15" s="107"/>
      <c r="LM15" s="107"/>
      <c r="LN15" s="107"/>
      <c r="LO15" s="107"/>
      <c r="LP15" s="107"/>
      <c r="LQ15" s="107"/>
      <c r="LR15" s="107"/>
      <c r="LS15" s="107"/>
      <c r="LT15" s="107"/>
      <c r="LU15" s="107"/>
      <c r="LV15" s="107"/>
      <c r="LW15" s="107"/>
      <c r="LX15" s="107"/>
      <c r="LY15" s="107"/>
      <c r="LZ15" s="107"/>
      <c r="MA15" s="107"/>
      <c r="MB15" s="107"/>
      <c r="MC15" s="107"/>
      <c r="MD15" s="107"/>
      <c r="ME15" s="107"/>
      <c r="MF15" s="107"/>
      <c r="MG15" s="107"/>
      <c r="MH15" s="107"/>
      <c r="MI15" s="107"/>
      <c r="MJ15" s="107"/>
      <c r="MK15" s="107"/>
      <c r="ML15" s="107"/>
      <c r="MM15" s="107"/>
      <c r="MN15" s="107"/>
      <c r="MO15" s="107"/>
      <c r="MP15" s="107"/>
      <c r="MQ15" s="107"/>
      <c r="MR15" s="107"/>
      <c r="MS15" s="107"/>
      <c r="MT15" s="107"/>
      <c r="MU15" s="107"/>
      <c r="MV15" s="107"/>
      <c r="MW15" s="20"/>
      <c r="MX15" s="20"/>
      <c r="MY15" s="20"/>
      <c r="MZ15" s="20"/>
      <c r="NA15" s="20"/>
      <c r="NB15" s="21"/>
      <c r="NC15" s="2"/>
      <c r="ND15" s="111" t="s">
        <v>
128</v>
      </c>
      <c r="NE15" s="112"/>
      <c r="NF15" s="112"/>
      <c r="NG15" s="112"/>
      <c r="NH15" s="112"/>
      <c r="NI15" s="112"/>
      <c r="NJ15" s="112"/>
      <c r="NK15" s="112"/>
      <c r="NL15" s="112"/>
      <c r="NM15" s="112"/>
      <c r="NN15" s="112"/>
      <c r="NO15" s="112"/>
      <c r="NP15" s="112"/>
      <c r="NQ15" s="112"/>
      <c r="NR15" s="113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11"/>
      <c r="NE16" s="112"/>
      <c r="NF16" s="112"/>
      <c r="NG16" s="112"/>
      <c r="NH16" s="112"/>
      <c r="NI16" s="112"/>
      <c r="NJ16" s="112"/>
      <c r="NK16" s="112"/>
      <c r="NL16" s="112"/>
      <c r="NM16" s="112"/>
      <c r="NN16" s="112"/>
      <c r="NO16" s="112"/>
      <c r="NP16" s="112"/>
      <c r="NQ16" s="112"/>
      <c r="NR16" s="113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11"/>
      <c r="NE17" s="112"/>
      <c r="NF17" s="112"/>
      <c r="NG17" s="112"/>
      <c r="NH17" s="112"/>
      <c r="NI17" s="112"/>
      <c r="NJ17" s="112"/>
      <c r="NK17" s="112"/>
      <c r="NL17" s="112"/>
      <c r="NM17" s="112"/>
      <c r="NN17" s="112"/>
      <c r="NO17" s="112"/>
      <c r="NP17" s="112"/>
      <c r="NQ17" s="112"/>
      <c r="NR17" s="113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11"/>
      <c r="NE18" s="112"/>
      <c r="NF18" s="112"/>
      <c r="NG18" s="112"/>
      <c r="NH18" s="112"/>
      <c r="NI18" s="112"/>
      <c r="NJ18" s="112"/>
      <c r="NK18" s="112"/>
      <c r="NL18" s="112"/>
      <c r="NM18" s="112"/>
      <c r="NN18" s="112"/>
      <c r="NO18" s="112"/>
      <c r="NP18" s="112"/>
      <c r="NQ18" s="112"/>
      <c r="NR18" s="113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11"/>
      <c r="NE19" s="112"/>
      <c r="NF19" s="112"/>
      <c r="NG19" s="112"/>
      <c r="NH19" s="112"/>
      <c r="NI19" s="112"/>
      <c r="NJ19" s="112"/>
      <c r="NK19" s="112"/>
      <c r="NL19" s="112"/>
      <c r="NM19" s="112"/>
      <c r="NN19" s="112"/>
      <c r="NO19" s="112"/>
      <c r="NP19" s="112"/>
      <c r="NQ19" s="112"/>
      <c r="NR19" s="113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11"/>
      <c r="NE20" s="112"/>
      <c r="NF20" s="112"/>
      <c r="NG20" s="112"/>
      <c r="NH20" s="112"/>
      <c r="NI20" s="112"/>
      <c r="NJ20" s="112"/>
      <c r="NK20" s="112"/>
      <c r="NL20" s="112"/>
      <c r="NM20" s="112"/>
      <c r="NN20" s="112"/>
      <c r="NO20" s="112"/>
      <c r="NP20" s="112"/>
      <c r="NQ20" s="112"/>
      <c r="NR20" s="113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11"/>
      <c r="NE21" s="112"/>
      <c r="NF21" s="112"/>
      <c r="NG21" s="112"/>
      <c r="NH21" s="112"/>
      <c r="NI21" s="112"/>
      <c r="NJ21" s="112"/>
      <c r="NK21" s="112"/>
      <c r="NL21" s="112"/>
      <c r="NM21" s="112"/>
      <c r="NN21" s="112"/>
      <c r="NO21" s="112"/>
      <c r="NP21" s="112"/>
      <c r="NQ21" s="112"/>
      <c r="NR21" s="113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11"/>
      <c r="NE22" s="112"/>
      <c r="NF22" s="112"/>
      <c r="NG22" s="112"/>
      <c r="NH22" s="112"/>
      <c r="NI22" s="112"/>
      <c r="NJ22" s="112"/>
      <c r="NK22" s="112"/>
      <c r="NL22" s="112"/>
      <c r="NM22" s="112"/>
      <c r="NN22" s="112"/>
      <c r="NO22" s="112"/>
      <c r="NP22" s="112"/>
      <c r="NQ22" s="112"/>
      <c r="NR22" s="113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11"/>
      <c r="NE23" s="112"/>
      <c r="NF23" s="112"/>
      <c r="NG23" s="112"/>
      <c r="NH23" s="112"/>
      <c r="NI23" s="112"/>
      <c r="NJ23" s="112"/>
      <c r="NK23" s="112"/>
      <c r="NL23" s="112"/>
      <c r="NM23" s="112"/>
      <c r="NN23" s="112"/>
      <c r="NO23" s="112"/>
      <c r="NP23" s="112"/>
      <c r="NQ23" s="112"/>
      <c r="NR23" s="113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11"/>
      <c r="NE24" s="112"/>
      <c r="NF24" s="112"/>
      <c r="NG24" s="112"/>
      <c r="NH24" s="112"/>
      <c r="NI24" s="112"/>
      <c r="NJ24" s="112"/>
      <c r="NK24" s="112"/>
      <c r="NL24" s="112"/>
      <c r="NM24" s="112"/>
      <c r="NN24" s="112"/>
      <c r="NO24" s="112"/>
      <c r="NP24" s="112"/>
      <c r="NQ24" s="112"/>
      <c r="NR24" s="113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11"/>
      <c r="NE25" s="112"/>
      <c r="NF25" s="112"/>
      <c r="NG25" s="112"/>
      <c r="NH25" s="112"/>
      <c r="NI25" s="112"/>
      <c r="NJ25" s="112"/>
      <c r="NK25" s="112"/>
      <c r="NL25" s="112"/>
      <c r="NM25" s="112"/>
      <c r="NN25" s="112"/>
      <c r="NO25" s="112"/>
      <c r="NP25" s="112"/>
      <c r="NQ25" s="112"/>
      <c r="NR25" s="113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11"/>
      <c r="NE26" s="112"/>
      <c r="NF26" s="112"/>
      <c r="NG26" s="112"/>
      <c r="NH26" s="112"/>
      <c r="NI26" s="112"/>
      <c r="NJ26" s="112"/>
      <c r="NK26" s="112"/>
      <c r="NL26" s="112"/>
      <c r="NM26" s="112"/>
      <c r="NN26" s="112"/>
      <c r="NO26" s="112"/>
      <c r="NP26" s="112"/>
      <c r="NQ26" s="112"/>
      <c r="NR26" s="113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11"/>
      <c r="NE27" s="112"/>
      <c r="NF27" s="112"/>
      <c r="NG27" s="112"/>
      <c r="NH27" s="112"/>
      <c r="NI27" s="112"/>
      <c r="NJ27" s="112"/>
      <c r="NK27" s="112"/>
      <c r="NL27" s="112"/>
      <c r="NM27" s="112"/>
      <c r="NN27" s="112"/>
      <c r="NO27" s="112"/>
      <c r="NP27" s="112"/>
      <c r="NQ27" s="112"/>
      <c r="NR27" s="113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11"/>
      <c r="NE28" s="112"/>
      <c r="NF28" s="112"/>
      <c r="NG28" s="112"/>
      <c r="NH28" s="112"/>
      <c r="NI28" s="112"/>
      <c r="NJ28" s="112"/>
      <c r="NK28" s="112"/>
      <c r="NL28" s="112"/>
      <c r="NM28" s="112"/>
      <c r="NN28" s="112"/>
      <c r="NO28" s="112"/>
      <c r="NP28" s="112"/>
      <c r="NQ28" s="112"/>
      <c r="NR28" s="113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11"/>
      <c r="NE29" s="112"/>
      <c r="NF29" s="112"/>
      <c r="NG29" s="112"/>
      <c r="NH29" s="112"/>
      <c r="NI29" s="112"/>
      <c r="NJ29" s="112"/>
      <c r="NK29" s="112"/>
      <c r="NL29" s="112"/>
      <c r="NM29" s="112"/>
      <c r="NN29" s="112"/>
      <c r="NO29" s="112"/>
      <c r="NP29" s="112"/>
      <c r="NQ29" s="112"/>
      <c r="NR29" s="113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4" t="str">
        <f>
データ!$B$11</f>
        <v>
H28</v>
      </c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 t="str">
        <f>
データ!$C$11</f>
        <v>
H29</v>
      </c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 t="str">
        <f>
データ!$D$11</f>
        <v>
H30</v>
      </c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 t="str">
        <f>
データ!$E$11</f>
        <v>
R01</v>
      </c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 t="str">
        <f>
データ!$F$11</f>
        <v>
R02</v>
      </c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4" t="str">
        <f>
データ!$B$11</f>
        <v>
H28</v>
      </c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 t="str">
        <f>
データ!$C$11</f>
        <v>
H29</v>
      </c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 t="str">
        <f>
データ!$D$11</f>
        <v>
H30</v>
      </c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 t="str">
        <f>
データ!$E$11</f>
        <v>
R01</v>
      </c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 t="str">
        <f>
データ!$F$11</f>
        <v>
R02</v>
      </c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4" t="str">
        <f>
データ!$B$11</f>
        <v>
H28</v>
      </c>
      <c r="JD30" s="114"/>
      <c r="JE30" s="114"/>
      <c r="JF30" s="114"/>
      <c r="JG30" s="114"/>
      <c r="JH30" s="114"/>
      <c r="JI30" s="114"/>
      <c r="JJ30" s="114"/>
      <c r="JK30" s="114"/>
      <c r="JL30" s="114"/>
      <c r="JM30" s="114"/>
      <c r="JN30" s="114"/>
      <c r="JO30" s="114"/>
      <c r="JP30" s="114"/>
      <c r="JQ30" s="114"/>
      <c r="JR30" s="114"/>
      <c r="JS30" s="114"/>
      <c r="JT30" s="114"/>
      <c r="JU30" s="114"/>
      <c r="JV30" s="114" t="str">
        <f>
データ!$C$11</f>
        <v>
H29</v>
      </c>
      <c r="JW30" s="114"/>
      <c r="JX30" s="114"/>
      <c r="JY30" s="114"/>
      <c r="JZ30" s="114"/>
      <c r="KA30" s="114"/>
      <c r="KB30" s="114"/>
      <c r="KC30" s="114"/>
      <c r="KD30" s="114"/>
      <c r="KE30" s="114"/>
      <c r="KF30" s="114"/>
      <c r="KG30" s="114"/>
      <c r="KH30" s="114"/>
      <c r="KI30" s="114"/>
      <c r="KJ30" s="114"/>
      <c r="KK30" s="114"/>
      <c r="KL30" s="114"/>
      <c r="KM30" s="114"/>
      <c r="KN30" s="114"/>
      <c r="KO30" s="114" t="str">
        <f>
データ!$D$11</f>
        <v>
H30</v>
      </c>
      <c r="KP30" s="114"/>
      <c r="KQ30" s="114"/>
      <c r="KR30" s="114"/>
      <c r="KS30" s="114"/>
      <c r="KT30" s="114"/>
      <c r="KU30" s="114"/>
      <c r="KV30" s="114"/>
      <c r="KW30" s="114"/>
      <c r="KX30" s="114"/>
      <c r="KY30" s="114"/>
      <c r="KZ30" s="114"/>
      <c r="LA30" s="114"/>
      <c r="LB30" s="114"/>
      <c r="LC30" s="114"/>
      <c r="LD30" s="114"/>
      <c r="LE30" s="114"/>
      <c r="LF30" s="114"/>
      <c r="LG30" s="114"/>
      <c r="LH30" s="114" t="str">
        <f>
データ!$E$11</f>
        <v>
R01</v>
      </c>
      <c r="LI30" s="114"/>
      <c r="LJ30" s="114"/>
      <c r="LK30" s="114"/>
      <c r="LL30" s="114"/>
      <c r="LM30" s="114"/>
      <c r="LN30" s="114"/>
      <c r="LO30" s="114"/>
      <c r="LP30" s="114"/>
      <c r="LQ30" s="114"/>
      <c r="LR30" s="114"/>
      <c r="LS30" s="114"/>
      <c r="LT30" s="114"/>
      <c r="LU30" s="114"/>
      <c r="LV30" s="114"/>
      <c r="LW30" s="114"/>
      <c r="LX30" s="114"/>
      <c r="LY30" s="114"/>
      <c r="LZ30" s="114"/>
      <c r="MA30" s="114" t="str">
        <f>
データ!$F$11</f>
        <v>
R02</v>
      </c>
      <c r="MB30" s="114"/>
      <c r="MC30" s="114"/>
      <c r="MD30" s="114"/>
      <c r="ME30" s="114"/>
      <c r="MF30" s="114"/>
      <c r="MG30" s="114"/>
      <c r="MH30" s="114"/>
      <c r="MI30" s="114"/>
      <c r="MJ30" s="114"/>
      <c r="MK30" s="114"/>
      <c r="ML30" s="114"/>
      <c r="MM30" s="114"/>
      <c r="MN30" s="114"/>
      <c r="MO30" s="114"/>
      <c r="MP30" s="114"/>
      <c r="MQ30" s="114"/>
      <c r="MR30" s="114"/>
      <c r="MS30" s="114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11"/>
      <c r="NE30" s="112"/>
      <c r="NF30" s="112"/>
      <c r="NG30" s="112"/>
      <c r="NH30" s="112"/>
      <c r="NI30" s="112"/>
      <c r="NJ30" s="112"/>
      <c r="NK30" s="112"/>
      <c r="NL30" s="112"/>
      <c r="NM30" s="112"/>
      <c r="NN30" s="112"/>
      <c r="NO30" s="112"/>
      <c r="NP30" s="112"/>
      <c r="NQ30" s="112"/>
      <c r="NR30" s="113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15" t="s">
        <v>
27</v>
      </c>
      <c r="K31" s="116"/>
      <c r="L31" s="116"/>
      <c r="M31" s="116"/>
      <c r="N31" s="116"/>
      <c r="O31" s="116"/>
      <c r="P31" s="116"/>
      <c r="Q31" s="116"/>
      <c r="R31" s="116"/>
      <c r="S31" s="116"/>
      <c r="T31" s="117"/>
      <c r="U31" s="118">
        <f>
データ!Y7</f>
        <v>
157.80000000000001</v>
      </c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>
        <f>
データ!Z7</f>
        <v>
150.80000000000001</v>
      </c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>
        <f>
データ!AA7</f>
        <v>
199</v>
      </c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>
        <f>
データ!AB7</f>
        <v>
268</v>
      </c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>
        <f>
データ!AC7</f>
        <v>
247.8</v>
      </c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15" t="s">
        <v>
27</v>
      </c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  <c r="EL31" s="118">
        <f>
データ!AJ7</f>
        <v>
0</v>
      </c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>
        <f>
データ!AK7</f>
        <v>
0</v>
      </c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>
        <f>
データ!AL7</f>
        <v>
0</v>
      </c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>
        <f>
データ!AM7</f>
        <v>
0</v>
      </c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>
        <f>
データ!AN7</f>
        <v>
0</v>
      </c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15" t="s">
        <v>
27</v>
      </c>
      <c r="IS31" s="116"/>
      <c r="IT31" s="116"/>
      <c r="IU31" s="116"/>
      <c r="IV31" s="116"/>
      <c r="IW31" s="116"/>
      <c r="IX31" s="116"/>
      <c r="IY31" s="116"/>
      <c r="IZ31" s="116"/>
      <c r="JA31" s="116"/>
      <c r="JB31" s="117"/>
      <c r="JC31" s="119">
        <f>
データ!DK7</f>
        <v>
130.6</v>
      </c>
      <c r="JD31" s="120"/>
      <c r="JE31" s="120"/>
      <c r="JF31" s="120"/>
      <c r="JG31" s="120"/>
      <c r="JH31" s="120"/>
      <c r="JI31" s="120"/>
      <c r="JJ31" s="120"/>
      <c r="JK31" s="120"/>
      <c r="JL31" s="120"/>
      <c r="JM31" s="120"/>
      <c r="JN31" s="120"/>
      <c r="JO31" s="120"/>
      <c r="JP31" s="120"/>
      <c r="JQ31" s="120"/>
      <c r="JR31" s="120"/>
      <c r="JS31" s="120"/>
      <c r="JT31" s="120"/>
      <c r="JU31" s="121"/>
      <c r="JV31" s="119">
        <f>
データ!DL7</f>
        <v>
133.30000000000001</v>
      </c>
      <c r="JW31" s="120"/>
      <c r="JX31" s="120"/>
      <c r="JY31" s="120"/>
      <c r="JZ31" s="120"/>
      <c r="KA31" s="120"/>
      <c r="KB31" s="120"/>
      <c r="KC31" s="120"/>
      <c r="KD31" s="120"/>
      <c r="KE31" s="120"/>
      <c r="KF31" s="120"/>
      <c r="KG31" s="120"/>
      <c r="KH31" s="120"/>
      <c r="KI31" s="120"/>
      <c r="KJ31" s="120"/>
      <c r="KK31" s="120"/>
      <c r="KL31" s="120"/>
      <c r="KM31" s="120"/>
      <c r="KN31" s="121"/>
      <c r="KO31" s="119">
        <f>
データ!DM7</f>
        <v>
230.6</v>
      </c>
      <c r="KP31" s="120"/>
      <c r="KQ31" s="120"/>
      <c r="KR31" s="120"/>
      <c r="KS31" s="120"/>
      <c r="KT31" s="120"/>
      <c r="KU31" s="120"/>
      <c r="KV31" s="120"/>
      <c r="KW31" s="120"/>
      <c r="KX31" s="120"/>
      <c r="KY31" s="120"/>
      <c r="KZ31" s="120"/>
      <c r="LA31" s="120"/>
      <c r="LB31" s="120"/>
      <c r="LC31" s="120"/>
      <c r="LD31" s="120"/>
      <c r="LE31" s="120"/>
      <c r="LF31" s="120"/>
      <c r="LG31" s="121"/>
      <c r="LH31" s="119">
        <f>
データ!DN7</f>
        <v>
185.1</v>
      </c>
      <c r="LI31" s="120"/>
      <c r="LJ31" s="120"/>
      <c r="LK31" s="120"/>
      <c r="LL31" s="120"/>
      <c r="LM31" s="120"/>
      <c r="LN31" s="120"/>
      <c r="LO31" s="120"/>
      <c r="LP31" s="120"/>
      <c r="LQ31" s="120"/>
      <c r="LR31" s="120"/>
      <c r="LS31" s="120"/>
      <c r="LT31" s="120"/>
      <c r="LU31" s="120"/>
      <c r="LV31" s="120"/>
      <c r="LW31" s="120"/>
      <c r="LX31" s="120"/>
      <c r="LY31" s="120"/>
      <c r="LZ31" s="121"/>
      <c r="MA31" s="119">
        <f>
データ!DO7</f>
        <v>
176.6</v>
      </c>
      <c r="MB31" s="120"/>
      <c r="MC31" s="120"/>
      <c r="MD31" s="120"/>
      <c r="ME31" s="120"/>
      <c r="MF31" s="120"/>
      <c r="MG31" s="120"/>
      <c r="MH31" s="120"/>
      <c r="MI31" s="120"/>
      <c r="MJ31" s="120"/>
      <c r="MK31" s="120"/>
      <c r="ML31" s="120"/>
      <c r="MM31" s="120"/>
      <c r="MN31" s="120"/>
      <c r="MO31" s="120"/>
      <c r="MP31" s="120"/>
      <c r="MQ31" s="120"/>
      <c r="MR31" s="120"/>
      <c r="MS31" s="121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108" t="s">
        <v>
28</v>
      </c>
      <c r="NE31" s="109"/>
      <c r="NF31" s="109"/>
      <c r="NG31" s="109"/>
      <c r="NH31" s="109"/>
      <c r="NI31" s="109"/>
      <c r="NJ31" s="109"/>
      <c r="NK31" s="109"/>
      <c r="NL31" s="109"/>
      <c r="NM31" s="109"/>
      <c r="NN31" s="109"/>
      <c r="NO31" s="109"/>
      <c r="NP31" s="109"/>
      <c r="NQ31" s="109"/>
      <c r="NR31" s="110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15" t="s">
        <v>
29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7"/>
      <c r="U32" s="118">
        <f>
データ!AD7</f>
        <v>
142.1</v>
      </c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>
        <f>
データ!AE7</f>
        <v>
135.1</v>
      </c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>
        <f>
データ!AF7</f>
        <v>
153.30000000000001</v>
      </c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>
        <f>
データ!AG7</f>
        <v>
137.6</v>
      </c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>
        <f>
データ!AH7</f>
        <v>
127.8</v>
      </c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15" t="s">
        <v>
29</v>
      </c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  <c r="EL32" s="118">
        <f>
データ!AO7</f>
        <v>
4.5999999999999996</v>
      </c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>
        <f>
データ!AP7</f>
        <v>
4.5999999999999996</v>
      </c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>
        <f>
データ!AQ7</f>
        <v>
3.9</v>
      </c>
      <c r="FY32" s="118"/>
      <c r="FZ32" s="118"/>
      <c r="GA32" s="118"/>
      <c r="GB32" s="118"/>
      <c r="GC32" s="118"/>
      <c r="GD32" s="118"/>
      <c r="GE32" s="118"/>
      <c r="GF32" s="118"/>
      <c r="GG32" s="118"/>
      <c r="GH32" s="118"/>
      <c r="GI32" s="118"/>
      <c r="GJ32" s="118"/>
      <c r="GK32" s="118"/>
      <c r="GL32" s="118"/>
      <c r="GM32" s="118"/>
      <c r="GN32" s="118"/>
      <c r="GO32" s="118"/>
      <c r="GP32" s="118"/>
      <c r="GQ32" s="118">
        <f>
データ!AR7</f>
        <v>
4.2</v>
      </c>
      <c r="GR32" s="118"/>
      <c r="GS32" s="118"/>
      <c r="GT32" s="118"/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/>
      <c r="HI32" s="118"/>
      <c r="HJ32" s="118">
        <f>
データ!AS7</f>
        <v>
6.6</v>
      </c>
      <c r="HK32" s="118"/>
      <c r="HL32" s="118"/>
      <c r="HM32" s="118"/>
      <c r="HN32" s="118"/>
      <c r="HO32" s="118"/>
      <c r="HP32" s="118"/>
      <c r="HQ32" s="118"/>
      <c r="HR32" s="118"/>
      <c r="HS32" s="118"/>
      <c r="HT32" s="118"/>
      <c r="HU32" s="118"/>
      <c r="HV32" s="118"/>
      <c r="HW32" s="118"/>
      <c r="HX32" s="118"/>
      <c r="HY32" s="118"/>
      <c r="HZ32" s="118"/>
      <c r="IA32" s="118"/>
      <c r="IB32" s="118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15" t="s">
        <v>
29</v>
      </c>
      <c r="IS32" s="116"/>
      <c r="IT32" s="116"/>
      <c r="IU32" s="116"/>
      <c r="IV32" s="116"/>
      <c r="IW32" s="116"/>
      <c r="IX32" s="116"/>
      <c r="IY32" s="116"/>
      <c r="IZ32" s="116"/>
      <c r="JA32" s="116"/>
      <c r="JB32" s="117"/>
      <c r="JC32" s="119">
        <f>
データ!DP7</f>
        <v>
168.2</v>
      </c>
      <c r="JD32" s="120"/>
      <c r="JE32" s="120"/>
      <c r="JF32" s="120"/>
      <c r="JG32" s="120"/>
      <c r="JH32" s="120"/>
      <c r="JI32" s="120"/>
      <c r="JJ32" s="120"/>
      <c r="JK32" s="120"/>
      <c r="JL32" s="120"/>
      <c r="JM32" s="120"/>
      <c r="JN32" s="120"/>
      <c r="JO32" s="120"/>
      <c r="JP32" s="120"/>
      <c r="JQ32" s="120"/>
      <c r="JR32" s="120"/>
      <c r="JS32" s="120"/>
      <c r="JT32" s="120"/>
      <c r="JU32" s="121"/>
      <c r="JV32" s="119">
        <f>
データ!DQ7</f>
        <v>
165.8</v>
      </c>
      <c r="JW32" s="120"/>
      <c r="JX32" s="120"/>
      <c r="JY32" s="120"/>
      <c r="JZ32" s="120"/>
      <c r="KA32" s="120"/>
      <c r="KB32" s="120"/>
      <c r="KC32" s="120"/>
      <c r="KD32" s="120"/>
      <c r="KE32" s="120"/>
      <c r="KF32" s="120"/>
      <c r="KG32" s="120"/>
      <c r="KH32" s="120"/>
      <c r="KI32" s="120"/>
      <c r="KJ32" s="120"/>
      <c r="KK32" s="120"/>
      <c r="KL32" s="120"/>
      <c r="KM32" s="120"/>
      <c r="KN32" s="121"/>
      <c r="KO32" s="119">
        <f>
データ!DR7</f>
        <v>
164.3</v>
      </c>
      <c r="KP32" s="120"/>
      <c r="KQ32" s="120"/>
      <c r="KR32" s="120"/>
      <c r="KS32" s="120"/>
      <c r="KT32" s="120"/>
      <c r="KU32" s="120"/>
      <c r="KV32" s="120"/>
      <c r="KW32" s="120"/>
      <c r="KX32" s="120"/>
      <c r="KY32" s="120"/>
      <c r="KZ32" s="120"/>
      <c r="LA32" s="120"/>
      <c r="LB32" s="120"/>
      <c r="LC32" s="120"/>
      <c r="LD32" s="120"/>
      <c r="LE32" s="120"/>
      <c r="LF32" s="120"/>
      <c r="LG32" s="121"/>
      <c r="LH32" s="119">
        <f>
データ!DS7</f>
        <v>
158</v>
      </c>
      <c r="LI32" s="120"/>
      <c r="LJ32" s="120"/>
      <c r="LK32" s="120"/>
      <c r="LL32" s="120"/>
      <c r="LM32" s="120"/>
      <c r="LN32" s="120"/>
      <c r="LO32" s="120"/>
      <c r="LP32" s="120"/>
      <c r="LQ32" s="120"/>
      <c r="LR32" s="120"/>
      <c r="LS32" s="120"/>
      <c r="LT32" s="120"/>
      <c r="LU32" s="120"/>
      <c r="LV32" s="120"/>
      <c r="LW32" s="120"/>
      <c r="LX32" s="120"/>
      <c r="LY32" s="120"/>
      <c r="LZ32" s="121"/>
      <c r="MA32" s="119">
        <f>
データ!DT7</f>
        <v>
131</v>
      </c>
      <c r="MB32" s="120"/>
      <c r="MC32" s="120"/>
      <c r="MD32" s="120"/>
      <c r="ME32" s="120"/>
      <c r="MF32" s="120"/>
      <c r="MG32" s="120"/>
      <c r="MH32" s="120"/>
      <c r="MI32" s="120"/>
      <c r="MJ32" s="120"/>
      <c r="MK32" s="120"/>
      <c r="ML32" s="120"/>
      <c r="MM32" s="120"/>
      <c r="MN32" s="120"/>
      <c r="MO32" s="120"/>
      <c r="MP32" s="120"/>
      <c r="MQ32" s="120"/>
      <c r="MR32" s="120"/>
      <c r="MS32" s="121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11"/>
      <c r="NE32" s="112"/>
      <c r="NF32" s="112"/>
      <c r="NG32" s="112"/>
      <c r="NH32" s="112"/>
      <c r="NI32" s="112"/>
      <c r="NJ32" s="112"/>
      <c r="NK32" s="112"/>
      <c r="NL32" s="112"/>
      <c r="NM32" s="112"/>
      <c r="NN32" s="112"/>
      <c r="NO32" s="112"/>
      <c r="NP32" s="112"/>
      <c r="NQ32" s="112"/>
      <c r="NR32" s="113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11"/>
      <c r="NE33" s="112"/>
      <c r="NF33" s="112"/>
      <c r="NG33" s="112"/>
      <c r="NH33" s="112"/>
      <c r="NI33" s="112"/>
      <c r="NJ33" s="112"/>
      <c r="NK33" s="112"/>
      <c r="NL33" s="112"/>
      <c r="NM33" s="112"/>
      <c r="NN33" s="112"/>
      <c r="NO33" s="112"/>
      <c r="NP33" s="112"/>
      <c r="NQ33" s="112"/>
      <c r="NR33" s="113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11"/>
      <c r="NE34" s="112"/>
      <c r="NF34" s="112"/>
      <c r="NG34" s="112"/>
      <c r="NH34" s="112"/>
      <c r="NI34" s="112"/>
      <c r="NJ34" s="112"/>
      <c r="NK34" s="112"/>
      <c r="NL34" s="112"/>
      <c r="NM34" s="112"/>
      <c r="NN34" s="112"/>
      <c r="NO34" s="112"/>
      <c r="NP34" s="112"/>
      <c r="NQ34" s="112"/>
      <c r="NR34" s="113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11"/>
      <c r="NE35" s="112"/>
      <c r="NF35" s="112"/>
      <c r="NG35" s="112"/>
      <c r="NH35" s="112"/>
      <c r="NI35" s="112"/>
      <c r="NJ35" s="112"/>
      <c r="NK35" s="112"/>
      <c r="NL35" s="112"/>
      <c r="NM35" s="112"/>
      <c r="NN35" s="112"/>
      <c r="NO35" s="112"/>
      <c r="NP35" s="112"/>
      <c r="NQ35" s="112"/>
      <c r="NR35" s="113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11"/>
      <c r="NE36" s="112"/>
      <c r="NF36" s="112"/>
      <c r="NG36" s="112"/>
      <c r="NH36" s="112"/>
      <c r="NI36" s="112"/>
      <c r="NJ36" s="112"/>
      <c r="NK36" s="112"/>
      <c r="NL36" s="112"/>
      <c r="NM36" s="112"/>
      <c r="NN36" s="112"/>
      <c r="NO36" s="112"/>
      <c r="NP36" s="112"/>
      <c r="NQ36" s="112"/>
      <c r="NR36" s="113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11"/>
      <c r="NE37" s="112"/>
      <c r="NF37" s="112"/>
      <c r="NG37" s="112"/>
      <c r="NH37" s="112"/>
      <c r="NI37" s="112"/>
      <c r="NJ37" s="112"/>
      <c r="NK37" s="112"/>
      <c r="NL37" s="112"/>
      <c r="NM37" s="112"/>
      <c r="NN37" s="112"/>
      <c r="NO37" s="112"/>
      <c r="NP37" s="112"/>
      <c r="NQ37" s="112"/>
      <c r="NR37" s="113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11"/>
      <c r="NE38" s="112"/>
      <c r="NF38" s="112"/>
      <c r="NG38" s="112"/>
      <c r="NH38" s="112"/>
      <c r="NI38" s="112"/>
      <c r="NJ38" s="112"/>
      <c r="NK38" s="112"/>
      <c r="NL38" s="112"/>
      <c r="NM38" s="112"/>
      <c r="NN38" s="112"/>
      <c r="NO38" s="112"/>
      <c r="NP38" s="112"/>
      <c r="NQ38" s="112"/>
      <c r="NR38" s="113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11"/>
      <c r="NE39" s="112"/>
      <c r="NF39" s="112"/>
      <c r="NG39" s="112"/>
      <c r="NH39" s="112"/>
      <c r="NI39" s="112"/>
      <c r="NJ39" s="112"/>
      <c r="NK39" s="112"/>
      <c r="NL39" s="112"/>
      <c r="NM39" s="112"/>
      <c r="NN39" s="112"/>
      <c r="NO39" s="112"/>
      <c r="NP39" s="112"/>
      <c r="NQ39" s="112"/>
      <c r="NR39" s="113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11"/>
      <c r="NE40" s="112"/>
      <c r="NF40" s="112"/>
      <c r="NG40" s="112"/>
      <c r="NH40" s="112"/>
      <c r="NI40" s="112"/>
      <c r="NJ40" s="112"/>
      <c r="NK40" s="112"/>
      <c r="NL40" s="112"/>
      <c r="NM40" s="112"/>
      <c r="NN40" s="112"/>
      <c r="NO40" s="112"/>
      <c r="NP40" s="112"/>
      <c r="NQ40" s="112"/>
      <c r="NR40" s="113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11"/>
      <c r="NE41" s="112"/>
      <c r="NF41" s="112"/>
      <c r="NG41" s="112"/>
      <c r="NH41" s="112"/>
      <c r="NI41" s="112"/>
      <c r="NJ41" s="112"/>
      <c r="NK41" s="112"/>
      <c r="NL41" s="112"/>
      <c r="NM41" s="112"/>
      <c r="NN41" s="112"/>
      <c r="NO41" s="112"/>
      <c r="NP41" s="112"/>
      <c r="NQ41" s="112"/>
      <c r="NR41" s="113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11"/>
      <c r="NE42" s="112"/>
      <c r="NF42" s="112"/>
      <c r="NG42" s="112"/>
      <c r="NH42" s="112"/>
      <c r="NI42" s="112"/>
      <c r="NJ42" s="112"/>
      <c r="NK42" s="112"/>
      <c r="NL42" s="112"/>
      <c r="NM42" s="112"/>
      <c r="NN42" s="112"/>
      <c r="NO42" s="112"/>
      <c r="NP42" s="112"/>
      <c r="NQ42" s="112"/>
      <c r="NR42" s="113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11"/>
      <c r="NE43" s="112"/>
      <c r="NF43" s="112"/>
      <c r="NG43" s="112"/>
      <c r="NH43" s="112"/>
      <c r="NI43" s="112"/>
      <c r="NJ43" s="112"/>
      <c r="NK43" s="112"/>
      <c r="NL43" s="112"/>
      <c r="NM43" s="112"/>
      <c r="NN43" s="112"/>
      <c r="NO43" s="112"/>
      <c r="NP43" s="112"/>
      <c r="NQ43" s="112"/>
      <c r="NR43" s="113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11"/>
      <c r="NE44" s="112"/>
      <c r="NF44" s="112"/>
      <c r="NG44" s="112"/>
      <c r="NH44" s="112"/>
      <c r="NI44" s="112"/>
      <c r="NJ44" s="112"/>
      <c r="NK44" s="112"/>
      <c r="NL44" s="112"/>
      <c r="NM44" s="112"/>
      <c r="NN44" s="112"/>
      <c r="NO44" s="112"/>
      <c r="NP44" s="112"/>
      <c r="NQ44" s="112"/>
      <c r="NR44" s="113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11"/>
      <c r="NE45" s="112"/>
      <c r="NF45" s="112"/>
      <c r="NG45" s="112"/>
      <c r="NH45" s="112"/>
      <c r="NI45" s="112"/>
      <c r="NJ45" s="112"/>
      <c r="NK45" s="112"/>
      <c r="NL45" s="112"/>
      <c r="NM45" s="112"/>
      <c r="NN45" s="112"/>
      <c r="NO45" s="112"/>
      <c r="NP45" s="112"/>
      <c r="NQ45" s="112"/>
      <c r="NR45" s="113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11"/>
      <c r="NE46" s="112"/>
      <c r="NF46" s="112"/>
      <c r="NG46" s="112"/>
      <c r="NH46" s="112"/>
      <c r="NI46" s="112"/>
      <c r="NJ46" s="112"/>
      <c r="NK46" s="112"/>
      <c r="NL46" s="112"/>
      <c r="NM46" s="112"/>
      <c r="NN46" s="112"/>
      <c r="NO46" s="112"/>
      <c r="NP46" s="112"/>
      <c r="NQ46" s="112"/>
      <c r="NR46" s="113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11"/>
      <c r="NE47" s="112"/>
      <c r="NF47" s="112"/>
      <c r="NG47" s="112"/>
      <c r="NH47" s="112"/>
      <c r="NI47" s="112"/>
      <c r="NJ47" s="112"/>
      <c r="NK47" s="112"/>
      <c r="NL47" s="112"/>
      <c r="NM47" s="112"/>
      <c r="NN47" s="112"/>
      <c r="NO47" s="112"/>
      <c r="NP47" s="112"/>
      <c r="NQ47" s="112"/>
      <c r="NR47" s="113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108" t="s">
        <v>
30</v>
      </c>
      <c r="NE48" s="109"/>
      <c r="NF48" s="109"/>
      <c r="NG48" s="109"/>
      <c r="NH48" s="109"/>
      <c r="NI48" s="109"/>
      <c r="NJ48" s="109"/>
      <c r="NK48" s="109"/>
      <c r="NL48" s="109"/>
      <c r="NM48" s="109"/>
      <c r="NN48" s="109"/>
      <c r="NO48" s="109"/>
      <c r="NP48" s="109"/>
      <c r="NQ48" s="109"/>
      <c r="NR48" s="110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11" t="s">
        <v>
129</v>
      </c>
      <c r="NE49" s="112"/>
      <c r="NF49" s="112"/>
      <c r="NG49" s="112"/>
      <c r="NH49" s="112"/>
      <c r="NI49" s="112"/>
      <c r="NJ49" s="112"/>
      <c r="NK49" s="112"/>
      <c r="NL49" s="112"/>
      <c r="NM49" s="112"/>
      <c r="NN49" s="112"/>
      <c r="NO49" s="112"/>
      <c r="NP49" s="112"/>
      <c r="NQ49" s="112"/>
      <c r="NR49" s="113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11"/>
      <c r="NE50" s="112"/>
      <c r="NF50" s="112"/>
      <c r="NG50" s="112"/>
      <c r="NH50" s="112"/>
      <c r="NI50" s="112"/>
      <c r="NJ50" s="112"/>
      <c r="NK50" s="112"/>
      <c r="NL50" s="112"/>
      <c r="NM50" s="112"/>
      <c r="NN50" s="112"/>
      <c r="NO50" s="112"/>
      <c r="NP50" s="112"/>
      <c r="NQ50" s="112"/>
      <c r="NR50" s="113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4" t="str">
        <f>
データ!$B$11</f>
        <v>
H28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 t="str">
        <f>
データ!$C$11</f>
        <v>
H29</v>
      </c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 t="str">
        <f>
データ!$D$11</f>
        <v>
H30</v>
      </c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 t="str">
        <f>
データ!$E$11</f>
        <v>
R01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 t="str">
        <f>
データ!$F$11</f>
        <v>
R02</v>
      </c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4" t="str">
        <f>
データ!$B$11</f>
        <v>
H28</v>
      </c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 t="str">
        <f>
データ!$C$11</f>
        <v>
H29</v>
      </c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 t="str">
        <f>
データ!$D$11</f>
        <v>
H30</v>
      </c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 t="str">
        <f>
データ!$E$11</f>
        <v>
R01</v>
      </c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 t="str">
        <f>
データ!$F$11</f>
        <v>
R02</v>
      </c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4" t="str">
        <f>
データ!$B$11</f>
        <v>
H28</v>
      </c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 t="str">
        <f>
データ!$C$11</f>
        <v>
H29</v>
      </c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 t="str">
        <f>
データ!$D$11</f>
        <v>
H30</v>
      </c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 t="str">
        <f>
データ!$E$11</f>
        <v>
R01</v>
      </c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 t="str">
        <f>
データ!$F$11</f>
        <v>
R02</v>
      </c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11"/>
      <c r="NE51" s="112"/>
      <c r="NF51" s="112"/>
      <c r="NG51" s="112"/>
      <c r="NH51" s="112"/>
      <c r="NI51" s="112"/>
      <c r="NJ51" s="112"/>
      <c r="NK51" s="112"/>
      <c r="NL51" s="112"/>
      <c r="NM51" s="112"/>
      <c r="NN51" s="112"/>
      <c r="NO51" s="112"/>
      <c r="NP51" s="112"/>
      <c r="NQ51" s="112"/>
      <c r="NR51" s="113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15" t="s">
        <v>
27</v>
      </c>
      <c r="K52" s="116"/>
      <c r="L52" s="116"/>
      <c r="M52" s="116"/>
      <c r="N52" s="116"/>
      <c r="O52" s="116"/>
      <c r="P52" s="116"/>
      <c r="Q52" s="116"/>
      <c r="R52" s="116"/>
      <c r="S52" s="116"/>
      <c r="T52" s="117"/>
      <c r="U52" s="125">
        <f>
データ!AU7</f>
        <v>
0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
データ!AV7</f>
        <v>
0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
データ!AW7</f>
        <v>
0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
データ!AX7</f>
        <v>
0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
データ!AY7</f>
        <v>
0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15" t="s">
        <v>
27</v>
      </c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  <c r="EL52" s="118">
        <f>
データ!BF7</f>
        <v>
36.6</v>
      </c>
      <c r="EM52" s="118"/>
      <c r="EN52" s="118"/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>
        <f>
データ!BG7</f>
        <v>
33.700000000000003</v>
      </c>
      <c r="FF52" s="118"/>
      <c r="FG52" s="118"/>
      <c r="FH52" s="118"/>
      <c r="FI52" s="118"/>
      <c r="FJ52" s="118"/>
      <c r="FK52" s="118"/>
      <c r="FL52" s="118"/>
      <c r="FM52" s="118"/>
      <c r="FN52" s="118"/>
      <c r="FO52" s="118"/>
      <c r="FP52" s="118"/>
      <c r="FQ52" s="118"/>
      <c r="FR52" s="118"/>
      <c r="FS52" s="118"/>
      <c r="FT52" s="118"/>
      <c r="FU52" s="118"/>
      <c r="FV52" s="118"/>
      <c r="FW52" s="118"/>
      <c r="FX52" s="118">
        <f>
データ!BH7</f>
        <v>
50</v>
      </c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118"/>
      <c r="GK52" s="118"/>
      <c r="GL52" s="118"/>
      <c r="GM52" s="118"/>
      <c r="GN52" s="118"/>
      <c r="GO52" s="118"/>
      <c r="GP52" s="118"/>
      <c r="GQ52" s="118">
        <f>
データ!BI7</f>
        <v>
63</v>
      </c>
      <c r="GR52" s="118"/>
      <c r="GS52" s="118"/>
      <c r="GT52" s="118"/>
      <c r="GU52" s="118"/>
      <c r="GV52" s="118"/>
      <c r="GW52" s="118"/>
      <c r="GX52" s="118"/>
      <c r="GY52" s="118"/>
      <c r="GZ52" s="118"/>
      <c r="HA52" s="118"/>
      <c r="HB52" s="118"/>
      <c r="HC52" s="118"/>
      <c r="HD52" s="118"/>
      <c r="HE52" s="118"/>
      <c r="HF52" s="118"/>
      <c r="HG52" s="118"/>
      <c r="HH52" s="118"/>
      <c r="HI52" s="118"/>
      <c r="HJ52" s="118">
        <f>
データ!BJ7</f>
        <v>
59.6</v>
      </c>
      <c r="HK52" s="118"/>
      <c r="HL52" s="118"/>
      <c r="HM52" s="118"/>
      <c r="HN52" s="118"/>
      <c r="HO52" s="118"/>
      <c r="HP52" s="118"/>
      <c r="HQ52" s="118"/>
      <c r="HR52" s="118"/>
      <c r="HS52" s="118"/>
      <c r="HT52" s="118"/>
      <c r="HU52" s="118"/>
      <c r="HV52" s="118"/>
      <c r="HW52" s="118"/>
      <c r="HX52" s="118"/>
      <c r="HY52" s="118"/>
      <c r="HZ52" s="118"/>
      <c r="IA52" s="118"/>
      <c r="IB52" s="118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15" t="s">
        <v>
27</v>
      </c>
      <c r="IS52" s="116"/>
      <c r="IT52" s="116"/>
      <c r="IU52" s="116"/>
      <c r="IV52" s="116"/>
      <c r="IW52" s="116"/>
      <c r="IX52" s="116"/>
      <c r="IY52" s="116"/>
      <c r="IZ52" s="116"/>
      <c r="JA52" s="116"/>
      <c r="JB52" s="117"/>
      <c r="JC52" s="125">
        <f>
データ!BQ7</f>
        <v>
7019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
データ!BR7</f>
        <v>
6144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
データ!BS7</f>
        <v>
15594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
データ!BT7</f>
        <v>
20433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
データ!BU7</f>
        <v>
19730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11"/>
      <c r="NE52" s="112"/>
      <c r="NF52" s="112"/>
      <c r="NG52" s="112"/>
      <c r="NH52" s="112"/>
      <c r="NI52" s="112"/>
      <c r="NJ52" s="112"/>
      <c r="NK52" s="112"/>
      <c r="NL52" s="112"/>
      <c r="NM52" s="112"/>
      <c r="NN52" s="112"/>
      <c r="NO52" s="112"/>
      <c r="NP52" s="112"/>
      <c r="NQ52" s="112"/>
      <c r="NR52" s="113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15" t="s">
        <v>
29</v>
      </c>
      <c r="K53" s="116"/>
      <c r="L53" s="116"/>
      <c r="M53" s="116"/>
      <c r="N53" s="116"/>
      <c r="O53" s="116"/>
      <c r="P53" s="116"/>
      <c r="Q53" s="116"/>
      <c r="R53" s="116"/>
      <c r="S53" s="116"/>
      <c r="T53" s="117"/>
      <c r="U53" s="125">
        <f>
データ!AZ7</f>
        <v>
42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
データ!BA7</f>
        <v>
45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
データ!BB7</f>
        <v>
47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
データ!BC7</f>
        <v>
46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
データ!BD7</f>
        <v>
67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15" t="s">
        <v>
29</v>
      </c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  <c r="EL53" s="118">
        <f>
データ!BK7</f>
        <v>
14.1</v>
      </c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>
        <f>
データ!BL7</f>
        <v>
5.4</v>
      </c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>
        <f>
データ!BM7</f>
        <v>
0.3</v>
      </c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>
        <f>
データ!BN7</f>
        <v>
-8.8000000000000007</v>
      </c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>
        <f>
データ!BO7</f>
        <v>
-26.1</v>
      </c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  <c r="IA53" s="118"/>
      <c r="IB53" s="118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15" t="s">
        <v>
29</v>
      </c>
      <c r="IS53" s="116"/>
      <c r="IT53" s="116"/>
      <c r="IU53" s="116"/>
      <c r="IV53" s="116"/>
      <c r="IW53" s="116"/>
      <c r="IX53" s="116"/>
      <c r="IY53" s="116"/>
      <c r="IZ53" s="116"/>
      <c r="JA53" s="116"/>
      <c r="JB53" s="117"/>
      <c r="JC53" s="125">
        <f>
データ!BV7</f>
        <v>
20639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
データ!BW7</f>
        <v>
17398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
データ!BX7</f>
        <v>
17894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
データ!BY7</f>
        <v>
5568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
データ!BZ7</f>
        <v>
2220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11"/>
      <c r="NE53" s="112"/>
      <c r="NF53" s="112"/>
      <c r="NG53" s="112"/>
      <c r="NH53" s="112"/>
      <c r="NI53" s="112"/>
      <c r="NJ53" s="112"/>
      <c r="NK53" s="112"/>
      <c r="NL53" s="112"/>
      <c r="NM53" s="112"/>
      <c r="NN53" s="112"/>
      <c r="NO53" s="112"/>
      <c r="NP53" s="112"/>
      <c r="NQ53" s="112"/>
      <c r="NR53" s="113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11"/>
      <c r="NE54" s="112"/>
      <c r="NF54" s="112"/>
      <c r="NG54" s="112"/>
      <c r="NH54" s="112"/>
      <c r="NI54" s="112"/>
      <c r="NJ54" s="112"/>
      <c r="NK54" s="112"/>
      <c r="NL54" s="112"/>
      <c r="NM54" s="112"/>
      <c r="NN54" s="112"/>
      <c r="NO54" s="112"/>
      <c r="NP54" s="112"/>
      <c r="NQ54" s="112"/>
      <c r="NR54" s="113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11"/>
      <c r="NE55" s="112"/>
      <c r="NF55" s="112"/>
      <c r="NG55" s="112"/>
      <c r="NH55" s="112"/>
      <c r="NI55" s="112"/>
      <c r="NJ55" s="112"/>
      <c r="NK55" s="112"/>
      <c r="NL55" s="112"/>
      <c r="NM55" s="112"/>
      <c r="NN55" s="112"/>
      <c r="NO55" s="112"/>
      <c r="NP55" s="112"/>
      <c r="NQ55" s="112"/>
      <c r="NR55" s="113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11"/>
      <c r="NE56" s="112"/>
      <c r="NF56" s="112"/>
      <c r="NG56" s="112"/>
      <c r="NH56" s="112"/>
      <c r="NI56" s="112"/>
      <c r="NJ56" s="112"/>
      <c r="NK56" s="112"/>
      <c r="NL56" s="112"/>
      <c r="NM56" s="112"/>
      <c r="NN56" s="112"/>
      <c r="NO56" s="112"/>
      <c r="NP56" s="112"/>
      <c r="NQ56" s="112"/>
      <c r="NR56" s="113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11"/>
      <c r="NE57" s="112"/>
      <c r="NF57" s="112"/>
      <c r="NG57" s="112"/>
      <c r="NH57" s="112"/>
      <c r="NI57" s="112"/>
      <c r="NJ57" s="112"/>
      <c r="NK57" s="112"/>
      <c r="NL57" s="112"/>
      <c r="NM57" s="112"/>
      <c r="NN57" s="112"/>
      <c r="NO57" s="112"/>
      <c r="NP57" s="112"/>
      <c r="NQ57" s="112"/>
      <c r="NR57" s="113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11"/>
      <c r="NE58" s="112"/>
      <c r="NF58" s="112"/>
      <c r="NG58" s="112"/>
      <c r="NH58" s="112"/>
      <c r="NI58" s="112"/>
      <c r="NJ58" s="112"/>
      <c r="NK58" s="112"/>
      <c r="NL58" s="112"/>
      <c r="NM58" s="112"/>
      <c r="NN58" s="112"/>
      <c r="NO58" s="112"/>
      <c r="NP58" s="112"/>
      <c r="NQ58" s="112"/>
      <c r="NR58" s="113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11"/>
      <c r="NE59" s="112"/>
      <c r="NF59" s="112"/>
      <c r="NG59" s="112"/>
      <c r="NH59" s="112"/>
      <c r="NI59" s="112"/>
      <c r="NJ59" s="112"/>
      <c r="NK59" s="112"/>
      <c r="NL59" s="112"/>
      <c r="NM59" s="112"/>
      <c r="NN59" s="112"/>
      <c r="NO59" s="112"/>
      <c r="NP59" s="112"/>
      <c r="NQ59" s="112"/>
      <c r="NR59" s="113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106" t="s">
        <v>
31</v>
      </c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  <c r="HC60" s="106"/>
      <c r="HD60" s="106"/>
      <c r="HE60" s="106"/>
      <c r="HF60" s="106"/>
      <c r="HG60" s="106"/>
      <c r="HH60" s="106"/>
      <c r="HI60" s="106"/>
      <c r="HJ60" s="106"/>
      <c r="HK60" s="106"/>
      <c r="HL60" s="106"/>
      <c r="HM60" s="106"/>
      <c r="HN60" s="106"/>
      <c r="HO60" s="106"/>
      <c r="HP60" s="106"/>
      <c r="HQ60" s="106"/>
      <c r="HR60" s="106"/>
      <c r="HS60" s="106"/>
      <c r="HT60" s="106"/>
      <c r="HU60" s="106"/>
      <c r="HV60" s="106"/>
      <c r="HW60" s="106"/>
      <c r="HX60" s="106"/>
      <c r="HY60" s="106"/>
      <c r="HZ60" s="106"/>
      <c r="IA60" s="106"/>
      <c r="IB60" s="106"/>
      <c r="IC60" s="106"/>
      <c r="ID60" s="106"/>
      <c r="IE60" s="106"/>
      <c r="IF60" s="106"/>
      <c r="IG60" s="106"/>
      <c r="IH60" s="106"/>
      <c r="II60" s="106"/>
      <c r="IJ60" s="106"/>
      <c r="IK60" s="106"/>
      <c r="IL60" s="106"/>
      <c r="IM60" s="106"/>
      <c r="IN60" s="106"/>
      <c r="IO60" s="106"/>
      <c r="IP60" s="106"/>
      <c r="IQ60" s="106"/>
      <c r="IR60" s="106"/>
      <c r="IS60" s="106"/>
      <c r="IT60" s="106"/>
      <c r="IU60" s="106"/>
      <c r="IV60" s="106"/>
      <c r="IW60" s="106"/>
      <c r="IX60" s="106"/>
      <c r="IY60" s="106"/>
      <c r="IZ60" s="106"/>
      <c r="JA60" s="106"/>
      <c r="JB60" s="106"/>
      <c r="JC60" s="106"/>
      <c r="JD60" s="106"/>
      <c r="JE60" s="106"/>
      <c r="JF60" s="106"/>
      <c r="JG60" s="106"/>
      <c r="JH60" s="106"/>
      <c r="JI60" s="106"/>
      <c r="JJ60" s="106"/>
      <c r="JK60" s="106"/>
      <c r="JL60" s="106"/>
      <c r="JM60" s="106"/>
      <c r="JN60" s="106"/>
      <c r="JO60" s="106"/>
      <c r="JP60" s="106"/>
      <c r="JQ60" s="106"/>
      <c r="JR60" s="106"/>
      <c r="JS60" s="106"/>
      <c r="JT60" s="106"/>
      <c r="JU60" s="106"/>
      <c r="JV60" s="106"/>
      <c r="JW60" s="106"/>
      <c r="JX60" s="106"/>
      <c r="JY60" s="106"/>
      <c r="JZ60" s="106"/>
      <c r="KA60" s="106"/>
      <c r="KB60" s="106"/>
      <c r="KC60" s="106"/>
      <c r="KD60" s="106"/>
      <c r="KE60" s="106"/>
      <c r="KF60" s="106"/>
      <c r="KG60" s="106"/>
      <c r="KH60" s="106"/>
      <c r="KI60" s="106"/>
      <c r="KJ60" s="106"/>
      <c r="KK60" s="106"/>
      <c r="KL60" s="106"/>
      <c r="KM60" s="106"/>
      <c r="KN60" s="106"/>
      <c r="KO60" s="106"/>
      <c r="KP60" s="106"/>
      <c r="KQ60" s="106"/>
      <c r="KR60" s="106"/>
      <c r="KS60" s="106"/>
      <c r="KT60" s="106"/>
      <c r="KU60" s="106"/>
      <c r="KV60" s="106"/>
      <c r="KW60" s="106"/>
      <c r="KX60" s="106"/>
      <c r="KY60" s="106"/>
      <c r="KZ60" s="106"/>
      <c r="LA60" s="106"/>
      <c r="LB60" s="106"/>
      <c r="LC60" s="106"/>
      <c r="LD60" s="106"/>
      <c r="LE60" s="106"/>
      <c r="LF60" s="106"/>
      <c r="LG60" s="106"/>
      <c r="LH60" s="106"/>
      <c r="LI60" s="106"/>
      <c r="LJ60" s="106"/>
      <c r="LK60" s="106"/>
      <c r="LL60" s="106"/>
      <c r="LM60" s="106"/>
      <c r="LN60" s="106"/>
      <c r="LO60" s="106"/>
      <c r="LP60" s="106"/>
      <c r="LQ60" s="106"/>
      <c r="LR60" s="106"/>
      <c r="LS60" s="106"/>
      <c r="LT60" s="106"/>
      <c r="LU60" s="106"/>
      <c r="LV60" s="106"/>
      <c r="LW60" s="106"/>
      <c r="LX60" s="106"/>
      <c r="LY60" s="106"/>
      <c r="LZ60" s="106"/>
      <c r="MA60" s="106"/>
      <c r="MB60" s="106"/>
      <c r="MC60" s="106"/>
      <c r="MD60" s="106"/>
      <c r="ME60" s="106"/>
      <c r="MF60" s="106"/>
      <c r="MG60" s="106"/>
      <c r="MH60" s="106"/>
      <c r="MI60" s="106"/>
      <c r="MJ60" s="106"/>
      <c r="MK60" s="106"/>
      <c r="ML60" s="106"/>
      <c r="MM60" s="106"/>
      <c r="MN60" s="106"/>
      <c r="MO60" s="106"/>
      <c r="MP60" s="106"/>
      <c r="MQ60" s="106"/>
      <c r="MR60" s="106"/>
      <c r="MS60" s="106"/>
      <c r="MT60" s="106"/>
      <c r="MU60" s="106"/>
      <c r="MV60" s="106"/>
      <c r="MW60" s="20"/>
      <c r="MX60" s="20"/>
      <c r="MY60" s="20"/>
      <c r="MZ60" s="20"/>
      <c r="NA60" s="20"/>
      <c r="NB60" s="21"/>
      <c r="NC60" s="2"/>
      <c r="ND60" s="111"/>
      <c r="NE60" s="112"/>
      <c r="NF60" s="112"/>
      <c r="NG60" s="112"/>
      <c r="NH60" s="112"/>
      <c r="NI60" s="112"/>
      <c r="NJ60" s="112"/>
      <c r="NK60" s="112"/>
      <c r="NL60" s="112"/>
      <c r="NM60" s="112"/>
      <c r="NN60" s="112"/>
      <c r="NO60" s="112"/>
      <c r="NP60" s="112"/>
      <c r="NQ60" s="112"/>
      <c r="NR60" s="113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20"/>
      <c r="MX61" s="20"/>
      <c r="MY61" s="20"/>
      <c r="MZ61" s="20"/>
      <c r="NA61" s="20"/>
      <c r="NB61" s="21"/>
      <c r="NC61" s="2"/>
      <c r="ND61" s="111"/>
      <c r="NE61" s="112"/>
      <c r="NF61" s="112"/>
      <c r="NG61" s="112"/>
      <c r="NH61" s="112"/>
      <c r="NI61" s="112"/>
      <c r="NJ61" s="112"/>
      <c r="NK61" s="112"/>
      <c r="NL61" s="112"/>
      <c r="NM61" s="112"/>
      <c r="NN61" s="112"/>
      <c r="NO61" s="112"/>
      <c r="NP61" s="112"/>
      <c r="NQ61" s="112"/>
      <c r="NR61" s="113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11"/>
      <c r="NE62" s="112"/>
      <c r="NF62" s="112"/>
      <c r="NG62" s="112"/>
      <c r="NH62" s="112"/>
      <c r="NI62" s="112"/>
      <c r="NJ62" s="112"/>
      <c r="NK62" s="112"/>
      <c r="NL62" s="112"/>
      <c r="NM62" s="112"/>
      <c r="NN62" s="112"/>
      <c r="NO62" s="112"/>
      <c r="NP62" s="112"/>
      <c r="NQ62" s="112"/>
      <c r="NR62" s="113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126" t="s">
        <v>
32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11"/>
      <c r="NE63" s="112"/>
      <c r="NF63" s="112"/>
      <c r="NG63" s="112"/>
      <c r="NH63" s="112"/>
      <c r="NI63" s="112"/>
      <c r="NJ63" s="112"/>
      <c r="NK63" s="112"/>
      <c r="NL63" s="112"/>
      <c r="NM63" s="112"/>
      <c r="NN63" s="112"/>
      <c r="NO63" s="112"/>
      <c r="NP63" s="112"/>
      <c r="NQ63" s="112"/>
      <c r="NR63" s="113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108" t="s">
        <v>
33</v>
      </c>
      <c r="NE65" s="109"/>
      <c r="NF65" s="109"/>
      <c r="NG65" s="109"/>
      <c r="NH65" s="109"/>
      <c r="NI65" s="109"/>
      <c r="NJ65" s="109"/>
      <c r="NK65" s="109"/>
      <c r="NL65" s="109"/>
      <c r="NM65" s="109"/>
      <c r="NN65" s="109"/>
      <c r="NO65" s="109"/>
      <c r="NP65" s="109"/>
      <c r="NQ65" s="109"/>
      <c r="NR65" s="110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11" t="s">
        <v>
130</v>
      </c>
      <c r="NE66" s="112"/>
      <c r="NF66" s="112"/>
      <c r="NG66" s="112"/>
      <c r="NH66" s="112"/>
      <c r="NI66" s="112"/>
      <c r="NJ66" s="112"/>
      <c r="NK66" s="112"/>
      <c r="NL66" s="112"/>
      <c r="NM66" s="112"/>
      <c r="NN66" s="112"/>
      <c r="NO66" s="112"/>
      <c r="NP66" s="112"/>
      <c r="NQ66" s="112"/>
      <c r="NR66" s="113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127">
        <f>
データ!CM7</f>
        <v>
0</v>
      </c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  <c r="FL67" s="128"/>
      <c r="FM67" s="128"/>
      <c r="FN67" s="128"/>
      <c r="FO67" s="128"/>
      <c r="FP67" s="128"/>
      <c r="FQ67" s="128"/>
      <c r="FR67" s="128"/>
      <c r="FS67" s="128"/>
      <c r="FT67" s="128"/>
      <c r="FU67" s="128"/>
      <c r="FV67" s="128"/>
      <c r="FW67" s="129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11"/>
      <c r="NE67" s="112"/>
      <c r="NF67" s="112"/>
      <c r="NG67" s="112"/>
      <c r="NH67" s="112"/>
      <c r="NI67" s="112"/>
      <c r="NJ67" s="112"/>
      <c r="NK67" s="112"/>
      <c r="NL67" s="112"/>
      <c r="NM67" s="112"/>
      <c r="NN67" s="112"/>
      <c r="NO67" s="112"/>
      <c r="NP67" s="112"/>
      <c r="NQ67" s="112"/>
      <c r="NR67" s="113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130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31"/>
      <c r="FU68" s="131"/>
      <c r="FV68" s="131"/>
      <c r="FW68" s="132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11"/>
      <c r="NE68" s="112"/>
      <c r="NF68" s="112"/>
      <c r="NG68" s="112"/>
      <c r="NH68" s="112"/>
      <c r="NI68" s="112"/>
      <c r="NJ68" s="112"/>
      <c r="NK68" s="112"/>
      <c r="NL68" s="112"/>
      <c r="NM68" s="112"/>
      <c r="NN68" s="112"/>
      <c r="NO68" s="112"/>
      <c r="NP68" s="112"/>
      <c r="NQ68" s="112"/>
      <c r="NR68" s="113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130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2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11"/>
      <c r="NE69" s="112"/>
      <c r="NF69" s="112"/>
      <c r="NG69" s="112"/>
      <c r="NH69" s="112"/>
      <c r="NI69" s="112"/>
      <c r="NJ69" s="112"/>
      <c r="NK69" s="112"/>
      <c r="NL69" s="112"/>
      <c r="NM69" s="112"/>
      <c r="NN69" s="112"/>
      <c r="NO69" s="112"/>
      <c r="NP69" s="112"/>
      <c r="NQ69" s="112"/>
      <c r="NR69" s="113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133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5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11"/>
      <c r="NE70" s="112"/>
      <c r="NF70" s="112"/>
      <c r="NG70" s="112"/>
      <c r="NH70" s="112"/>
      <c r="NI70" s="112"/>
      <c r="NJ70" s="112"/>
      <c r="NK70" s="112"/>
      <c r="NL70" s="112"/>
      <c r="NM70" s="112"/>
      <c r="NN70" s="112"/>
      <c r="NO70" s="112"/>
      <c r="NP70" s="112"/>
      <c r="NQ70" s="112"/>
      <c r="NR70" s="113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11"/>
      <c r="NE71" s="112"/>
      <c r="NF71" s="112"/>
      <c r="NG71" s="112"/>
      <c r="NH71" s="112"/>
      <c r="NI71" s="112"/>
      <c r="NJ71" s="112"/>
      <c r="NK71" s="112"/>
      <c r="NL71" s="112"/>
      <c r="NM71" s="112"/>
      <c r="NN71" s="112"/>
      <c r="NO71" s="112"/>
      <c r="NP71" s="112"/>
      <c r="NQ71" s="112"/>
      <c r="NR71" s="113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126" t="s">
        <v>
34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11"/>
      <c r="NE72" s="112"/>
      <c r="NF72" s="112"/>
      <c r="NG72" s="112"/>
      <c r="NH72" s="112"/>
      <c r="NI72" s="112"/>
      <c r="NJ72" s="112"/>
      <c r="NK72" s="112"/>
      <c r="NL72" s="112"/>
      <c r="NM72" s="112"/>
      <c r="NN72" s="112"/>
      <c r="NO72" s="112"/>
      <c r="NP72" s="112"/>
      <c r="NQ72" s="112"/>
      <c r="NR72" s="113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11"/>
      <c r="NE73" s="112"/>
      <c r="NF73" s="112"/>
      <c r="NG73" s="112"/>
      <c r="NH73" s="112"/>
      <c r="NI73" s="112"/>
      <c r="NJ73" s="112"/>
      <c r="NK73" s="112"/>
      <c r="NL73" s="112"/>
      <c r="NM73" s="112"/>
      <c r="NN73" s="112"/>
      <c r="NO73" s="112"/>
      <c r="NP73" s="112"/>
      <c r="NQ73" s="112"/>
      <c r="NR73" s="113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11"/>
      <c r="NE74" s="112"/>
      <c r="NF74" s="112"/>
      <c r="NG74" s="112"/>
      <c r="NH74" s="112"/>
      <c r="NI74" s="112"/>
      <c r="NJ74" s="112"/>
      <c r="NK74" s="112"/>
      <c r="NL74" s="112"/>
      <c r="NM74" s="112"/>
      <c r="NN74" s="112"/>
      <c r="NO74" s="112"/>
      <c r="NP74" s="112"/>
      <c r="NQ74" s="112"/>
      <c r="NR74" s="113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11"/>
      <c r="NE75" s="112"/>
      <c r="NF75" s="112"/>
      <c r="NG75" s="112"/>
      <c r="NH75" s="112"/>
      <c r="NI75" s="112"/>
      <c r="NJ75" s="112"/>
      <c r="NK75" s="112"/>
      <c r="NL75" s="112"/>
      <c r="NM75" s="112"/>
      <c r="NN75" s="112"/>
      <c r="NO75" s="112"/>
      <c r="NP75" s="112"/>
      <c r="NQ75" s="112"/>
      <c r="NR75" s="113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136" t="str">
        <f>
データ!$B$11</f>
        <v>
H28</v>
      </c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8"/>
      <c r="AG76" s="136" t="str">
        <f>
データ!$C$11</f>
        <v>
H29</v>
      </c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8"/>
      <c r="AV76" s="136" t="str">
        <f>
データ!$D$11</f>
        <v>
H30</v>
      </c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8"/>
      <c r="BK76" s="136" t="str">
        <f>
データ!$E$11</f>
        <v>
R01</v>
      </c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8"/>
      <c r="BZ76" s="136" t="str">
        <f>
データ!$F$11</f>
        <v>
R02</v>
      </c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8"/>
      <c r="CO76" s="4"/>
      <c r="CP76" s="4"/>
      <c r="CQ76" s="4"/>
      <c r="CR76" s="4"/>
      <c r="CS76" s="4"/>
      <c r="CT76" s="4"/>
      <c r="CU76" s="4"/>
      <c r="CV76" s="127">
        <f>
データ!CN7</f>
        <v>
0</v>
      </c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9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136" t="str">
        <f>
データ!$B$11</f>
        <v>
H28</v>
      </c>
      <c r="GM76" s="137"/>
      <c r="GN76" s="137"/>
      <c r="GO76" s="137"/>
      <c r="GP76" s="137"/>
      <c r="GQ76" s="137"/>
      <c r="GR76" s="137"/>
      <c r="GS76" s="137"/>
      <c r="GT76" s="137"/>
      <c r="GU76" s="137"/>
      <c r="GV76" s="137"/>
      <c r="GW76" s="137"/>
      <c r="GX76" s="137"/>
      <c r="GY76" s="137"/>
      <c r="GZ76" s="138"/>
      <c r="HA76" s="136" t="str">
        <f>
データ!$C$11</f>
        <v>
H29</v>
      </c>
      <c r="HB76" s="137"/>
      <c r="HC76" s="137"/>
      <c r="HD76" s="137"/>
      <c r="HE76" s="137"/>
      <c r="HF76" s="137"/>
      <c r="HG76" s="137"/>
      <c r="HH76" s="137"/>
      <c r="HI76" s="137"/>
      <c r="HJ76" s="137"/>
      <c r="HK76" s="137"/>
      <c r="HL76" s="137"/>
      <c r="HM76" s="137"/>
      <c r="HN76" s="137"/>
      <c r="HO76" s="138"/>
      <c r="HP76" s="136" t="str">
        <f>
データ!$D$11</f>
        <v>
H30</v>
      </c>
      <c r="HQ76" s="137"/>
      <c r="HR76" s="137"/>
      <c r="HS76" s="137"/>
      <c r="HT76" s="137"/>
      <c r="HU76" s="137"/>
      <c r="HV76" s="137"/>
      <c r="HW76" s="137"/>
      <c r="HX76" s="137"/>
      <c r="HY76" s="137"/>
      <c r="HZ76" s="137"/>
      <c r="IA76" s="137"/>
      <c r="IB76" s="137"/>
      <c r="IC76" s="137"/>
      <c r="ID76" s="138"/>
      <c r="IE76" s="136" t="str">
        <f>
データ!$E$11</f>
        <v>
R01</v>
      </c>
      <c r="IF76" s="137"/>
      <c r="IG76" s="137"/>
      <c r="IH76" s="137"/>
      <c r="II76" s="137"/>
      <c r="IJ76" s="137"/>
      <c r="IK76" s="137"/>
      <c r="IL76" s="137"/>
      <c r="IM76" s="137"/>
      <c r="IN76" s="137"/>
      <c r="IO76" s="137"/>
      <c r="IP76" s="137"/>
      <c r="IQ76" s="137"/>
      <c r="IR76" s="137"/>
      <c r="IS76" s="138"/>
      <c r="IT76" s="136" t="str">
        <f>
データ!$F$11</f>
        <v>
R02</v>
      </c>
      <c r="IU76" s="137"/>
      <c r="IV76" s="137"/>
      <c r="IW76" s="137"/>
      <c r="IX76" s="137"/>
      <c r="IY76" s="137"/>
      <c r="IZ76" s="137"/>
      <c r="JA76" s="137"/>
      <c r="JB76" s="137"/>
      <c r="JC76" s="137"/>
      <c r="JD76" s="137"/>
      <c r="JE76" s="137"/>
      <c r="JF76" s="137"/>
      <c r="JG76" s="137"/>
      <c r="JH76" s="138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136" t="str">
        <f>
データ!$B$11</f>
        <v>
H28</v>
      </c>
      <c r="KB76" s="137"/>
      <c r="KC76" s="137"/>
      <c r="KD76" s="137"/>
      <c r="KE76" s="137"/>
      <c r="KF76" s="137"/>
      <c r="KG76" s="137"/>
      <c r="KH76" s="137"/>
      <c r="KI76" s="137"/>
      <c r="KJ76" s="137"/>
      <c r="KK76" s="137"/>
      <c r="KL76" s="137"/>
      <c r="KM76" s="137"/>
      <c r="KN76" s="137"/>
      <c r="KO76" s="138"/>
      <c r="KP76" s="136" t="str">
        <f>
データ!$C$11</f>
        <v>
H29</v>
      </c>
      <c r="KQ76" s="137"/>
      <c r="KR76" s="137"/>
      <c r="KS76" s="137"/>
      <c r="KT76" s="137"/>
      <c r="KU76" s="137"/>
      <c r="KV76" s="137"/>
      <c r="KW76" s="137"/>
      <c r="KX76" s="137"/>
      <c r="KY76" s="137"/>
      <c r="KZ76" s="137"/>
      <c r="LA76" s="137"/>
      <c r="LB76" s="137"/>
      <c r="LC76" s="137"/>
      <c r="LD76" s="138"/>
      <c r="LE76" s="136" t="str">
        <f>
データ!$D$11</f>
        <v>
H30</v>
      </c>
      <c r="LF76" s="137"/>
      <c r="LG76" s="137"/>
      <c r="LH76" s="137"/>
      <c r="LI76" s="137"/>
      <c r="LJ76" s="137"/>
      <c r="LK76" s="137"/>
      <c r="LL76" s="137"/>
      <c r="LM76" s="137"/>
      <c r="LN76" s="137"/>
      <c r="LO76" s="137"/>
      <c r="LP76" s="137"/>
      <c r="LQ76" s="137"/>
      <c r="LR76" s="137"/>
      <c r="LS76" s="138"/>
      <c r="LT76" s="136" t="str">
        <f>
データ!$E$11</f>
        <v>
R01</v>
      </c>
      <c r="LU76" s="137"/>
      <c r="LV76" s="137"/>
      <c r="LW76" s="137"/>
      <c r="LX76" s="137"/>
      <c r="LY76" s="137"/>
      <c r="LZ76" s="137"/>
      <c r="MA76" s="137"/>
      <c r="MB76" s="137"/>
      <c r="MC76" s="137"/>
      <c r="MD76" s="137"/>
      <c r="ME76" s="137"/>
      <c r="MF76" s="137"/>
      <c r="MG76" s="137"/>
      <c r="MH76" s="138"/>
      <c r="MI76" s="136" t="str">
        <f>
データ!$F$11</f>
        <v>
R02</v>
      </c>
      <c r="MJ76" s="137"/>
      <c r="MK76" s="137"/>
      <c r="ML76" s="137"/>
      <c r="MM76" s="137"/>
      <c r="MN76" s="137"/>
      <c r="MO76" s="137"/>
      <c r="MP76" s="137"/>
      <c r="MQ76" s="137"/>
      <c r="MR76" s="137"/>
      <c r="MS76" s="137"/>
      <c r="MT76" s="137"/>
      <c r="MU76" s="137"/>
      <c r="MV76" s="137"/>
      <c r="MW76" s="138"/>
      <c r="MX76" s="4"/>
      <c r="MY76" s="4"/>
      <c r="MZ76" s="4"/>
      <c r="NA76" s="4"/>
      <c r="NB76" s="4"/>
      <c r="NC76" s="44"/>
      <c r="ND76" s="111"/>
      <c r="NE76" s="112"/>
      <c r="NF76" s="112"/>
      <c r="NG76" s="112"/>
      <c r="NH76" s="112"/>
      <c r="NI76" s="112"/>
      <c r="NJ76" s="112"/>
      <c r="NK76" s="112"/>
      <c r="NL76" s="112"/>
      <c r="NM76" s="112"/>
      <c r="NN76" s="112"/>
      <c r="NO76" s="112"/>
      <c r="NP76" s="112"/>
      <c r="NQ76" s="112"/>
      <c r="NR76" s="113"/>
    </row>
    <row r="77" spans="1:382" ht="13.5" customHeight="1" x14ac:dyDescent="0.2">
      <c r="A77" s="2"/>
      <c r="B77" s="22"/>
      <c r="C77" s="4"/>
      <c r="D77" s="4"/>
      <c r="E77" s="4"/>
      <c r="F77" s="4"/>
      <c r="I77" s="139" t="s">
        <v>
27</v>
      </c>
      <c r="J77" s="139"/>
      <c r="K77" s="139"/>
      <c r="L77" s="139"/>
      <c r="M77" s="139"/>
      <c r="N77" s="139"/>
      <c r="O77" s="139"/>
      <c r="P77" s="139"/>
      <c r="Q77" s="139"/>
      <c r="R77" s="119" t="str">
        <f>
データ!CB7</f>
        <v xml:space="preserve">
 </v>
      </c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1"/>
      <c r="AG77" s="119" t="str">
        <f>
データ!CC7</f>
        <v xml:space="preserve">
 </v>
      </c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1"/>
      <c r="AV77" s="119" t="str">
        <f>
データ!CD7</f>
        <v xml:space="preserve">
 </v>
      </c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1"/>
      <c r="BK77" s="119" t="str">
        <f>
データ!CE7</f>
        <v xml:space="preserve">
 </v>
      </c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1"/>
      <c r="BZ77" s="119" t="str">
        <f>
データ!CF7</f>
        <v xml:space="preserve">
 </v>
      </c>
      <c r="CA77" s="120"/>
      <c r="CB77" s="120"/>
      <c r="CC77" s="120"/>
      <c r="CD77" s="120"/>
      <c r="CE77" s="120"/>
      <c r="CF77" s="120"/>
      <c r="CG77" s="120"/>
      <c r="CH77" s="120"/>
      <c r="CI77" s="120"/>
      <c r="CJ77" s="120"/>
      <c r="CK77" s="120"/>
      <c r="CL77" s="120"/>
      <c r="CM77" s="120"/>
      <c r="CN77" s="121"/>
      <c r="CO77" s="4"/>
      <c r="CP77" s="4"/>
      <c r="CQ77" s="4"/>
      <c r="CR77" s="4"/>
      <c r="CS77" s="4"/>
      <c r="CT77" s="4"/>
      <c r="CU77" s="4"/>
      <c r="CV77" s="130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2"/>
      <c r="FY77" s="4"/>
      <c r="FZ77" s="4"/>
      <c r="GA77" s="4"/>
      <c r="GB77" s="4"/>
      <c r="GC77" s="139" t="s">
        <v>
27</v>
      </c>
      <c r="GD77" s="139"/>
      <c r="GE77" s="139"/>
      <c r="GF77" s="139"/>
      <c r="GG77" s="139"/>
      <c r="GH77" s="139"/>
      <c r="GI77" s="139"/>
      <c r="GJ77" s="139"/>
      <c r="GK77" s="139"/>
      <c r="GL77" s="119" t="str">
        <f>
データ!CO7</f>
        <v xml:space="preserve">
 </v>
      </c>
      <c r="GM77" s="120"/>
      <c r="GN77" s="120"/>
      <c r="GO77" s="120"/>
      <c r="GP77" s="120"/>
      <c r="GQ77" s="120"/>
      <c r="GR77" s="120"/>
      <c r="GS77" s="120"/>
      <c r="GT77" s="120"/>
      <c r="GU77" s="120"/>
      <c r="GV77" s="120"/>
      <c r="GW77" s="120"/>
      <c r="GX77" s="120"/>
      <c r="GY77" s="120"/>
      <c r="GZ77" s="121"/>
      <c r="HA77" s="119" t="str">
        <f>
データ!CP7</f>
        <v xml:space="preserve">
 </v>
      </c>
      <c r="HB77" s="120"/>
      <c r="HC77" s="120"/>
      <c r="HD77" s="120"/>
      <c r="HE77" s="120"/>
      <c r="HF77" s="120"/>
      <c r="HG77" s="120"/>
      <c r="HH77" s="120"/>
      <c r="HI77" s="120"/>
      <c r="HJ77" s="120"/>
      <c r="HK77" s="120"/>
      <c r="HL77" s="120"/>
      <c r="HM77" s="120"/>
      <c r="HN77" s="120"/>
      <c r="HO77" s="121"/>
      <c r="HP77" s="119" t="str">
        <f>
データ!CQ7</f>
        <v xml:space="preserve">
 </v>
      </c>
      <c r="HQ77" s="120"/>
      <c r="HR77" s="120"/>
      <c r="HS77" s="120"/>
      <c r="HT77" s="120"/>
      <c r="HU77" s="120"/>
      <c r="HV77" s="120"/>
      <c r="HW77" s="120"/>
      <c r="HX77" s="120"/>
      <c r="HY77" s="120"/>
      <c r="HZ77" s="120"/>
      <c r="IA77" s="120"/>
      <c r="IB77" s="120"/>
      <c r="IC77" s="120"/>
      <c r="ID77" s="121"/>
      <c r="IE77" s="119" t="str">
        <f>
データ!CR7</f>
        <v xml:space="preserve">
 </v>
      </c>
      <c r="IF77" s="120"/>
      <c r="IG77" s="120"/>
      <c r="IH77" s="120"/>
      <c r="II77" s="120"/>
      <c r="IJ77" s="120"/>
      <c r="IK77" s="120"/>
      <c r="IL77" s="120"/>
      <c r="IM77" s="120"/>
      <c r="IN77" s="120"/>
      <c r="IO77" s="120"/>
      <c r="IP77" s="120"/>
      <c r="IQ77" s="120"/>
      <c r="IR77" s="120"/>
      <c r="IS77" s="121"/>
      <c r="IT77" s="119" t="str">
        <f>
データ!CS7</f>
        <v xml:space="preserve">
 </v>
      </c>
      <c r="IU77" s="120"/>
      <c r="IV77" s="120"/>
      <c r="IW77" s="120"/>
      <c r="IX77" s="120"/>
      <c r="IY77" s="120"/>
      <c r="IZ77" s="120"/>
      <c r="JA77" s="120"/>
      <c r="JB77" s="120"/>
      <c r="JC77" s="120"/>
      <c r="JD77" s="120"/>
      <c r="JE77" s="120"/>
      <c r="JF77" s="120"/>
      <c r="JG77" s="120"/>
      <c r="JH77" s="121"/>
      <c r="JL77" s="4"/>
      <c r="JM77" s="4"/>
      <c r="JN77" s="4"/>
      <c r="JO77" s="4"/>
      <c r="JP77" s="4"/>
      <c r="JQ77" s="4"/>
      <c r="JR77" s="139" t="s">
        <v>
27</v>
      </c>
      <c r="JS77" s="139"/>
      <c r="JT77" s="139"/>
      <c r="JU77" s="139"/>
      <c r="JV77" s="139"/>
      <c r="JW77" s="139"/>
      <c r="JX77" s="139"/>
      <c r="JY77" s="139"/>
      <c r="JZ77" s="139"/>
      <c r="KA77" s="119">
        <f>
データ!CZ7</f>
        <v>
0</v>
      </c>
      <c r="KB77" s="120"/>
      <c r="KC77" s="120"/>
      <c r="KD77" s="120"/>
      <c r="KE77" s="120"/>
      <c r="KF77" s="120"/>
      <c r="KG77" s="120"/>
      <c r="KH77" s="120"/>
      <c r="KI77" s="120"/>
      <c r="KJ77" s="120"/>
      <c r="KK77" s="120"/>
      <c r="KL77" s="120"/>
      <c r="KM77" s="120"/>
      <c r="KN77" s="120"/>
      <c r="KO77" s="121"/>
      <c r="KP77" s="119">
        <f>
データ!DA7</f>
        <v>
0</v>
      </c>
      <c r="KQ77" s="120"/>
      <c r="KR77" s="120"/>
      <c r="KS77" s="120"/>
      <c r="KT77" s="120"/>
      <c r="KU77" s="120"/>
      <c r="KV77" s="120"/>
      <c r="KW77" s="120"/>
      <c r="KX77" s="120"/>
      <c r="KY77" s="120"/>
      <c r="KZ77" s="120"/>
      <c r="LA77" s="120"/>
      <c r="LB77" s="120"/>
      <c r="LC77" s="120"/>
      <c r="LD77" s="121"/>
      <c r="LE77" s="119">
        <f>
データ!DB7</f>
        <v>
0</v>
      </c>
      <c r="LF77" s="120"/>
      <c r="LG77" s="120"/>
      <c r="LH77" s="120"/>
      <c r="LI77" s="120"/>
      <c r="LJ77" s="120"/>
      <c r="LK77" s="120"/>
      <c r="LL77" s="120"/>
      <c r="LM77" s="120"/>
      <c r="LN77" s="120"/>
      <c r="LO77" s="120"/>
      <c r="LP77" s="120"/>
      <c r="LQ77" s="120"/>
      <c r="LR77" s="120"/>
      <c r="LS77" s="121"/>
      <c r="LT77" s="119">
        <f>
データ!DC7</f>
        <v>
0</v>
      </c>
      <c r="LU77" s="120"/>
      <c r="LV77" s="120"/>
      <c r="LW77" s="120"/>
      <c r="LX77" s="120"/>
      <c r="LY77" s="120"/>
      <c r="LZ77" s="120"/>
      <c r="MA77" s="120"/>
      <c r="MB77" s="120"/>
      <c r="MC77" s="120"/>
      <c r="MD77" s="120"/>
      <c r="ME77" s="120"/>
      <c r="MF77" s="120"/>
      <c r="MG77" s="120"/>
      <c r="MH77" s="121"/>
      <c r="MI77" s="119">
        <f>
データ!DD7</f>
        <v>
0</v>
      </c>
      <c r="MJ77" s="120"/>
      <c r="MK77" s="120"/>
      <c r="ML77" s="120"/>
      <c r="MM77" s="120"/>
      <c r="MN77" s="120"/>
      <c r="MO77" s="120"/>
      <c r="MP77" s="120"/>
      <c r="MQ77" s="120"/>
      <c r="MR77" s="120"/>
      <c r="MS77" s="120"/>
      <c r="MT77" s="120"/>
      <c r="MU77" s="120"/>
      <c r="MV77" s="120"/>
      <c r="MW77" s="121"/>
      <c r="MX77" s="4"/>
      <c r="MY77" s="4"/>
      <c r="MZ77" s="4"/>
      <c r="NA77" s="4"/>
      <c r="NB77" s="4"/>
      <c r="NC77" s="44"/>
      <c r="ND77" s="111"/>
      <c r="NE77" s="112"/>
      <c r="NF77" s="112"/>
      <c r="NG77" s="112"/>
      <c r="NH77" s="112"/>
      <c r="NI77" s="112"/>
      <c r="NJ77" s="112"/>
      <c r="NK77" s="112"/>
      <c r="NL77" s="112"/>
      <c r="NM77" s="112"/>
      <c r="NN77" s="112"/>
      <c r="NO77" s="112"/>
      <c r="NP77" s="112"/>
      <c r="NQ77" s="112"/>
      <c r="NR77" s="113"/>
    </row>
    <row r="78" spans="1:382" ht="13.5" customHeight="1" x14ac:dyDescent="0.2">
      <c r="A78" s="2"/>
      <c r="B78" s="22"/>
      <c r="C78" s="4"/>
      <c r="D78" s="4"/>
      <c r="E78" s="4"/>
      <c r="F78" s="4"/>
      <c r="I78" s="139" t="s">
        <v>
29</v>
      </c>
      <c r="J78" s="139"/>
      <c r="K78" s="139"/>
      <c r="L78" s="139"/>
      <c r="M78" s="139"/>
      <c r="N78" s="139"/>
      <c r="O78" s="139"/>
      <c r="P78" s="139"/>
      <c r="Q78" s="139"/>
      <c r="R78" s="119" t="str">
        <f>
データ!CG7</f>
        <v xml:space="preserve">
 </v>
      </c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1"/>
      <c r="AG78" s="119" t="str">
        <f>
データ!CH7</f>
        <v xml:space="preserve">
 </v>
      </c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1"/>
      <c r="AV78" s="119" t="str">
        <f>
データ!CI7</f>
        <v xml:space="preserve">
 </v>
      </c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1"/>
      <c r="BK78" s="119" t="str">
        <f>
データ!CJ7</f>
        <v xml:space="preserve">
 </v>
      </c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1"/>
      <c r="BZ78" s="119" t="str">
        <f>
データ!CK7</f>
        <v xml:space="preserve">
 </v>
      </c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21"/>
      <c r="CO78" s="4"/>
      <c r="CP78" s="4"/>
      <c r="CQ78" s="4"/>
      <c r="CR78" s="4"/>
      <c r="CS78" s="4"/>
      <c r="CT78" s="4"/>
      <c r="CU78" s="4"/>
      <c r="CV78" s="130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2"/>
      <c r="FY78" s="4"/>
      <c r="FZ78" s="4"/>
      <c r="GA78" s="4"/>
      <c r="GB78" s="4"/>
      <c r="GC78" s="139" t="s">
        <v>
29</v>
      </c>
      <c r="GD78" s="139"/>
      <c r="GE78" s="139"/>
      <c r="GF78" s="139"/>
      <c r="GG78" s="139"/>
      <c r="GH78" s="139"/>
      <c r="GI78" s="139"/>
      <c r="GJ78" s="139"/>
      <c r="GK78" s="139"/>
      <c r="GL78" s="119" t="str">
        <f>
データ!CT7</f>
        <v xml:space="preserve">
 </v>
      </c>
      <c r="GM78" s="120"/>
      <c r="GN78" s="120"/>
      <c r="GO78" s="120"/>
      <c r="GP78" s="120"/>
      <c r="GQ78" s="120"/>
      <c r="GR78" s="120"/>
      <c r="GS78" s="120"/>
      <c r="GT78" s="120"/>
      <c r="GU78" s="120"/>
      <c r="GV78" s="120"/>
      <c r="GW78" s="120"/>
      <c r="GX78" s="120"/>
      <c r="GY78" s="120"/>
      <c r="GZ78" s="121"/>
      <c r="HA78" s="119" t="str">
        <f>
データ!CU7</f>
        <v xml:space="preserve">
 </v>
      </c>
      <c r="HB78" s="120"/>
      <c r="HC78" s="120"/>
      <c r="HD78" s="120"/>
      <c r="HE78" s="120"/>
      <c r="HF78" s="120"/>
      <c r="HG78" s="120"/>
      <c r="HH78" s="120"/>
      <c r="HI78" s="120"/>
      <c r="HJ78" s="120"/>
      <c r="HK78" s="120"/>
      <c r="HL78" s="120"/>
      <c r="HM78" s="120"/>
      <c r="HN78" s="120"/>
      <c r="HO78" s="121"/>
      <c r="HP78" s="119" t="str">
        <f>
データ!CV7</f>
        <v xml:space="preserve">
 </v>
      </c>
      <c r="HQ78" s="120"/>
      <c r="HR78" s="120"/>
      <c r="HS78" s="120"/>
      <c r="HT78" s="120"/>
      <c r="HU78" s="120"/>
      <c r="HV78" s="120"/>
      <c r="HW78" s="120"/>
      <c r="HX78" s="120"/>
      <c r="HY78" s="120"/>
      <c r="HZ78" s="120"/>
      <c r="IA78" s="120"/>
      <c r="IB78" s="120"/>
      <c r="IC78" s="120"/>
      <c r="ID78" s="121"/>
      <c r="IE78" s="119" t="str">
        <f>
データ!CW7</f>
        <v xml:space="preserve">
 </v>
      </c>
      <c r="IF78" s="120"/>
      <c r="IG78" s="120"/>
      <c r="IH78" s="120"/>
      <c r="II78" s="120"/>
      <c r="IJ78" s="120"/>
      <c r="IK78" s="120"/>
      <c r="IL78" s="120"/>
      <c r="IM78" s="120"/>
      <c r="IN78" s="120"/>
      <c r="IO78" s="120"/>
      <c r="IP78" s="120"/>
      <c r="IQ78" s="120"/>
      <c r="IR78" s="120"/>
      <c r="IS78" s="121"/>
      <c r="IT78" s="119" t="str">
        <f>
データ!CX7</f>
        <v xml:space="preserve">
 </v>
      </c>
      <c r="IU78" s="120"/>
      <c r="IV78" s="120"/>
      <c r="IW78" s="120"/>
      <c r="IX78" s="120"/>
      <c r="IY78" s="120"/>
      <c r="IZ78" s="120"/>
      <c r="JA78" s="120"/>
      <c r="JB78" s="120"/>
      <c r="JC78" s="120"/>
      <c r="JD78" s="120"/>
      <c r="JE78" s="120"/>
      <c r="JF78" s="120"/>
      <c r="JG78" s="120"/>
      <c r="JH78" s="121"/>
      <c r="JL78" s="4"/>
      <c r="JM78" s="4"/>
      <c r="JN78" s="4"/>
      <c r="JO78" s="4"/>
      <c r="JP78" s="4"/>
      <c r="JQ78" s="4"/>
      <c r="JR78" s="139" t="s">
        <v>
29</v>
      </c>
      <c r="JS78" s="139"/>
      <c r="JT78" s="139"/>
      <c r="JU78" s="139"/>
      <c r="JV78" s="139"/>
      <c r="JW78" s="139"/>
      <c r="JX78" s="139"/>
      <c r="JY78" s="139"/>
      <c r="JZ78" s="139"/>
      <c r="KA78" s="119">
        <f>
データ!DE7</f>
        <v>
151.5</v>
      </c>
      <c r="KB78" s="120"/>
      <c r="KC78" s="120"/>
      <c r="KD78" s="120"/>
      <c r="KE78" s="120"/>
      <c r="KF78" s="120"/>
      <c r="KG78" s="120"/>
      <c r="KH78" s="120"/>
      <c r="KI78" s="120"/>
      <c r="KJ78" s="120"/>
      <c r="KK78" s="120"/>
      <c r="KL78" s="120"/>
      <c r="KM78" s="120"/>
      <c r="KN78" s="120"/>
      <c r="KO78" s="121"/>
      <c r="KP78" s="119">
        <f>
データ!DF7</f>
        <v>
137.6</v>
      </c>
      <c r="KQ78" s="120"/>
      <c r="KR78" s="120"/>
      <c r="KS78" s="120"/>
      <c r="KT78" s="120"/>
      <c r="KU78" s="120"/>
      <c r="KV78" s="120"/>
      <c r="KW78" s="120"/>
      <c r="KX78" s="120"/>
      <c r="KY78" s="120"/>
      <c r="KZ78" s="120"/>
      <c r="LA78" s="120"/>
      <c r="LB78" s="120"/>
      <c r="LC78" s="120"/>
      <c r="LD78" s="121"/>
      <c r="LE78" s="119">
        <f>
データ!DG7</f>
        <v>
112.5</v>
      </c>
      <c r="LF78" s="120"/>
      <c r="LG78" s="120"/>
      <c r="LH78" s="120"/>
      <c r="LI78" s="120"/>
      <c r="LJ78" s="120"/>
      <c r="LK78" s="120"/>
      <c r="LL78" s="120"/>
      <c r="LM78" s="120"/>
      <c r="LN78" s="120"/>
      <c r="LO78" s="120"/>
      <c r="LP78" s="120"/>
      <c r="LQ78" s="120"/>
      <c r="LR78" s="120"/>
      <c r="LS78" s="121"/>
      <c r="LT78" s="119">
        <f>
データ!DH7</f>
        <v>
119</v>
      </c>
      <c r="LU78" s="120"/>
      <c r="LV78" s="120"/>
      <c r="LW78" s="120"/>
      <c r="LX78" s="120"/>
      <c r="LY78" s="120"/>
      <c r="LZ78" s="120"/>
      <c r="MA78" s="120"/>
      <c r="MB78" s="120"/>
      <c r="MC78" s="120"/>
      <c r="MD78" s="120"/>
      <c r="ME78" s="120"/>
      <c r="MF78" s="120"/>
      <c r="MG78" s="120"/>
      <c r="MH78" s="121"/>
      <c r="MI78" s="119">
        <f>
データ!DI7</f>
        <v>
145.19999999999999</v>
      </c>
      <c r="MJ78" s="120"/>
      <c r="MK78" s="120"/>
      <c r="ML78" s="120"/>
      <c r="MM78" s="120"/>
      <c r="MN78" s="120"/>
      <c r="MO78" s="120"/>
      <c r="MP78" s="120"/>
      <c r="MQ78" s="120"/>
      <c r="MR78" s="120"/>
      <c r="MS78" s="120"/>
      <c r="MT78" s="120"/>
      <c r="MU78" s="120"/>
      <c r="MV78" s="120"/>
      <c r="MW78" s="121"/>
      <c r="MX78" s="4"/>
      <c r="MY78" s="4"/>
      <c r="MZ78" s="4"/>
      <c r="NA78" s="4"/>
      <c r="NB78" s="4"/>
      <c r="NC78" s="44"/>
      <c r="ND78" s="111"/>
      <c r="NE78" s="112"/>
      <c r="NF78" s="112"/>
      <c r="NG78" s="112"/>
      <c r="NH78" s="112"/>
      <c r="NI78" s="112"/>
      <c r="NJ78" s="112"/>
      <c r="NK78" s="112"/>
      <c r="NL78" s="112"/>
      <c r="NM78" s="112"/>
      <c r="NN78" s="112"/>
      <c r="NO78" s="112"/>
      <c r="NP78" s="112"/>
      <c r="NQ78" s="112"/>
      <c r="NR78" s="113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133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4"/>
      <c r="FM79" s="134"/>
      <c r="FN79" s="134"/>
      <c r="FO79" s="134"/>
      <c r="FP79" s="134"/>
      <c r="FQ79" s="134"/>
      <c r="FR79" s="134"/>
      <c r="FS79" s="134"/>
      <c r="FT79" s="134"/>
      <c r="FU79" s="134"/>
      <c r="FV79" s="134"/>
      <c r="FW79" s="135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11"/>
      <c r="NE79" s="112"/>
      <c r="NF79" s="112"/>
      <c r="NG79" s="112"/>
      <c r="NH79" s="112"/>
      <c r="NI79" s="112"/>
      <c r="NJ79" s="112"/>
      <c r="NK79" s="112"/>
      <c r="NL79" s="112"/>
      <c r="NM79" s="112"/>
      <c r="NN79" s="112"/>
      <c r="NO79" s="112"/>
      <c r="NP79" s="112"/>
      <c r="NQ79" s="112"/>
      <c r="NR79" s="113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11"/>
      <c r="NE80" s="112"/>
      <c r="NF80" s="112"/>
      <c r="NG80" s="112"/>
      <c r="NH80" s="112"/>
      <c r="NI80" s="112"/>
      <c r="NJ80" s="112"/>
      <c r="NK80" s="112"/>
      <c r="NL80" s="112"/>
      <c r="NM80" s="112"/>
      <c r="NN80" s="112"/>
      <c r="NO80" s="112"/>
      <c r="NP80" s="112"/>
      <c r="NQ80" s="112"/>
      <c r="NR80" s="113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11"/>
      <c r="NE81" s="112"/>
      <c r="NF81" s="112"/>
      <c r="NG81" s="112"/>
      <c r="NH81" s="112"/>
      <c r="NI81" s="112"/>
      <c r="NJ81" s="112"/>
      <c r="NK81" s="112"/>
      <c r="NL81" s="112"/>
      <c r="NM81" s="112"/>
      <c r="NN81" s="112"/>
      <c r="NO81" s="112"/>
      <c r="NP81" s="112"/>
      <c r="NQ81" s="112"/>
      <c r="NR81" s="113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22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4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
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
36</v>
      </c>
      <c r="C87" s="46" t="s">
        <v>
37</v>
      </c>
      <c r="D87" s="46" t="s">
        <v>
38</v>
      </c>
      <c r="E87" s="46" t="s">
        <v>
39</v>
      </c>
      <c r="F87" s="46" t="s">
        <v>
40</v>
      </c>
      <c r="G87" s="46" t="s">
        <v>
41</v>
      </c>
      <c r="H87" s="46" t="s">
        <v>
42</v>
      </c>
      <c r="I87" s="46" t="s">
        <v>
43</v>
      </c>
      <c r="J87" s="46" t="s">
        <v>
44</v>
      </c>
      <c r="K87" s="46" t="s">
        <v>
45</v>
      </c>
      <c r="L87" s="46" t="s">
        <v>
46</v>
      </c>
      <c r="M87" s="47" t="s">
        <v>
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
データ!AI6</f>
        <v>
【630.7】</v>
      </c>
      <c r="C88" s="46" t="str">
        <f>
データ!AT6</f>
        <v>
【8.6】</v>
      </c>
      <c r="D88" s="46" t="str">
        <f>
データ!BE6</f>
        <v>
【2,345】</v>
      </c>
      <c r="E88" s="46" t="str">
        <f>
データ!DU6</f>
        <v>
【164.2】</v>
      </c>
      <c r="F88" s="46" t="str">
        <f>
データ!BP6</f>
        <v>
【△65.9】</v>
      </c>
      <c r="G88" s="46" t="str">
        <f>
データ!CA6</f>
        <v>
【3,932】</v>
      </c>
      <c r="H88" s="46" t="str">
        <f>
データ!CL6</f>
        <v xml:space="preserve">
 </v>
      </c>
      <c r="I88" s="46" t="s">
        <v>
48</v>
      </c>
      <c r="J88" s="46" t="s">
        <v>
48</v>
      </c>
      <c r="K88" s="46" t="str">
        <f>
データ!CY6</f>
        <v xml:space="preserve">
 </v>
      </c>
      <c r="L88" s="46" t="str">
        <f>
データ!DJ6</f>
        <v>
【183.4】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W8l4BXB8Mye4xLpNHjxnN8q6xpO/Ku+S5M++ski6yODkW0jLOvJUsM8hAfqt2Jh6LpdxyLGP8WGqHDJhQL09gg==" saltValue="p07IWrQXS3wZ9oEn9Ovw2g==" spinCount="100000" sheet="1" objects="1" scenarios="1" formatCells="0" formatColumns="0" formatRows="0"/>
  <mergeCells count="204"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49</v>
      </c>
      <c r="Y1" s="48">
        <v>
1</v>
      </c>
      <c r="Z1" s="48">
        <v>
1</v>
      </c>
      <c r="AA1" s="48">
        <v>
1</v>
      </c>
      <c r="AB1" s="48">
        <v>
1</v>
      </c>
      <c r="AC1" s="48">
        <v>
1</v>
      </c>
      <c r="AD1" s="48">
        <v>
1</v>
      </c>
      <c r="AE1" s="48">
        <v>
1</v>
      </c>
      <c r="AF1" s="48">
        <v>
1</v>
      </c>
      <c r="AG1" s="48">
        <v>
1</v>
      </c>
      <c r="AH1" s="48">
        <v>
1</v>
      </c>
      <c r="AI1" s="48"/>
      <c r="AJ1" s="48">
        <v>
1</v>
      </c>
      <c r="AK1" s="48">
        <v>
1</v>
      </c>
      <c r="AL1" s="48">
        <v>
1</v>
      </c>
      <c r="AM1" s="48">
        <v>
1</v>
      </c>
      <c r="AN1" s="48">
        <v>
1</v>
      </c>
      <c r="AO1" s="48">
        <v>
1</v>
      </c>
      <c r="AP1" s="48">
        <v>
1</v>
      </c>
      <c r="AQ1" s="48">
        <v>
1</v>
      </c>
      <c r="AR1" s="48">
        <v>
1</v>
      </c>
      <c r="AS1" s="48">
        <v>
1</v>
      </c>
      <c r="AT1" s="48"/>
      <c r="AU1" s="48">
        <v>
1</v>
      </c>
      <c r="AV1" s="48">
        <v>
1</v>
      </c>
      <c r="AW1" s="48">
        <v>
1</v>
      </c>
      <c r="AX1" s="48">
        <v>
1</v>
      </c>
      <c r="AY1" s="48">
        <v>
1</v>
      </c>
      <c r="AZ1" s="48">
        <v>
1</v>
      </c>
      <c r="BA1" s="48">
        <v>
1</v>
      </c>
      <c r="BB1" s="48">
        <v>
1</v>
      </c>
      <c r="BC1" s="48">
        <v>
1</v>
      </c>
      <c r="BD1" s="48">
        <v>
1</v>
      </c>
      <c r="BE1" s="48"/>
      <c r="BF1" s="48">
        <v>
1</v>
      </c>
      <c r="BG1" s="48">
        <v>
1</v>
      </c>
      <c r="BH1" s="48">
        <v>
1</v>
      </c>
      <c r="BI1" s="48">
        <v>
1</v>
      </c>
      <c r="BJ1" s="48">
        <v>
1</v>
      </c>
      <c r="BK1" s="48">
        <v>
1</v>
      </c>
      <c r="BL1" s="48">
        <v>
1</v>
      </c>
      <c r="BM1" s="48">
        <v>
1</v>
      </c>
      <c r="BN1" s="48">
        <v>
1</v>
      </c>
      <c r="BO1" s="48">
        <v>
1</v>
      </c>
      <c r="BP1" s="48"/>
      <c r="BQ1" s="48">
        <v>
1</v>
      </c>
      <c r="BR1" s="48">
        <v>
1</v>
      </c>
      <c r="BS1" s="48">
        <v>
1</v>
      </c>
      <c r="BT1" s="48">
        <v>
1</v>
      </c>
      <c r="BU1" s="48">
        <v>
1</v>
      </c>
      <c r="BV1" s="48">
        <v>
1</v>
      </c>
      <c r="BW1" s="48">
        <v>
1</v>
      </c>
      <c r="BX1" s="48">
        <v>
1</v>
      </c>
      <c r="BY1" s="48">
        <v>
1</v>
      </c>
      <c r="BZ1" s="48">
        <v>
1</v>
      </c>
      <c r="CA1" s="48"/>
      <c r="CB1" s="48">
        <v>
1</v>
      </c>
      <c r="CC1" s="48">
        <v>
1</v>
      </c>
      <c r="CD1" s="48">
        <v>
1</v>
      </c>
      <c r="CE1" s="48">
        <v>
1</v>
      </c>
      <c r="CF1" s="48">
        <v>
1</v>
      </c>
      <c r="CG1" s="48">
        <v>
1</v>
      </c>
      <c r="CH1" s="48">
        <v>
1</v>
      </c>
      <c r="CI1" s="48">
        <v>
1</v>
      </c>
      <c r="CJ1" s="48">
        <v>
1</v>
      </c>
      <c r="CK1" s="48">
        <v>
1</v>
      </c>
      <c r="CL1" s="48"/>
      <c r="CO1" s="48">
        <v>
1</v>
      </c>
      <c r="CP1" s="48">
        <v>
1</v>
      </c>
      <c r="CQ1" s="48">
        <v>
1</v>
      </c>
      <c r="CR1" s="48">
        <v>
1</v>
      </c>
      <c r="CS1" s="48">
        <v>
1</v>
      </c>
      <c r="CT1" s="48">
        <v>
1</v>
      </c>
      <c r="CU1" s="48">
        <v>
1</v>
      </c>
      <c r="CV1" s="48">
        <v>
1</v>
      </c>
      <c r="CW1" s="48">
        <v>
1</v>
      </c>
      <c r="CX1" s="48">
        <v>
1</v>
      </c>
      <c r="CY1" s="48"/>
      <c r="CZ1" s="48">
        <v>
1</v>
      </c>
      <c r="DA1" s="48">
        <v>
1</v>
      </c>
      <c r="DB1" s="48">
        <v>
1</v>
      </c>
      <c r="DC1" s="48">
        <v>
1</v>
      </c>
      <c r="DD1" s="48">
        <v>
1</v>
      </c>
      <c r="DE1" s="48">
        <v>
1</v>
      </c>
      <c r="DF1" s="48">
        <v>
1</v>
      </c>
      <c r="DG1" s="48">
        <v>
1</v>
      </c>
      <c r="DH1" s="48">
        <v>
1</v>
      </c>
      <c r="DI1" s="48">
        <v>
1</v>
      </c>
      <c r="DJ1" s="48"/>
      <c r="DK1" s="48">
        <v>
1</v>
      </c>
      <c r="DL1" s="48">
        <v>
1</v>
      </c>
      <c r="DM1" s="48">
        <v>
1</v>
      </c>
      <c r="DN1" s="48">
        <v>
1</v>
      </c>
      <c r="DO1" s="48">
        <v>
1</v>
      </c>
      <c r="DP1" s="48">
        <v>
1</v>
      </c>
      <c r="DQ1" s="48">
        <v>
1</v>
      </c>
      <c r="DR1" s="48">
        <v>
1</v>
      </c>
      <c r="DS1" s="48">
        <v>
1</v>
      </c>
      <c r="DT1" s="48">
        <v>
1</v>
      </c>
      <c r="DU1" s="48"/>
    </row>
    <row r="2" spans="1:125" x14ac:dyDescent="0.2">
      <c r="A2" s="49" t="s">
        <v>
50</v>
      </c>
      <c r="B2" s="49">
        <f>
COLUMN()-1</f>
        <v>
1</v>
      </c>
      <c r="C2" s="49">
        <f t="shared" ref="C2:DU2" si="0">
COLUMN()-1</f>
        <v>
2</v>
      </c>
      <c r="D2" s="49">
        <f t="shared" si="0"/>
        <v>
3</v>
      </c>
      <c r="E2" s="49">
        <f t="shared" si="0"/>
        <v>
4</v>
      </c>
      <c r="F2" s="49">
        <f t="shared" si="0"/>
        <v>
5</v>
      </c>
      <c r="G2" s="49">
        <f t="shared" si="0"/>
        <v>
6</v>
      </c>
      <c r="H2" s="49">
        <f t="shared" si="0"/>
        <v>
7</v>
      </c>
      <c r="I2" s="49">
        <f t="shared" si="0"/>
        <v>
8</v>
      </c>
      <c r="J2" s="49">
        <f t="shared" si="0"/>
        <v>
9</v>
      </c>
      <c r="K2" s="49">
        <f t="shared" si="0"/>
        <v>
10</v>
      </c>
      <c r="L2" s="49">
        <f t="shared" si="0"/>
        <v>
11</v>
      </c>
      <c r="M2" s="49">
        <f t="shared" si="0"/>
        <v>
12</v>
      </c>
      <c r="N2" s="49">
        <f t="shared" si="0"/>
        <v>
13</v>
      </c>
      <c r="O2" s="49">
        <f t="shared" si="0"/>
        <v>
14</v>
      </c>
      <c r="P2" s="49">
        <f t="shared" si="0"/>
        <v>
15</v>
      </c>
      <c r="Q2" s="49">
        <f t="shared" si="0"/>
        <v>
16</v>
      </c>
      <c r="R2" s="49">
        <f t="shared" si="0"/>
        <v>
17</v>
      </c>
      <c r="S2" s="49">
        <f t="shared" si="0"/>
        <v>
18</v>
      </c>
      <c r="T2" s="49">
        <f t="shared" si="0"/>
        <v>
19</v>
      </c>
      <c r="U2" s="49">
        <f t="shared" si="0"/>
        <v>
20</v>
      </c>
      <c r="V2" s="49">
        <f t="shared" si="0"/>
        <v>
21</v>
      </c>
      <c r="W2" s="49">
        <f t="shared" si="0"/>
        <v>
22</v>
      </c>
      <c r="X2" s="49">
        <f t="shared" si="0"/>
        <v>
23</v>
      </c>
      <c r="Y2" s="49">
        <f t="shared" si="0"/>
        <v>
24</v>
      </c>
      <c r="Z2" s="49">
        <f t="shared" si="0"/>
        <v>
25</v>
      </c>
      <c r="AA2" s="49">
        <f t="shared" si="0"/>
        <v>
26</v>
      </c>
      <c r="AB2" s="49">
        <f t="shared" si="0"/>
        <v>
27</v>
      </c>
      <c r="AC2" s="49">
        <f t="shared" si="0"/>
        <v>
28</v>
      </c>
      <c r="AD2" s="49">
        <f t="shared" si="0"/>
        <v>
29</v>
      </c>
      <c r="AE2" s="49">
        <f t="shared" si="0"/>
        <v>
30</v>
      </c>
      <c r="AF2" s="49">
        <f t="shared" si="0"/>
        <v>
31</v>
      </c>
      <c r="AG2" s="49">
        <f t="shared" si="0"/>
        <v>
32</v>
      </c>
      <c r="AH2" s="49">
        <f t="shared" si="0"/>
        <v>
33</v>
      </c>
      <c r="AI2" s="49">
        <f t="shared" si="0"/>
        <v>
34</v>
      </c>
      <c r="AJ2" s="49">
        <f t="shared" si="0"/>
        <v>
35</v>
      </c>
      <c r="AK2" s="49">
        <f t="shared" si="0"/>
        <v>
36</v>
      </c>
      <c r="AL2" s="49">
        <f t="shared" si="0"/>
        <v>
37</v>
      </c>
      <c r="AM2" s="49">
        <f t="shared" si="0"/>
        <v>
38</v>
      </c>
      <c r="AN2" s="49">
        <f t="shared" si="0"/>
        <v>
39</v>
      </c>
      <c r="AO2" s="49">
        <f t="shared" si="0"/>
        <v>
40</v>
      </c>
      <c r="AP2" s="49">
        <f t="shared" si="0"/>
        <v>
41</v>
      </c>
      <c r="AQ2" s="49">
        <f t="shared" si="0"/>
        <v>
42</v>
      </c>
      <c r="AR2" s="49">
        <f t="shared" si="0"/>
        <v>
43</v>
      </c>
      <c r="AS2" s="49">
        <f t="shared" si="0"/>
        <v>
44</v>
      </c>
      <c r="AT2" s="49">
        <f t="shared" si="0"/>
        <v>
45</v>
      </c>
      <c r="AU2" s="49">
        <f t="shared" si="0"/>
        <v>
46</v>
      </c>
      <c r="AV2" s="49">
        <f t="shared" si="0"/>
        <v>
47</v>
      </c>
      <c r="AW2" s="49">
        <f t="shared" si="0"/>
        <v>
48</v>
      </c>
      <c r="AX2" s="49">
        <f t="shared" si="0"/>
        <v>
49</v>
      </c>
      <c r="AY2" s="49">
        <f t="shared" si="0"/>
        <v>
50</v>
      </c>
      <c r="AZ2" s="49">
        <f t="shared" si="0"/>
        <v>
51</v>
      </c>
      <c r="BA2" s="49">
        <f t="shared" si="0"/>
        <v>
52</v>
      </c>
      <c r="BB2" s="49">
        <f t="shared" si="0"/>
        <v>
53</v>
      </c>
      <c r="BC2" s="49">
        <f t="shared" si="0"/>
        <v>
54</v>
      </c>
      <c r="BD2" s="49">
        <f t="shared" si="0"/>
        <v>
55</v>
      </c>
      <c r="BE2" s="49">
        <f t="shared" si="0"/>
        <v>
56</v>
      </c>
      <c r="BF2" s="49">
        <f t="shared" si="0"/>
        <v>
57</v>
      </c>
      <c r="BG2" s="49">
        <f t="shared" si="0"/>
        <v>
58</v>
      </c>
      <c r="BH2" s="49">
        <f t="shared" si="0"/>
        <v>
59</v>
      </c>
      <c r="BI2" s="49">
        <f t="shared" si="0"/>
        <v>
60</v>
      </c>
      <c r="BJ2" s="49">
        <f t="shared" si="0"/>
        <v>
61</v>
      </c>
      <c r="BK2" s="49">
        <f t="shared" si="0"/>
        <v>
62</v>
      </c>
      <c r="BL2" s="49">
        <f t="shared" si="0"/>
        <v>
63</v>
      </c>
      <c r="BM2" s="49">
        <f t="shared" si="0"/>
        <v>
64</v>
      </c>
      <c r="BN2" s="49">
        <f t="shared" si="0"/>
        <v>
65</v>
      </c>
      <c r="BO2" s="49">
        <f t="shared" si="0"/>
        <v>
66</v>
      </c>
      <c r="BP2" s="49">
        <f t="shared" si="0"/>
        <v>
67</v>
      </c>
      <c r="BQ2" s="49">
        <f t="shared" si="0"/>
        <v>
68</v>
      </c>
      <c r="BR2" s="49">
        <f t="shared" si="0"/>
        <v>
69</v>
      </c>
      <c r="BS2" s="49">
        <f t="shared" si="0"/>
        <v>
70</v>
      </c>
      <c r="BT2" s="49">
        <f t="shared" si="0"/>
        <v>
71</v>
      </c>
      <c r="BU2" s="49">
        <f t="shared" si="0"/>
        <v>
72</v>
      </c>
      <c r="BV2" s="49">
        <f t="shared" si="0"/>
        <v>
73</v>
      </c>
      <c r="BW2" s="49">
        <f t="shared" si="0"/>
        <v>
74</v>
      </c>
      <c r="BX2" s="49">
        <f t="shared" si="0"/>
        <v>
75</v>
      </c>
      <c r="BY2" s="49">
        <f t="shared" si="0"/>
        <v>
76</v>
      </c>
      <c r="BZ2" s="49">
        <f t="shared" si="0"/>
        <v>
77</v>
      </c>
      <c r="CA2" s="49">
        <f t="shared" si="0"/>
        <v>
78</v>
      </c>
      <c r="CB2" s="49">
        <f t="shared" si="0"/>
        <v>
79</v>
      </c>
      <c r="CC2" s="49">
        <f t="shared" si="0"/>
        <v>
80</v>
      </c>
      <c r="CD2" s="49">
        <f t="shared" si="0"/>
        <v>
81</v>
      </c>
      <c r="CE2" s="49">
        <f t="shared" si="0"/>
        <v>
82</v>
      </c>
      <c r="CF2" s="49">
        <f t="shared" si="0"/>
        <v>
83</v>
      </c>
      <c r="CG2" s="49">
        <f t="shared" si="0"/>
        <v>
84</v>
      </c>
      <c r="CH2" s="49">
        <f t="shared" si="0"/>
        <v>
85</v>
      </c>
      <c r="CI2" s="49">
        <f t="shared" si="0"/>
        <v>
86</v>
      </c>
      <c r="CJ2" s="49">
        <f t="shared" si="0"/>
        <v>
87</v>
      </c>
      <c r="CK2" s="49">
        <f t="shared" si="0"/>
        <v>
88</v>
      </c>
      <c r="CL2" s="49">
        <f t="shared" si="0"/>
        <v>
89</v>
      </c>
      <c r="CM2" s="49">
        <f t="shared" si="0"/>
        <v>
90</v>
      </c>
      <c r="CN2" s="49">
        <f t="shared" si="0"/>
        <v>
91</v>
      </c>
      <c r="CO2" s="49">
        <f t="shared" si="0"/>
        <v>
92</v>
      </c>
      <c r="CP2" s="49">
        <f t="shared" si="0"/>
        <v>
93</v>
      </c>
      <c r="CQ2" s="49">
        <f t="shared" si="0"/>
        <v>
94</v>
      </c>
      <c r="CR2" s="49">
        <f t="shared" si="0"/>
        <v>
95</v>
      </c>
      <c r="CS2" s="49">
        <f t="shared" si="0"/>
        <v>
96</v>
      </c>
      <c r="CT2" s="49">
        <f t="shared" si="0"/>
        <v>
97</v>
      </c>
      <c r="CU2" s="49">
        <f t="shared" si="0"/>
        <v>
98</v>
      </c>
      <c r="CV2" s="49">
        <f t="shared" si="0"/>
        <v>
99</v>
      </c>
      <c r="CW2" s="49">
        <f t="shared" si="0"/>
        <v>
100</v>
      </c>
      <c r="CX2" s="49">
        <f t="shared" si="0"/>
        <v>
101</v>
      </c>
      <c r="CY2" s="49">
        <f t="shared" si="0"/>
        <v>
102</v>
      </c>
      <c r="CZ2" s="49">
        <f t="shared" si="0"/>
        <v>
103</v>
      </c>
      <c r="DA2" s="49">
        <f t="shared" si="0"/>
        <v>
104</v>
      </c>
      <c r="DB2" s="49">
        <f t="shared" si="0"/>
        <v>
105</v>
      </c>
      <c r="DC2" s="49">
        <f t="shared" si="0"/>
        <v>
106</v>
      </c>
      <c r="DD2" s="49">
        <f t="shared" si="0"/>
        <v>
107</v>
      </c>
      <c r="DE2" s="49">
        <f t="shared" si="0"/>
        <v>
108</v>
      </c>
      <c r="DF2" s="49">
        <f t="shared" si="0"/>
        <v>
109</v>
      </c>
      <c r="DG2" s="49">
        <f t="shared" si="0"/>
        <v>
110</v>
      </c>
      <c r="DH2" s="49">
        <f t="shared" si="0"/>
        <v>
111</v>
      </c>
      <c r="DI2" s="49">
        <f t="shared" si="0"/>
        <v>
112</v>
      </c>
      <c r="DJ2" s="49">
        <f t="shared" si="0"/>
        <v>
113</v>
      </c>
      <c r="DK2" s="49">
        <f t="shared" si="0"/>
        <v>
114</v>
      </c>
      <c r="DL2" s="49">
        <f t="shared" si="0"/>
        <v>
115</v>
      </c>
      <c r="DM2" s="49">
        <f t="shared" si="0"/>
        <v>
116</v>
      </c>
      <c r="DN2" s="49">
        <f t="shared" si="0"/>
        <v>
117</v>
      </c>
      <c r="DO2" s="49">
        <f t="shared" si="0"/>
        <v>
118</v>
      </c>
      <c r="DP2" s="49">
        <f t="shared" si="0"/>
        <v>
119</v>
      </c>
      <c r="DQ2" s="49">
        <f t="shared" si="0"/>
        <v>
120</v>
      </c>
      <c r="DR2" s="49">
        <f t="shared" si="0"/>
        <v>
121</v>
      </c>
      <c r="DS2" s="49">
        <f t="shared" si="0"/>
        <v>
122</v>
      </c>
      <c r="DT2" s="49">
        <f t="shared" si="0"/>
        <v>
123</v>
      </c>
      <c r="DU2" s="49">
        <f t="shared" si="0"/>
        <v>
124</v>
      </c>
    </row>
    <row r="3" spans="1:125" ht="13.2" customHeight="1" x14ac:dyDescent="0.2">
      <c r="A3" s="49" t="s">
        <v>
51</v>
      </c>
      <c r="B3" s="50" t="s">
        <v>
52</v>
      </c>
      <c r="C3" s="50" t="s">
        <v>
53</v>
      </c>
      <c r="D3" s="50" t="s">
        <v>
54</v>
      </c>
      <c r="E3" s="50" t="s">
        <v>
55</v>
      </c>
      <c r="F3" s="50" t="s">
        <v>
56</v>
      </c>
      <c r="G3" s="50" t="s">
        <v>
57</v>
      </c>
      <c r="H3" s="143" t="s">
        <v>
58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
59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
60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
61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
62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
63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
64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
65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
66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
67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
68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
69</v>
      </c>
      <c r="CN4" s="149" t="s">
        <v>
70</v>
      </c>
      <c r="CO4" s="140" t="s">
        <v>
71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
72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
73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2">
      <c r="A5" s="49" t="s">
        <v>
74</v>
      </c>
      <c r="B5" s="58"/>
      <c r="C5" s="58"/>
      <c r="D5" s="58"/>
      <c r="E5" s="58"/>
      <c r="F5" s="58"/>
      <c r="G5" s="58"/>
      <c r="H5" s="59" t="s">
        <v>
75</v>
      </c>
      <c r="I5" s="59" t="s">
        <v>
76</v>
      </c>
      <c r="J5" s="59" t="s">
        <v>
77</v>
      </c>
      <c r="K5" s="59" t="s">
        <v>
78</v>
      </c>
      <c r="L5" s="59" t="s">
        <v>
79</v>
      </c>
      <c r="M5" s="59" t="s">
        <v>
4</v>
      </c>
      <c r="N5" s="59" t="s">
        <v>
5</v>
      </c>
      <c r="O5" s="59" t="s">
        <v>
80</v>
      </c>
      <c r="P5" s="59" t="s">
        <v>
13</v>
      </c>
      <c r="Q5" s="59" t="s">
        <v>
81</v>
      </c>
      <c r="R5" s="59" t="s">
        <v>
82</v>
      </c>
      <c r="S5" s="59" t="s">
        <v>
83</v>
      </c>
      <c r="T5" s="59" t="s">
        <v>
84</v>
      </c>
      <c r="U5" s="59" t="s">
        <v>
85</v>
      </c>
      <c r="V5" s="59" t="s">
        <v>
86</v>
      </c>
      <c r="W5" s="59" t="s">
        <v>
87</v>
      </c>
      <c r="X5" s="59" t="s">
        <v>
88</v>
      </c>
      <c r="Y5" s="59" t="s">
        <v>
89</v>
      </c>
      <c r="Z5" s="59" t="s">
        <v>
90</v>
      </c>
      <c r="AA5" s="59" t="s">
        <v>
91</v>
      </c>
      <c r="AB5" s="59" t="s">
        <v>
92</v>
      </c>
      <c r="AC5" s="59" t="s">
        <v>
93</v>
      </c>
      <c r="AD5" s="59" t="s">
        <v>
94</v>
      </c>
      <c r="AE5" s="59" t="s">
        <v>
95</v>
      </c>
      <c r="AF5" s="59" t="s">
        <v>
96</v>
      </c>
      <c r="AG5" s="59" t="s">
        <v>
97</v>
      </c>
      <c r="AH5" s="59" t="s">
        <v>
98</v>
      </c>
      <c r="AI5" s="59" t="s">
        <v>
99</v>
      </c>
      <c r="AJ5" s="59" t="s">
        <v>
100</v>
      </c>
      <c r="AK5" s="59" t="s">
        <v>
101</v>
      </c>
      <c r="AL5" s="59" t="s">
        <v>
102</v>
      </c>
      <c r="AM5" s="59" t="s">
        <v>
103</v>
      </c>
      <c r="AN5" s="59" t="s">
        <v>
93</v>
      </c>
      <c r="AO5" s="59" t="s">
        <v>
94</v>
      </c>
      <c r="AP5" s="59" t="s">
        <v>
95</v>
      </c>
      <c r="AQ5" s="59" t="s">
        <v>
96</v>
      </c>
      <c r="AR5" s="59" t="s">
        <v>
97</v>
      </c>
      <c r="AS5" s="59" t="s">
        <v>
98</v>
      </c>
      <c r="AT5" s="59" t="s">
        <v>
99</v>
      </c>
      <c r="AU5" s="59" t="s">
        <v>
89</v>
      </c>
      <c r="AV5" s="59" t="s">
        <v>
101</v>
      </c>
      <c r="AW5" s="59" t="s">
        <v>
102</v>
      </c>
      <c r="AX5" s="59" t="s">
        <v>
92</v>
      </c>
      <c r="AY5" s="59" t="s">
        <v>
104</v>
      </c>
      <c r="AZ5" s="59" t="s">
        <v>
94</v>
      </c>
      <c r="BA5" s="59" t="s">
        <v>
95</v>
      </c>
      <c r="BB5" s="59" t="s">
        <v>
96</v>
      </c>
      <c r="BC5" s="59" t="s">
        <v>
97</v>
      </c>
      <c r="BD5" s="59" t="s">
        <v>
98</v>
      </c>
      <c r="BE5" s="59" t="s">
        <v>
99</v>
      </c>
      <c r="BF5" s="59" t="s">
        <v>
89</v>
      </c>
      <c r="BG5" s="59" t="s">
        <v>
90</v>
      </c>
      <c r="BH5" s="59" t="s">
        <v>
102</v>
      </c>
      <c r="BI5" s="59" t="s">
        <v>
92</v>
      </c>
      <c r="BJ5" s="59" t="s">
        <v>
105</v>
      </c>
      <c r="BK5" s="59" t="s">
        <v>
94</v>
      </c>
      <c r="BL5" s="59" t="s">
        <v>
95</v>
      </c>
      <c r="BM5" s="59" t="s">
        <v>
96</v>
      </c>
      <c r="BN5" s="59" t="s">
        <v>
97</v>
      </c>
      <c r="BO5" s="59" t="s">
        <v>
98</v>
      </c>
      <c r="BP5" s="59" t="s">
        <v>
99</v>
      </c>
      <c r="BQ5" s="59" t="s">
        <v>
89</v>
      </c>
      <c r="BR5" s="59" t="s">
        <v>
90</v>
      </c>
      <c r="BS5" s="59" t="s">
        <v>
102</v>
      </c>
      <c r="BT5" s="59" t="s">
        <v>
92</v>
      </c>
      <c r="BU5" s="59" t="s">
        <v>
93</v>
      </c>
      <c r="BV5" s="59" t="s">
        <v>
94</v>
      </c>
      <c r="BW5" s="59" t="s">
        <v>
95</v>
      </c>
      <c r="BX5" s="59" t="s">
        <v>
96</v>
      </c>
      <c r="BY5" s="59" t="s">
        <v>
97</v>
      </c>
      <c r="BZ5" s="59" t="s">
        <v>
98</v>
      </c>
      <c r="CA5" s="59" t="s">
        <v>
99</v>
      </c>
      <c r="CB5" s="59" t="s">
        <v>
100</v>
      </c>
      <c r="CC5" s="59" t="s">
        <v>
90</v>
      </c>
      <c r="CD5" s="59" t="s">
        <v>
102</v>
      </c>
      <c r="CE5" s="59" t="s">
        <v>
103</v>
      </c>
      <c r="CF5" s="59" t="s">
        <v>
93</v>
      </c>
      <c r="CG5" s="59" t="s">
        <v>
94</v>
      </c>
      <c r="CH5" s="59" t="s">
        <v>
95</v>
      </c>
      <c r="CI5" s="59" t="s">
        <v>
96</v>
      </c>
      <c r="CJ5" s="59" t="s">
        <v>
97</v>
      </c>
      <c r="CK5" s="59" t="s">
        <v>
98</v>
      </c>
      <c r="CL5" s="59" t="s">
        <v>
99</v>
      </c>
      <c r="CM5" s="150"/>
      <c r="CN5" s="150"/>
      <c r="CO5" s="59" t="s">
        <v>
100</v>
      </c>
      <c r="CP5" s="59" t="s">
        <v>
101</v>
      </c>
      <c r="CQ5" s="59" t="s">
        <v>
102</v>
      </c>
      <c r="CR5" s="59" t="s">
        <v>
106</v>
      </c>
      <c r="CS5" s="59" t="s">
        <v>
93</v>
      </c>
      <c r="CT5" s="59" t="s">
        <v>
94</v>
      </c>
      <c r="CU5" s="59" t="s">
        <v>
95</v>
      </c>
      <c r="CV5" s="59" t="s">
        <v>
96</v>
      </c>
      <c r="CW5" s="59" t="s">
        <v>
97</v>
      </c>
      <c r="CX5" s="59" t="s">
        <v>
98</v>
      </c>
      <c r="CY5" s="59" t="s">
        <v>
99</v>
      </c>
      <c r="CZ5" s="59" t="s">
        <v>
100</v>
      </c>
      <c r="DA5" s="59" t="s">
        <v>
90</v>
      </c>
      <c r="DB5" s="59" t="s">
        <v>
102</v>
      </c>
      <c r="DC5" s="59" t="s">
        <v>
92</v>
      </c>
      <c r="DD5" s="59" t="s">
        <v>
104</v>
      </c>
      <c r="DE5" s="59" t="s">
        <v>
94</v>
      </c>
      <c r="DF5" s="59" t="s">
        <v>
95</v>
      </c>
      <c r="DG5" s="59" t="s">
        <v>
96</v>
      </c>
      <c r="DH5" s="59" t="s">
        <v>
97</v>
      </c>
      <c r="DI5" s="59" t="s">
        <v>
98</v>
      </c>
      <c r="DJ5" s="59" t="s">
        <v>
35</v>
      </c>
      <c r="DK5" s="59" t="s">
        <v>
89</v>
      </c>
      <c r="DL5" s="59" t="s">
        <v>
101</v>
      </c>
      <c r="DM5" s="59" t="s">
        <v>
102</v>
      </c>
      <c r="DN5" s="59" t="s">
        <v>
103</v>
      </c>
      <c r="DO5" s="59" t="s">
        <v>
93</v>
      </c>
      <c r="DP5" s="59" t="s">
        <v>
94</v>
      </c>
      <c r="DQ5" s="59" t="s">
        <v>
95</v>
      </c>
      <c r="DR5" s="59" t="s">
        <v>
96</v>
      </c>
      <c r="DS5" s="59" t="s">
        <v>
97</v>
      </c>
      <c r="DT5" s="59" t="s">
        <v>
98</v>
      </c>
      <c r="DU5" s="59" t="s">
        <v>
99</v>
      </c>
    </row>
    <row r="6" spans="1:125" s="66" customFormat="1" x14ac:dyDescent="0.2">
      <c r="A6" s="49" t="s">
        <v>
107</v>
      </c>
      <c r="B6" s="60">
        <f>
B8</f>
        <v>
2020</v>
      </c>
      <c r="C6" s="60">
        <f t="shared" ref="C6:X6" si="1">
C8</f>
        <v>
131024</v>
      </c>
      <c r="D6" s="60">
        <f t="shared" si="1"/>
        <v>
47</v>
      </c>
      <c r="E6" s="60">
        <f t="shared" si="1"/>
        <v>
14</v>
      </c>
      <c r="F6" s="60">
        <f t="shared" si="1"/>
        <v>
0</v>
      </c>
      <c r="G6" s="60">
        <f t="shared" si="1"/>
        <v>
6</v>
      </c>
      <c r="H6" s="60" t="str">
        <f>
SUBSTITUTE(H8,"　","")</f>
        <v>
東京都中央区</v>
      </c>
      <c r="I6" s="60" t="str">
        <f t="shared" si="1"/>
        <v>
人形町駐車場</v>
      </c>
      <c r="J6" s="60" t="str">
        <f t="shared" si="1"/>
        <v>
法非適用</v>
      </c>
      <c r="K6" s="60" t="str">
        <f t="shared" si="1"/>
        <v>
駐車場整備事業</v>
      </c>
      <c r="L6" s="60" t="str">
        <f t="shared" si="1"/>
        <v>
-</v>
      </c>
      <c r="M6" s="60" t="str">
        <f t="shared" si="1"/>
        <v>
Ａ２Ｂ２</v>
      </c>
      <c r="N6" s="60" t="str">
        <f t="shared" si="1"/>
        <v>
非設置</v>
      </c>
      <c r="O6" s="61" t="str">
        <f t="shared" si="1"/>
        <v>
該当数値なし</v>
      </c>
      <c r="P6" s="62" t="str">
        <f t="shared" si="1"/>
        <v>
届出駐車場</v>
      </c>
      <c r="Q6" s="62" t="str">
        <f t="shared" si="1"/>
        <v>
地下式</v>
      </c>
      <c r="R6" s="63">
        <f t="shared" si="1"/>
        <v>
24</v>
      </c>
      <c r="S6" s="62" t="str">
        <f t="shared" si="1"/>
        <v>
公共施設</v>
      </c>
      <c r="T6" s="62" t="str">
        <f t="shared" si="1"/>
        <v>
無</v>
      </c>
      <c r="U6" s="63">
        <f t="shared" si="1"/>
        <v>
2386</v>
      </c>
      <c r="V6" s="63">
        <f t="shared" si="1"/>
        <v>
47</v>
      </c>
      <c r="W6" s="63">
        <f t="shared" si="1"/>
        <v>
400</v>
      </c>
      <c r="X6" s="62" t="str">
        <f t="shared" si="1"/>
        <v>
無</v>
      </c>
      <c r="Y6" s="64">
        <f>
IF(Y8="-",NA(),Y8)</f>
        <v>
157.80000000000001</v>
      </c>
      <c r="Z6" s="64">
        <f t="shared" ref="Z6:AH6" si="2">
IF(Z8="-",NA(),Z8)</f>
        <v>
150.80000000000001</v>
      </c>
      <c r="AA6" s="64">
        <f t="shared" si="2"/>
        <v>
199</v>
      </c>
      <c r="AB6" s="64">
        <f t="shared" si="2"/>
        <v>
268</v>
      </c>
      <c r="AC6" s="64">
        <f t="shared" si="2"/>
        <v>
247.8</v>
      </c>
      <c r="AD6" s="64">
        <f t="shared" si="2"/>
        <v>
142.1</v>
      </c>
      <c r="AE6" s="64">
        <f t="shared" si="2"/>
        <v>
135.1</v>
      </c>
      <c r="AF6" s="64">
        <f t="shared" si="2"/>
        <v>
153.30000000000001</v>
      </c>
      <c r="AG6" s="64">
        <f t="shared" si="2"/>
        <v>
137.6</v>
      </c>
      <c r="AH6" s="64">
        <f t="shared" si="2"/>
        <v>
127.8</v>
      </c>
      <c r="AI6" s="61" t="str">
        <f>
IF(AI8="-","",IF(AI8="-","【-】","【"&amp;SUBSTITUTE(TEXT(AI8,"#,##0.0"),"-","△")&amp;"】"))</f>
        <v>
【630.7】</v>
      </c>
      <c r="AJ6" s="64">
        <f>
IF(AJ8="-",NA(),AJ8)</f>
        <v>
0</v>
      </c>
      <c r="AK6" s="64">
        <f t="shared" ref="AK6:AS6" si="3">
IF(AK8="-",NA(),AK8)</f>
        <v>
0</v>
      </c>
      <c r="AL6" s="64">
        <f t="shared" si="3"/>
        <v>
0</v>
      </c>
      <c r="AM6" s="64">
        <f t="shared" si="3"/>
        <v>
0</v>
      </c>
      <c r="AN6" s="64">
        <f t="shared" si="3"/>
        <v>
0</v>
      </c>
      <c r="AO6" s="64">
        <f t="shared" si="3"/>
        <v>
4.5999999999999996</v>
      </c>
      <c r="AP6" s="64">
        <f t="shared" si="3"/>
        <v>
4.5999999999999996</v>
      </c>
      <c r="AQ6" s="64">
        <f t="shared" si="3"/>
        <v>
3.9</v>
      </c>
      <c r="AR6" s="64">
        <f t="shared" si="3"/>
        <v>
4.2</v>
      </c>
      <c r="AS6" s="64">
        <f t="shared" si="3"/>
        <v>
6.6</v>
      </c>
      <c r="AT6" s="61" t="str">
        <f>
IF(AT8="-","",IF(AT8="-","【-】","【"&amp;SUBSTITUTE(TEXT(AT8,"#,##0.0"),"-","△")&amp;"】"))</f>
        <v>
【8.6】</v>
      </c>
      <c r="AU6" s="65">
        <f>
IF(AU8="-",NA(),AU8)</f>
        <v>
0</v>
      </c>
      <c r="AV6" s="65">
        <f t="shared" ref="AV6:BD6" si="4">
IF(AV8="-",NA(),AV8)</f>
        <v>
0</v>
      </c>
      <c r="AW6" s="65">
        <f t="shared" si="4"/>
        <v>
0</v>
      </c>
      <c r="AX6" s="65">
        <f t="shared" si="4"/>
        <v>
0</v>
      </c>
      <c r="AY6" s="65">
        <f t="shared" si="4"/>
        <v>
0</v>
      </c>
      <c r="AZ6" s="65">
        <f t="shared" si="4"/>
        <v>
42</v>
      </c>
      <c r="BA6" s="65">
        <f t="shared" si="4"/>
        <v>
45</v>
      </c>
      <c r="BB6" s="65">
        <f t="shared" si="4"/>
        <v>
47</v>
      </c>
      <c r="BC6" s="65">
        <f t="shared" si="4"/>
        <v>
46</v>
      </c>
      <c r="BD6" s="65">
        <f t="shared" si="4"/>
        <v>
67</v>
      </c>
      <c r="BE6" s="63" t="str">
        <f>
IF(BE8="-","",IF(BE8="-","【-】","【"&amp;SUBSTITUTE(TEXT(BE8,"#,##0"),"-","△")&amp;"】"))</f>
        <v>
【2,345】</v>
      </c>
      <c r="BF6" s="64">
        <f>
IF(BF8="-",NA(),BF8)</f>
        <v>
36.6</v>
      </c>
      <c r="BG6" s="64">
        <f t="shared" ref="BG6:BO6" si="5">
IF(BG8="-",NA(),BG8)</f>
        <v>
33.700000000000003</v>
      </c>
      <c r="BH6" s="64">
        <f t="shared" si="5"/>
        <v>
50</v>
      </c>
      <c r="BI6" s="64">
        <f t="shared" si="5"/>
        <v>
63</v>
      </c>
      <c r="BJ6" s="64">
        <f t="shared" si="5"/>
        <v>
59.6</v>
      </c>
      <c r="BK6" s="64">
        <f t="shared" si="5"/>
        <v>
14.1</v>
      </c>
      <c r="BL6" s="64">
        <f t="shared" si="5"/>
        <v>
5.4</v>
      </c>
      <c r="BM6" s="64">
        <f t="shared" si="5"/>
        <v>
0.3</v>
      </c>
      <c r="BN6" s="64">
        <f t="shared" si="5"/>
        <v>
-8.8000000000000007</v>
      </c>
      <c r="BO6" s="64">
        <f t="shared" si="5"/>
        <v>
-26.1</v>
      </c>
      <c r="BP6" s="61" t="str">
        <f>
IF(BP8="-","",IF(BP8="-","【-】","【"&amp;SUBSTITUTE(TEXT(BP8,"#,##0.0"),"-","△")&amp;"】"))</f>
        <v>
【△65.9】</v>
      </c>
      <c r="BQ6" s="65">
        <f>
IF(BQ8="-",NA(),BQ8)</f>
        <v>
7019</v>
      </c>
      <c r="BR6" s="65">
        <f t="shared" ref="BR6:BZ6" si="6">
IF(BR8="-",NA(),BR8)</f>
        <v>
6144</v>
      </c>
      <c r="BS6" s="65">
        <f t="shared" si="6"/>
        <v>
15594</v>
      </c>
      <c r="BT6" s="65">
        <f t="shared" si="6"/>
        <v>
20433</v>
      </c>
      <c r="BU6" s="65">
        <f t="shared" si="6"/>
        <v>
19730</v>
      </c>
      <c r="BV6" s="65">
        <f t="shared" si="6"/>
        <v>
20639</v>
      </c>
      <c r="BW6" s="65">
        <f t="shared" si="6"/>
        <v>
17398</v>
      </c>
      <c r="BX6" s="65">
        <f t="shared" si="6"/>
        <v>
17894</v>
      </c>
      <c r="BY6" s="65">
        <f t="shared" si="6"/>
        <v>
5568</v>
      </c>
      <c r="BZ6" s="65">
        <f t="shared" si="6"/>
        <v>
2220</v>
      </c>
      <c r="CA6" s="63" t="str">
        <f>
IF(CA8="-","",IF(CA8="-","【-】","【"&amp;SUBSTITUTE(TEXT(CA8,"#,##0"),"-","△")&amp;"】"))</f>
        <v>
【3,932】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
108</v>
      </c>
      <c r="CM6" s="63">
        <f t="shared" ref="CM6:CN6" si="7">
CM8</f>
        <v>
0</v>
      </c>
      <c r="CN6" s="63">
        <f t="shared" si="7"/>
        <v>
0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
108</v>
      </c>
      <c r="CZ6" s="64">
        <f>
IF(CZ8="-",NA(),CZ8)</f>
        <v>
0</v>
      </c>
      <c r="DA6" s="64">
        <f t="shared" ref="DA6:DI6" si="8">
IF(DA8="-",NA(),DA8)</f>
        <v>
0</v>
      </c>
      <c r="DB6" s="64">
        <f t="shared" si="8"/>
        <v>
0</v>
      </c>
      <c r="DC6" s="64">
        <f t="shared" si="8"/>
        <v>
0</v>
      </c>
      <c r="DD6" s="64">
        <f t="shared" si="8"/>
        <v>
0</v>
      </c>
      <c r="DE6" s="64">
        <f t="shared" si="8"/>
        <v>
151.5</v>
      </c>
      <c r="DF6" s="64">
        <f t="shared" si="8"/>
        <v>
137.6</v>
      </c>
      <c r="DG6" s="64">
        <f t="shared" si="8"/>
        <v>
112.5</v>
      </c>
      <c r="DH6" s="64">
        <f t="shared" si="8"/>
        <v>
119</v>
      </c>
      <c r="DI6" s="64">
        <f t="shared" si="8"/>
        <v>
145.19999999999999</v>
      </c>
      <c r="DJ6" s="61" t="str">
        <f>
IF(DJ8="-","",IF(DJ8="-","【-】","【"&amp;SUBSTITUTE(TEXT(DJ8,"#,##0.0"),"-","△")&amp;"】"))</f>
        <v>
【183.4】</v>
      </c>
      <c r="DK6" s="64">
        <f>
IF(DK8="-",NA(),DK8)</f>
        <v>
130.6</v>
      </c>
      <c r="DL6" s="64">
        <f t="shared" ref="DL6:DT6" si="9">
IF(DL8="-",NA(),DL8)</f>
        <v>
133.30000000000001</v>
      </c>
      <c r="DM6" s="64">
        <f t="shared" si="9"/>
        <v>
230.6</v>
      </c>
      <c r="DN6" s="64">
        <f t="shared" si="9"/>
        <v>
185.1</v>
      </c>
      <c r="DO6" s="64">
        <f t="shared" si="9"/>
        <v>
176.6</v>
      </c>
      <c r="DP6" s="64">
        <f t="shared" si="9"/>
        <v>
168.2</v>
      </c>
      <c r="DQ6" s="64">
        <f t="shared" si="9"/>
        <v>
165.8</v>
      </c>
      <c r="DR6" s="64">
        <f t="shared" si="9"/>
        <v>
164.3</v>
      </c>
      <c r="DS6" s="64">
        <f t="shared" si="9"/>
        <v>
158</v>
      </c>
      <c r="DT6" s="64">
        <f t="shared" si="9"/>
        <v>
131</v>
      </c>
      <c r="DU6" s="61" t="str">
        <f>
IF(DU8="-","",IF(DU8="-","【-】","【"&amp;SUBSTITUTE(TEXT(DU8,"#,##0.0"),"-","△")&amp;"】"))</f>
        <v>
【164.2】</v>
      </c>
    </row>
    <row r="7" spans="1:125" s="66" customFormat="1" x14ac:dyDescent="0.2">
      <c r="A7" s="49" t="s">
        <v>
109</v>
      </c>
      <c r="B7" s="60">
        <f t="shared" ref="B7:X7" si="10">
B8</f>
        <v>
2020</v>
      </c>
      <c r="C7" s="60">
        <f t="shared" si="10"/>
        <v>
131024</v>
      </c>
      <c r="D7" s="60">
        <f t="shared" si="10"/>
        <v>
47</v>
      </c>
      <c r="E7" s="60">
        <f t="shared" si="10"/>
        <v>
14</v>
      </c>
      <c r="F7" s="60">
        <f t="shared" si="10"/>
        <v>
0</v>
      </c>
      <c r="G7" s="60">
        <f t="shared" si="10"/>
        <v>
6</v>
      </c>
      <c r="H7" s="60" t="str">
        <f t="shared" si="10"/>
        <v>
東京都　中央区</v>
      </c>
      <c r="I7" s="60" t="str">
        <f t="shared" si="10"/>
        <v>
人形町駐車場</v>
      </c>
      <c r="J7" s="60" t="str">
        <f t="shared" si="10"/>
        <v>
法非適用</v>
      </c>
      <c r="K7" s="60" t="str">
        <f t="shared" si="10"/>
        <v>
駐車場整備事業</v>
      </c>
      <c r="L7" s="60" t="str">
        <f t="shared" si="10"/>
        <v>
-</v>
      </c>
      <c r="M7" s="60" t="str">
        <f t="shared" si="10"/>
        <v>
Ａ２Ｂ２</v>
      </c>
      <c r="N7" s="60" t="str">
        <f t="shared" si="10"/>
        <v>
非設置</v>
      </c>
      <c r="O7" s="61" t="str">
        <f t="shared" si="10"/>
        <v>
該当数値なし</v>
      </c>
      <c r="P7" s="62" t="str">
        <f t="shared" si="10"/>
        <v>
届出駐車場</v>
      </c>
      <c r="Q7" s="62" t="str">
        <f t="shared" si="10"/>
        <v>
地下式</v>
      </c>
      <c r="R7" s="63">
        <f t="shared" si="10"/>
        <v>
24</v>
      </c>
      <c r="S7" s="62" t="str">
        <f t="shared" si="10"/>
        <v>
公共施設</v>
      </c>
      <c r="T7" s="62" t="str">
        <f t="shared" si="10"/>
        <v>
無</v>
      </c>
      <c r="U7" s="63">
        <f t="shared" si="10"/>
        <v>
2386</v>
      </c>
      <c r="V7" s="63">
        <f t="shared" si="10"/>
        <v>
47</v>
      </c>
      <c r="W7" s="63">
        <f t="shared" si="10"/>
        <v>
400</v>
      </c>
      <c r="X7" s="62" t="str">
        <f t="shared" si="10"/>
        <v>
無</v>
      </c>
      <c r="Y7" s="64">
        <f>
Y8</f>
        <v>
157.80000000000001</v>
      </c>
      <c r="Z7" s="64">
        <f t="shared" ref="Z7:AH7" si="11">
Z8</f>
        <v>
150.80000000000001</v>
      </c>
      <c r="AA7" s="64">
        <f t="shared" si="11"/>
        <v>
199</v>
      </c>
      <c r="AB7" s="64">
        <f t="shared" si="11"/>
        <v>
268</v>
      </c>
      <c r="AC7" s="64">
        <f t="shared" si="11"/>
        <v>
247.8</v>
      </c>
      <c r="AD7" s="64">
        <f t="shared" si="11"/>
        <v>
142.1</v>
      </c>
      <c r="AE7" s="64">
        <f t="shared" si="11"/>
        <v>
135.1</v>
      </c>
      <c r="AF7" s="64">
        <f t="shared" si="11"/>
        <v>
153.30000000000001</v>
      </c>
      <c r="AG7" s="64">
        <f t="shared" si="11"/>
        <v>
137.6</v>
      </c>
      <c r="AH7" s="64">
        <f t="shared" si="11"/>
        <v>
127.8</v>
      </c>
      <c r="AI7" s="61"/>
      <c r="AJ7" s="64">
        <f>
AJ8</f>
        <v>
0</v>
      </c>
      <c r="AK7" s="64">
        <f t="shared" ref="AK7:AS7" si="12">
AK8</f>
        <v>
0</v>
      </c>
      <c r="AL7" s="64">
        <f t="shared" si="12"/>
        <v>
0</v>
      </c>
      <c r="AM7" s="64">
        <f t="shared" si="12"/>
        <v>
0</v>
      </c>
      <c r="AN7" s="64">
        <f t="shared" si="12"/>
        <v>
0</v>
      </c>
      <c r="AO7" s="64">
        <f t="shared" si="12"/>
        <v>
4.5999999999999996</v>
      </c>
      <c r="AP7" s="64">
        <f t="shared" si="12"/>
        <v>
4.5999999999999996</v>
      </c>
      <c r="AQ7" s="64">
        <f t="shared" si="12"/>
        <v>
3.9</v>
      </c>
      <c r="AR7" s="64">
        <f t="shared" si="12"/>
        <v>
4.2</v>
      </c>
      <c r="AS7" s="64">
        <f t="shared" si="12"/>
        <v>
6.6</v>
      </c>
      <c r="AT7" s="61"/>
      <c r="AU7" s="65">
        <f>
AU8</f>
        <v>
0</v>
      </c>
      <c r="AV7" s="65">
        <f t="shared" ref="AV7:BD7" si="13">
AV8</f>
        <v>
0</v>
      </c>
      <c r="AW7" s="65">
        <f t="shared" si="13"/>
        <v>
0</v>
      </c>
      <c r="AX7" s="65">
        <f t="shared" si="13"/>
        <v>
0</v>
      </c>
      <c r="AY7" s="65">
        <f t="shared" si="13"/>
        <v>
0</v>
      </c>
      <c r="AZ7" s="65">
        <f t="shared" si="13"/>
        <v>
42</v>
      </c>
      <c r="BA7" s="65">
        <f t="shared" si="13"/>
        <v>
45</v>
      </c>
      <c r="BB7" s="65">
        <f t="shared" si="13"/>
        <v>
47</v>
      </c>
      <c r="BC7" s="65">
        <f t="shared" si="13"/>
        <v>
46</v>
      </c>
      <c r="BD7" s="65">
        <f t="shared" si="13"/>
        <v>
67</v>
      </c>
      <c r="BE7" s="63"/>
      <c r="BF7" s="64">
        <f>
BF8</f>
        <v>
36.6</v>
      </c>
      <c r="BG7" s="64">
        <f t="shared" ref="BG7:BO7" si="14">
BG8</f>
        <v>
33.700000000000003</v>
      </c>
      <c r="BH7" s="64">
        <f t="shared" si="14"/>
        <v>
50</v>
      </c>
      <c r="BI7" s="64">
        <f t="shared" si="14"/>
        <v>
63</v>
      </c>
      <c r="BJ7" s="64">
        <f t="shared" si="14"/>
        <v>
59.6</v>
      </c>
      <c r="BK7" s="64">
        <f t="shared" si="14"/>
        <v>
14.1</v>
      </c>
      <c r="BL7" s="64">
        <f t="shared" si="14"/>
        <v>
5.4</v>
      </c>
      <c r="BM7" s="64">
        <f t="shared" si="14"/>
        <v>
0.3</v>
      </c>
      <c r="BN7" s="64">
        <f t="shared" si="14"/>
        <v>
-8.8000000000000007</v>
      </c>
      <c r="BO7" s="64">
        <f t="shared" si="14"/>
        <v>
-26.1</v>
      </c>
      <c r="BP7" s="61"/>
      <c r="BQ7" s="65">
        <f>
BQ8</f>
        <v>
7019</v>
      </c>
      <c r="BR7" s="65">
        <f t="shared" ref="BR7:BZ7" si="15">
BR8</f>
        <v>
6144</v>
      </c>
      <c r="BS7" s="65">
        <f t="shared" si="15"/>
        <v>
15594</v>
      </c>
      <c r="BT7" s="65">
        <f t="shared" si="15"/>
        <v>
20433</v>
      </c>
      <c r="BU7" s="65">
        <f t="shared" si="15"/>
        <v>
19730</v>
      </c>
      <c r="BV7" s="65">
        <f t="shared" si="15"/>
        <v>
20639</v>
      </c>
      <c r="BW7" s="65">
        <f t="shared" si="15"/>
        <v>
17398</v>
      </c>
      <c r="BX7" s="65">
        <f t="shared" si="15"/>
        <v>
17894</v>
      </c>
      <c r="BY7" s="65">
        <f t="shared" si="15"/>
        <v>
5568</v>
      </c>
      <c r="BZ7" s="65">
        <f t="shared" si="15"/>
        <v>
2220</v>
      </c>
      <c r="CA7" s="63"/>
      <c r="CB7" s="64" t="s">
        <v>
110</v>
      </c>
      <c r="CC7" s="64" t="s">
        <v>
110</v>
      </c>
      <c r="CD7" s="64" t="s">
        <v>
110</v>
      </c>
      <c r="CE7" s="64" t="s">
        <v>
110</v>
      </c>
      <c r="CF7" s="64" t="s">
        <v>
110</v>
      </c>
      <c r="CG7" s="64" t="s">
        <v>
110</v>
      </c>
      <c r="CH7" s="64" t="s">
        <v>
110</v>
      </c>
      <c r="CI7" s="64" t="s">
        <v>
110</v>
      </c>
      <c r="CJ7" s="64" t="s">
        <v>
110</v>
      </c>
      <c r="CK7" s="64" t="s">
        <v>
108</v>
      </c>
      <c r="CL7" s="61"/>
      <c r="CM7" s="63">
        <f>
CM8</f>
        <v>
0</v>
      </c>
      <c r="CN7" s="63">
        <f>
CN8</f>
        <v>
0</v>
      </c>
      <c r="CO7" s="64" t="s">
        <v>
110</v>
      </c>
      <c r="CP7" s="64" t="s">
        <v>
110</v>
      </c>
      <c r="CQ7" s="64" t="s">
        <v>
110</v>
      </c>
      <c r="CR7" s="64" t="s">
        <v>
110</v>
      </c>
      <c r="CS7" s="64" t="s">
        <v>
110</v>
      </c>
      <c r="CT7" s="64" t="s">
        <v>
110</v>
      </c>
      <c r="CU7" s="64" t="s">
        <v>
110</v>
      </c>
      <c r="CV7" s="64" t="s">
        <v>
110</v>
      </c>
      <c r="CW7" s="64" t="s">
        <v>
110</v>
      </c>
      <c r="CX7" s="64" t="s">
        <v>
108</v>
      </c>
      <c r="CY7" s="61"/>
      <c r="CZ7" s="64">
        <f>
CZ8</f>
        <v>
0</v>
      </c>
      <c r="DA7" s="64">
        <f t="shared" ref="DA7:DI7" si="16">
DA8</f>
        <v>
0</v>
      </c>
      <c r="DB7" s="64">
        <f t="shared" si="16"/>
        <v>
0</v>
      </c>
      <c r="DC7" s="64">
        <f t="shared" si="16"/>
        <v>
0</v>
      </c>
      <c r="DD7" s="64">
        <f t="shared" si="16"/>
        <v>
0</v>
      </c>
      <c r="DE7" s="64">
        <f t="shared" si="16"/>
        <v>
151.5</v>
      </c>
      <c r="DF7" s="64">
        <f t="shared" si="16"/>
        <v>
137.6</v>
      </c>
      <c r="DG7" s="64">
        <f t="shared" si="16"/>
        <v>
112.5</v>
      </c>
      <c r="DH7" s="64">
        <f t="shared" si="16"/>
        <v>
119</v>
      </c>
      <c r="DI7" s="64">
        <f t="shared" si="16"/>
        <v>
145.19999999999999</v>
      </c>
      <c r="DJ7" s="61"/>
      <c r="DK7" s="64">
        <f>
DK8</f>
        <v>
130.6</v>
      </c>
      <c r="DL7" s="64">
        <f t="shared" ref="DL7:DT7" si="17">
DL8</f>
        <v>
133.30000000000001</v>
      </c>
      <c r="DM7" s="64">
        <f t="shared" si="17"/>
        <v>
230.6</v>
      </c>
      <c r="DN7" s="64">
        <f t="shared" si="17"/>
        <v>
185.1</v>
      </c>
      <c r="DO7" s="64">
        <f t="shared" si="17"/>
        <v>
176.6</v>
      </c>
      <c r="DP7" s="64">
        <f t="shared" si="17"/>
        <v>
168.2</v>
      </c>
      <c r="DQ7" s="64">
        <f t="shared" si="17"/>
        <v>
165.8</v>
      </c>
      <c r="DR7" s="64">
        <f t="shared" si="17"/>
        <v>
164.3</v>
      </c>
      <c r="DS7" s="64">
        <f t="shared" si="17"/>
        <v>
158</v>
      </c>
      <c r="DT7" s="64">
        <f t="shared" si="17"/>
        <v>
131</v>
      </c>
      <c r="DU7" s="61"/>
    </row>
    <row r="8" spans="1:125" s="66" customFormat="1" x14ac:dyDescent="0.2">
      <c r="A8" s="49"/>
      <c r="B8" s="67">
        <v>
2020</v>
      </c>
      <c r="C8" s="67">
        <v>
131024</v>
      </c>
      <c r="D8" s="67">
        <v>
47</v>
      </c>
      <c r="E8" s="67">
        <v>
14</v>
      </c>
      <c r="F8" s="67">
        <v>
0</v>
      </c>
      <c r="G8" s="67">
        <v>
6</v>
      </c>
      <c r="H8" s="67" t="s">
        <v>
111</v>
      </c>
      <c r="I8" s="67" t="s">
        <v>
112</v>
      </c>
      <c r="J8" s="67" t="s">
        <v>
113</v>
      </c>
      <c r="K8" s="67" t="s">
        <v>
114</v>
      </c>
      <c r="L8" s="67" t="s">
        <v>
115</v>
      </c>
      <c r="M8" s="67" t="s">
        <v>
116</v>
      </c>
      <c r="N8" s="67" t="s">
        <v>
117</v>
      </c>
      <c r="O8" s="68" t="s">
        <v>
118</v>
      </c>
      <c r="P8" s="69" t="s">
        <v>
119</v>
      </c>
      <c r="Q8" s="69" t="s">
        <v>
120</v>
      </c>
      <c r="R8" s="70">
        <v>
24</v>
      </c>
      <c r="S8" s="69" t="s">
        <v>
121</v>
      </c>
      <c r="T8" s="69" t="s">
        <v>
122</v>
      </c>
      <c r="U8" s="70">
        <v>
2386</v>
      </c>
      <c r="V8" s="70">
        <v>
47</v>
      </c>
      <c r="W8" s="70">
        <v>
400</v>
      </c>
      <c r="X8" s="69" t="s">
        <v>
122</v>
      </c>
      <c r="Y8" s="71">
        <v>
157.80000000000001</v>
      </c>
      <c r="Z8" s="71">
        <v>
150.80000000000001</v>
      </c>
      <c r="AA8" s="71">
        <v>
199</v>
      </c>
      <c r="AB8" s="71">
        <v>
268</v>
      </c>
      <c r="AC8" s="71">
        <v>
247.8</v>
      </c>
      <c r="AD8" s="71">
        <v>
142.1</v>
      </c>
      <c r="AE8" s="71">
        <v>
135.1</v>
      </c>
      <c r="AF8" s="71">
        <v>
153.30000000000001</v>
      </c>
      <c r="AG8" s="71">
        <v>
137.6</v>
      </c>
      <c r="AH8" s="71">
        <v>
127.8</v>
      </c>
      <c r="AI8" s="68">
        <v>
630.70000000000005</v>
      </c>
      <c r="AJ8" s="71">
        <v>
0</v>
      </c>
      <c r="AK8" s="71">
        <v>
0</v>
      </c>
      <c r="AL8" s="71">
        <v>
0</v>
      </c>
      <c r="AM8" s="71">
        <v>
0</v>
      </c>
      <c r="AN8" s="71">
        <v>
0</v>
      </c>
      <c r="AO8" s="71">
        <v>
4.5999999999999996</v>
      </c>
      <c r="AP8" s="71">
        <v>
4.5999999999999996</v>
      </c>
      <c r="AQ8" s="71">
        <v>
3.9</v>
      </c>
      <c r="AR8" s="71">
        <v>
4.2</v>
      </c>
      <c r="AS8" s="71">
        <v>
6.6</v>
      </c>
      <c r="AT8" s="68">
        <v>
8.6</v>
      </c>
      <c r="AU8" s="72">
        <v>
0</v>
      </c>
      <c r="AV8" s="72">
        <v>
0</v>
      </c>
      <c r="AW8" s="72">
        <v>
0</v>
      </c>
      <c r="AX8" s="72">
        <v>
0</v>
      </c>
      <c r="AY8" s="72">
        <v>
0</v>
      </c>
      <c r="AZ8" s="72">
        <v>
42</v>
      </c>
      <c r="BA8" s="72">
        <v>
45</v>
      </c>
      <c r="BB8" s="72">
        <v>
47</v>
      </c>
      <c r="BC8" s="72">
        <v>
46</v>
      </c>
      <c r="BD8" s="72">
        <v>
67</v>
      </c>
      <c r="BE8" s="72">
        <v>
2345</v>
      </c>
      <c r="BF8" s="71">
        <v>
36.6</v>
      </c>
      <c r="BG8" s="71">
        <v>
33.700000000000003</v>
      </c>
      <c r="BH8" s="71">
        <v>
50</v>
      </c>
      <c r="BI8" s="71">
        <v>
63</v>
      </c>
      <c r="BJ8" s="71">
        <v>
59.6</v>
      </c>
      <c r="BK8" s="71">
        <v>
14.1</v>
      </c>
      <c r="BL8" s="71">
        <v>
5.4</v>
      </c>
      <c r="BM8" s="71">
        <v>
0.3</v>
      </c>
      <c r="BN8" s="71">
        <v>
-8.8000000000000007</v>
      </c>
      <c r="BO8" s="71">
        <v>
-26.1</v>
      </c>
      <c r="BP8" s="68">
        <v>
-65.900000000000006</v>
      </c>
      <c r="BQ8" s="72">
        <v>
7019</v>
      </c>
      <c r="BR8" s="72">
        <v>
6144</v>
      </c>
      <c r="BS8" s="72">
        <v>
15594</v>
      </c>
      <c r="BT8" s="73">
        <v>
20433</v>
      </c>
      <c r="BU8" s="73">
        <v>
19730</v>
      </c>
      <c r="BV8" s="72">
        <v>
20639</v>
      </c>
      <c r="BW8" s="72">
        <v>
17398</v>
      </c>
      <c r="BX8" s="72">
        <v>
17894</v>
      </c>
      <c r="BY8" s="72">
        <v>
5568</v>
      </c>
      <c r="BZ8" s="72">
        <v>
2220</v>
      </c>
      <c r="CA8" s="70">
        <v>
3932</v>
      </c>
      <c r="CB8" s="71" t="s">
        <v>
115</v>
      </c>
      <c r="CC8" s="71" t="s">
        <v>
115</v>
      </c>
      <c r="CD8" s="71" t="s">
        <v>
115</v>
      </c>
      <c r="CE8" s="71" t="s">
        <v>
115</v>
      </c>
      <c r="CF8" s="71" t="s">
        <v>
115</v>
      </c>
      <c r="CG8" s="71" t="s">
        <v>
115</v>
      </c>
      <c r="CH8" s="71" t="s">
        <v>
115</v>
      </c>
      <c r="CI8" s="71" t="s">
        <v>
115</v>
      </c>
      <c r="CJ8" s="71" t="s">
        <v>
115</v>
      </c>
      <c r="CK8" s="71" t="s">
        <v>
115</v>
      </c>
      <c r="CL8" s="68" t="s">
        <v>
115</v>
      </c>
      <c r="CM8" s="70">
        <v>
0</v>
      </c>
      <c r="CN8" s="70">
        <v>
0</v>
      </c>
      <c r="CO8" s="71" t="s">
        <v>
115</v>
      </c>
      <c r="CP8" s="71" t="s">
        <v>
115</v>
      </c>
      <c r="CQ8" s="71" t="s">
        <v>
115</v>
      </c>
      <c r="CR8" s="71" t="s">
        <v>
115</v>
      </c>
      <c r="CS8" s="71" t="s">
        <v>
115</v>
      </c>
      <c r="CT8" s="71" t="s">
        <v>
115</v>
      </c>
      <c r="CU8" s="71" t="s">
        <v>
115</v>
      </c>
      <c r="CV8" s="71" t="s">
        <v>
115</v>
      </c>
      <c r="CW8" s="71" t="s">
        <v>
115</v>
      </c>
      <c r="CX8" s="71" t="s">
        <v>
115</v>
      </c>
      <c r="CY8" s="68" t="s">
        <v>
115</v>
      </c>
      <c r="CZ8" s="71">
        <v>
0</v>
      </c>
      <c r="DA8" s="71">
        <v>
0</v>
      </c>
      <c r="DB8" s="71">
        <v>
0</v>
      </c>
      <c r="DC8" s="71">
        <v>
0</v>
      </c>
      <c r="DD8" s="71">
        <v>
0</v>
      </c>
      <c r="DE8" s="71">
        <v>
151.5</v>
      </c>
      <c r="DF8" s="71">
        <v>
137.6</v>
      </c>
      <c r="DG8" s="71">
        <v>
112.5</v>
      </c>
      <c r="DH8" s="71">
        <v>
119</v>
      </c>
      <c r="DI8" s="71">
        <v>
145.19999999999999</v>
      </c>
      <c r="DJ8" s="68">
        <v>
183.4</v>
      </c>
      <c r="DK8" s="71">
        <v>
130.6</v>
      </c>
      <c r="DL8" s="71">
        <v>
133.30000000000001</v>
      </c>
      <c r="DM8" s="71">
        <v>
230.6</v>
      </c>
      <c r="DN8" s="71">
        <v>
185.1</v>
      </c>
      <c r="DO8" s="71">
        <v>
176.6</v>
      </c>
      <c r="DP8" s="71">
        <v>
168.2</v>
      </c>
      <c r="DQ8" s="71">
        <v>
165.8</v>
      </c>
      <c r="DR8" s="71">
        <v>
164.3</v>
      </c>
      <c r="DS8" s="71">
        <v>
158</v>
      </c>
      <c r="DT8" s="71">
        <v>
131</v>
      </c>
      <c r="DU8" s="68">
        <v>
164.2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
123</v>
      </c>
      <c r="C10" s="78" t="s">
        <v>
124</v>
      </c>
      <c r="D10" s="78" t="s">
        <v>
125</v>
      </c>
      <c r="E10" s="78" t="s">
        <v>
126</v>
      </c>
      <c r="F10" s="78" t="s">
        <v>
127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
52</v>
      </c>
      <c r="B11" s="79" t="str">
        <f>
IF(VALUE($B$6)=0,"",IF(VALUE($B$6)&gt;2022,"R"&amp;TEXT(VALUE($B$6)-2022,"00"),"H"&amp;VALUE($B$6)-1992))</f>
        <v>
H28</v>
      </c>
      <c r="C11" s="79" t="str">
        <f>
IF(VALUE($B$6)=0,"",IF(VALUE($B$6)&gt;2021,"R"&amp;TEXT(VALUE($B$6)-2021,"00"),"H"&amp;VALUE($B$6)-1991))</f>
        <v>
H29</v>
      </c>
      <c r="D11" s="79" t="str">
        <f>
IF(VALUE($B$6)=0,"",IF(VALUE($B$6)&gt;2020,"R"&amp;TEXT(VALUE($B$6)-2020,"00"),"H"&amp;VALUE($B$6)-1990))</f>
        <v>
H30</v>
      </c>
      <c r="E11" s="79" t="str">
        <f>
IF(VALUE($B$6)=0,"",IF(VALUE($B$6)&gt;2019,"R"&amp;TEXT(VALUE($B$6)-2019,"00"),"H"&amp;VALUE($B$6)-1989))</f>
        <v>
R01</v>
      </c>
      <c r="F11" s="79" t="str">
        <f>
IF(VALUE($B$6)=0,"",IF(VALUE($B$6)&gt;2018,"R"&amp;TEXT(VALUE($B$6)-2018,"00"),"H"&amp;VALUE($B$6)-1988))</f>
        <v>
R02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2021-12-17T06:01:05Z</dcterms:created>
  <dcterms:modified xsi:type="dcterms:W3CDTF">2022-02-16T07:18:47Z</dcterms:modified>
  <cp:category/>
</cp:coreProperties>
</file>