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ysHzZeDQ8yiehihbzbZ+SECC/n4cGDYqbll/J5c+76K0xy2qfWhTKMuvqsAFr3eGD0ysuCHkkQKEa2kJC4GctA==" workbookSaltValue="vApUnp9gk9OjSkyg2gNQMQ==" workbookSpinCount="100000" lockStructure="1"/>
  <bookViews>
    <workbookView xWindow="0" yWindow="0" windowWidth="20496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BG30" i="4"/>
  <c r="AV76" i="4"/>
  <c r="KO51" i="4"/>
  <c r="LE76" i="4"/>
  <c r="FX51" i="4"/>
  <c r="KO30" i="4"/>
  <c r="HP76" i="4"/>
  <c r="BG51" i="4"/>
  <c r="FX30" i="4"/>
  <c r="KP76" i="4"/>
  <c r="FE51" i="4"/>
  <c r="HA76" i="4"/>
  <c r="AN51" i="4"/>
  <c r="FE30" i="4"/>
  <c r="AN30" i="4"/>
  <c r="JV30" i="4"/>
  <c r="AG76" i="4"/>
  <c r="JV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<sst xmlns="http://schemas.openxmlformats.org/spreadsheetml/2006/main" count="277" uniqueCount="142">
  <si>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</si>
  <si>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</si>
  <si>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</si>
  <si>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</si>
  <si>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</si>
  <si>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</si>
  <si>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</si>
  <si>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</si>
  <si>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</si>
  <si>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</si>
  <si>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</si>
  <si>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</si>
  <si>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</si>
  <si>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</si>
  <si>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</si>
  <si>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</si>
  <si>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</si>
  <si>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</si>
  <si>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</si>
  <si>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</si>
  <si>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</si>
  <si>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</si>
  <si>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</si>
  <si>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</si>
  <si>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</si>
  <si>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</si>
  <si>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</si>
  <si>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</si>
  <si>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</si>
  <si>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</si>
  <si>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</si>
  <si>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</si>
  <si>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</si>
  <si>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</si>
  <si>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</si>
  <si>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</si>
  <si>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</si>
  <si>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</si>
  <si>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</si>
  <si>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</si>
  <si>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</si>
  <si>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</si>
  <si>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</si>
  <si>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</si>
  <si>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</si>
  <si>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</si>
  <si>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</si>
  <si>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</si>
  <si>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</si>
  <si>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</si>
  <si>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</si>
  <si>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</si>
  <si>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</si>
  <si>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</si>
  <si>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</si>
  <si>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</si>
  <si>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</si>
  <si>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</si>
  <si>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</si>
  <si>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</si>
  <si>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</si>
  <si>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</si>
  <si>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</si>
  <si>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</si>
  <si>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</si>
  <si>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</si>
  <si>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</si>
  <si>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</si>
  <si>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</si>
  <si>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</si>
  <si>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</si>
  <si>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</si>
  <si>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</si>
  <si>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</si>
  <si>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</si>
  <si>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</si>
  <si>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</si>
  <si>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</si>
  <si>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</si>
  <si>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</si>
  <si>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</si>
  <si>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</si>
  <si>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</si>
  <si>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</si>
  <si>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</si>
  <si>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</si>
  <si>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</si>
  <si>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</si>
  <si>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</si>
  <si>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</si>
  <si>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</si>
  <si>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</si>
  <si>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</si>
  <si>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</si>
  <si>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</si>
  <si>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</si>
  <si>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</si>
  <si>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</si>
  <si>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</si>
  <si>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</si>
  <si>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</si>
  <si>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</si>
  <si>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</si>
  <si>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</si>
  <si>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</si>
  <si>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</si>
  <si>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</si>
  <si>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</si>
  <si>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</si>
  <si>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</si>
  <si>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</si>
  <si>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</si>
  <si>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</si>
  <si>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</si>
  <si>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</si>
  <si>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</si>
  <si>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</si>
  <si>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</si>
  <si>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</si>
  <si>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</si>
  <si>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</si>
  <si>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</si>
  <si>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中央区</t>
  </si>
  <si>
    <t>築地川第三駐車場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</si>
  <si>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</si>
  <si>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</si>
  <si>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</si>
  <si>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</si>
  <si>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</si>
  <si>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</si>
  <si>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</si>
  <si>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</si>
  <si>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</si>
  <si>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</si>
  <si>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</si>
  <si>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</si>
  <si>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</si>
  <si>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</si>
  <si>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</si>
  <si>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利用料の増及び、工事費の減により、収益的収支比率、売上高ＧＯＰ比率、ＥＢＩＴＤＡすべての数値が増加に転じた。</t>
    <rPh sb="1" eb="4">
      <t>リヨウリョウ</t>
    </rPh>
    <rPh sb="5" eb="6">
      <t>ゾウ</t>
    </rPh>
    <rPh sb="6" eb="7">
      <t>オヨ</t>
    </rPh>
    <rPh sb="9" eb="12">
      <t>コウジヒ</t>
    </rPh>
    <rPh sb="13" eb="14">
      <t>ゲン</t>
    </rPh>
    <rPh sb="18" eb="21">
      <t>シュウエキテキ</t>
    </rPh>
    <rPh sb="21" eb="23">
      <t>シュウシ</t>
    </rPh>
    <rPh sb="23" eb="25">
      <t>ヒリツ</t>
    </rPh>
    <rPh sb="26" eb="28">
      <t>ウリアゲ</t>
    </rPh>
    <rPh sb="28" eb="29">
      <t>ダカ</t>
    </rPh>
    <rPh sb="32" eb="34">
      <t>ヒリツ</t>
    </rPh>
    <rPh sb="45" eb="47">
      <t>スウチ</t>
    </rPh>
    <rPh sb="48" eb="50">
      <t>ゾウカ</t>
    </rPh>
    <rPh sb="51" eb="52">
      <t>テン</t>
    </rPh>
    <phoneticPr fontId="5"/>
  </si>
  <si>
    <t>　定期利用台数については、昨年度と同程度であったが、一時利用台数が増加したため、稼働率も増加した。</t>
    <rPh sb="1" eb="3">
      <t>テイキ</t>
    </rPh>
    <rPh sb="3" eb="5">
      <t>リヨウ</t>
    </rPh>
    <rPh sb="5" eb="7">
      <t>ダイスウ</t>
    </rPh>
    <rPh sb="13" eb="16">
      <t>サクネンド</t>
    </rPh>
    <rPh sb="17" eb="20">
      <t>ドウテイド</t>
    </rPh>
    <rPh sb="26" eb="28">
      <t>イチジ</t>
    </rPh>
    <rPh sb="28" eb="30">
      <t>リヨウ</t>
    </rPh>
    <rPh sb="30" eb="32">
      <t>ダイスウ</t>
    </rPh>
    <rPh sb="33" eb="35">
      <t>ゾウカ</t>
    </rPh>
    <rPh sb="40" eb="42">
      <t>カドウ</t>
    </rPh>
    <rPh sb="42" eb="43">
      <t>リツ</t>
    </rPh>
    <rPh sb="44" eb="46">
      <t>ゾウカ</t>
    </rPh>
    <phoneticPr fontId="5"/>
  </si>
  <si>
    <t>　収益的収支比率は平均を下回るものの、売上高ＧＯＰ比率、ＥＢＩＴＤＡは高い水準であり、安定した経営が出来ている。</t>
    <rPh sb="1" eb="4">
      <t>シュウエキテキ</t>
    </rPh>
    <rPh sb="4" eb="6">
      <t>シュウシ</t>
    </rPh>
    <rPh sb="6" eb="8">
      <t>ヒリツ</t>
    </rPh>
    <rPh sb="9" eb="11">
      <t>ヘイキン</t>
    </rPh>
    <rPh sb="12" eb="14">
      <t>シタマワ</t>
    </rPh>
    <rPh sb="19" eb="21">
      <t>ウリアゲ</t>
    </rPh>
    <rPh sb="21" eb="22">
      <t>ダカ</t>
    </rPh>
    <rPh sb="25" eb="27">
      <t>ヒリツ</t>
    </rPh>
    <rPh sb="35" eb="36">
      <t>タカ</t>
    </rPh>
    <rPh sb="37" eb="39">
      <t>スイジュン</t>
    </rPh>
    <rPh sb="43" eb="45">
      <t>アンテイ</t>
    </rPh>
    <rPh sb="47" eb="49">
      <t>ケイエイ</t>
    </rPh>
    <rPh sb="50" eb="52">
      <t>デキ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</si>
</sst>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335.1</c:v>
                </c:pt>
                <c:pt idx="1">
                  <c:v>187.2</c:v>
                </c:pt>
                <c:pt idx="2">
                  <c:v>339</c:v>
                </c:pt>
                <c:pt idx="3">
                  <c:v>208</c:v>
                </c:pt>
                <c:pt idx="4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D-42A0-B923-46EA8736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D-42A0-B923-46EA8736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5-4515-9E87-D0EE7100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5-4515-9E87-D0EE7100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58B-4689-881B-35C150209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B-4689-881B-35C150209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4D-4D8B-A7C0-B1A3EDBC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D-4D8B-A7C0-B1A3EDBC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3-4C8F-90A0-7601ACEA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3-4C8F-90A0-7601ACEA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0-42E6-A6FD-503533A73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0-42E6-A6FD-503533A73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162.9</c:v>
                </c:pt>
                <c:pt idx="1">
                  <c:v>154.80000000000001</c:v>
                </c:pt>
                <c:pt idx="2">
                  <c:v>156.5</c:v>
                </c:pt>
                <c:pt idx="3">
                  <c:v>146.80000000000001</c:v>
                </c:pt>
                <c:pt idx="4">
                  <c:v>151.6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C-4C93-B323-C2595A71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C-4C93-B323-C2595A71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70.2</c:v>
                </c:pt>
                <c:pt idx="1">
                  <c:v>46.6</c:v>
                </c:pt>
                <c:pt idx="2">
                  <c:v>71</c:v>
                </c:pt>
                <c:pt idx="3">
                  <c:v>52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4-4C2E-8D90-E3B4CF7A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4-4C2E-8D90-E3B4CF7A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30260</c:v>
                </c:pt>
                <c:pt idx="1">
                  <c:v>20174</c:v>
                </c:pt>
                <c:pt idx="2">
                  <c:v>33635</c:v>
                </c:pt>
                <c:pt idx="3">
                  <c:v>19022</c:v>
                </c:pt>
                <c:pt idx="4">
                  <c:v>22670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2-4E04-B196-48E41B0F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2-4E04-B196-48E41B0F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東京都中央区　築地川第三駐車場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1917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130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31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62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139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335.1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187.2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339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208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238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162.9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154.80000000000001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156.5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146.80000000000001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151.6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413.9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263.7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509.7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3199.2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1.7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0.5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5.9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172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170.6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171.8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128.5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140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70.2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46.6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71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52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58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30260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20174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33635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19022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22670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93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37.4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28.9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35.700000000000003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-52.1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9208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8524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6653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1045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141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40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33.200000000000003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21.3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764.6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ecoFjyoMnL7oyXASS0AuStyj08YAspQjzXWLXdzS2eTL7Jp1p5nu8jPVPxpui5uG2SFY4yaZcpkhp7nZSYusw==" saltValue="CUN/A/PONNF3I7qyluvjR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100</v>
      </c>
      <c r="AK5" s="59" t="s">
        <v>
101</v>
      </c>
      <c r="AL5" s="59" t="s">
        <v>
91</v>
      </c>
      <c r="AM5" s="59" t="s">
        <v>
102</v>
      </c>
      <c r="AN5" s="59" t="s">
        <v>
103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100</v>
      </c>
      <c r="AV5" s="59" t="s">
        <v>
104</v>
      </c>
      <c r="AW5" s="59" t="s">
        <v>
105</v>
      </c>
      <c r="AX5" s="59" t="s">
        <v>
92</v>
      </c>
      <c r="AY5" s="59" t="s">
        <v>
106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107</v>
      </c>
      <c r="BG5" s="59" t="s">
        <v>
108</v>
      </c>
      <c r="BH5" s="59" t="s">
        <v>
91</v>
      </c>
      <c r="BI5" s="59" t="s">
        <v>
109</v>
      </c>
      <c r="BJ5" s="59" t="s">
        <v>
93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100</v>
      </c>
      <c r="BR5" s="59" t="s">
        <v>
108</v>
      </c>
      <c r="BS5" s="59" t="s">
        <v>
91</v>
      </c>
      <c r="BT5" s="59" t="s">
        <v>
92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107</v>
      </c>
      <c r="CC5" s="59" t="s">
        <v>
108</v>
      </c>
      <c r="CD5" s="59" t="s">
        <v>
110</v>
      </c>
      <c r="CE5" s="59" t="s">
        <v>
111</v>
      </c>
      <c r="CF5" s="59" t="s">
        <v>
112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107</v>
      </c>
      <c r="CP5" s="59" t="s">
        <v>
104</v>
      </c>
      <c r="CQ5" s="59" t="s">
        <v>
105</v>
      </c>
      <c r="CR5" s="59" t="s">
        <v>
92</v>
      </c>
      <c r="CS5" s="59" t="s">
        <v>
93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100</v>
      </c>
      <c r="DA5" s="59" t="s">
        <v>
104</v>
      </c>
      <c r="DB5" s="59" t="s">
        <v>
91</v>
      </c>
      <c r="DC5" s="59" t="s">
        <v>
92</v>
      </c>
      <c r="DD5" s="59" t="s">
        <v>
113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114</v>
      </c>
      <c r="DL5" s="59" t="s">
        <v>
104</v>
      </c>
      <c r="DM5" s="59" t="s">
        <v>
105</v>
      </c>
      <c r="DN5" s="59" t="s">
        <v>
111</v>
      </c>
      <c r="DO5" s="59" t="s">
        <v>
115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2">
      <c r="A6" s="49" t="s">
        <v>
116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5</v>
      </c>
      <c r="H6" s="60" t="str">
        <f>
SUBSTITUTE(H8,"　","")</f>
        <v>
東京都中央区</v>
      </c>
      <c r="I6" s="60" t="str">
        <f t="shared" si="1"/>
        <v>
築地川第三駐車場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31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1917</v>
      </c>
      <c r="V6" s="63">
        <f t="shared" si="1"/>
        <v>
62</v>
      </c>
      <c r="W6" s="63">
        <f t="shared" si="1"/>
        <v>
400</v>
      </c>
      <c r="X6" s="62" t="str">
        <f t="shared" si="1"/>
        <v>
無</v>
      </c>
      <c r="Y6" s="64">
        <f>
IF(Y8="-",NA(),Y8)</f>
        <v>
335.1</v>
      </c>
      <c r="Z6" s="64">
        <f t="shared" ref="Z6:AH6" si="2">
IF(Z8="-",NA(),Z8)</f>
        <v>
187.2</v>
      </c>
      <c r="AA6" s="64">
        <f t="shared" si="2"/>
        <v>
339</v>
      </c>
      <c r="AB6" s="64">
        <f t="shared" si="2"/>
        <v>
208</v>
      </c>
      <c r="AC6" s="64">
        <f t="shared" si="2"/>
        <v>
238</v>
      </c>
      <c r="AD6" s="64">
        <f t="shared" si="2"/>
        <v>
413.9</v>
      </c>
      <c r="AE6" s="64">
        <f t="shared" si="2"/>
        <v>
263.7</v>
      </c>
      <c r="AF6" s="64">
        <f t="shared" si="2"/>
        <v>
509.7</v>
      </c>
      <c r="AG6" s="64">
        <f t="shared" si="2"/>
        <v>
1492.8</v>
      </c>
      <c r="AH6" s="64">
        <f t="shared" si="2"/>
        <v>
3199.2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1.7</v>
      </c>
      <c r="AP6" s="64">
        <f t="shared" si="3"/>
        <v>
0.5</v>
      </c>
      <c r="AQ6" s="64">
        <f t="shared" si="3"/>
        <v>
1</v>
      </c>
      <c r="AR6" s="64">
        <f t="shared" si="3"/>
        <v>
0.8</v>
      </c>
      <c r="AS6" s="64">
        <f t="shared" si="3"/>
        <v>
5.9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3</v>
      </c>
      <c r="BA6" s="65">
        <f t="shared" si="4"/>
        <v>
1</v>
      </c>
      <c r="BB6" s="65">
        <f t="shared" si="4"/>
        <v>
3</v>
      </c>
      <c r="BC6" s="65">
        <f t="shared" si="4"/>
        <v>
3</v>
      </c>
      <c r="BD6" s="65">
        <f t="shared" si="4"/>
        <v>
93</v>
      </c>
      <c r="BE6" s="63" t="str">
        <f>
IF(BE8="-","",IF(BE8="-","【-】","【"&amp;SUBSTITUTE(TEXT(BE8,"#,##0"),"-","△")&amp;"】"))</f>
        <v>
【2,345】</v>
      </c>
      <c r="BF6" s="64">
        <f>
IF(BF8="-",NA(),BF8)</f>
        <v>
70.2</v>
      </c>
      <c r="BG6" s="64">
        <f t="shared" ref="BG6:BO6" si="5">
IF(BG8="-",NA(),BG8)</f>
        <v>
46.6</v>
      </c>
      <c r="BH6" s="64">
        <f t="shared" si="5"/>
        <v>
71</v>
      </c>
      <c r="BI6" s="64">
        <f t="shared" si="5"/>
        <v>
52</v>
      </c>
      <c r="BJ6" s="64">
        <f t="shared" si="5"/>
        <v>
58</v>
      </c>
      <c r="BK6" s="64">
        <f t="shared" si="5"/>
        <v>
37.4</v>
      </c>
      <c r="BL6" s="64">
        <f t="shared" si="5"/>
        <v>
28.9</v>
      </c>
      <c r="BM6" s="64">
        <f t="shared" si="5"/>
        <v>
35.700000000000003</v>
      </c>
      <c r="BN6" s="64">
        <f t="shared" si="5"/>
        <v>
30</v>
      </c>
      <c r="BO6" s="64">
        <f t="shared" si="5"/>
        <v>
-52.1</v>
      </c>
      <c r="BP6" s="61" t="str">
        <f>
IF(BP8="-","",IF(BP8="-","【-】","【"&amp;SUBSTITUTE(TEXT(BP8,"#,##0.0"),"-","△")&amp;"】"))</f>
        <v>
【△65.9】</v>
      </c>
      <c r="BQ6" s="65">
        <f>
IF(BQ8="-",NA(),BQ8)</f>
        <v>
30260</v>
      </c>
      <c r="BR6" s="65">
        <f t="shared" ref="BR6:BZ6" si="6">
IF(BR8="-",NA(),BR8)</f>
        <v>
20174</v>
      </c>
      <c r="BS6" s="65">
        <f t="shared" si="6"/>
        <v>
33635</v>
      </c>
      <c r="BT6" s="65">
        <f t="shared" si="6"/>
        <v>
19022</v>
      </c>
      <c r="BU6" s="65">
        <f t="shared" si="6"/>
        <v>
22670</v>
      </c>
      <c r="BV6" s="65">
        <f t="shared" si="6"/>
        <v>
9208</v>
      </c>
      <c r="BW6" s="65">
        <f t="shared" si="6"/>
        <v>
8524</v>
      </c>
      <c r="BX6" s="65">
        <f t="shared" si="6"/>
        <v>
6653</v>
      </c>
      <c r="BY6" s="65">
        <f t="shared" si="6"/>
        <v>
6991</v>
      </c>
      <c r="BZ6" s="65">
        <f t="shared" si="6"/>
        <v>
1045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117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117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40</v>
      </c>
      <c r="DF6" s="64">
        <f t="shared" si="8"/>
        <v>
33.200000000000003</v>
      </c>
      <c r="DG6" s="64">
        <f t="shared" si="8"/>
        <v>
21.3</v>
      </c>
      <c r="DH6" s="64">
        <f t="shared" si="8"/>
        <v>
18.2</v>
      </c>
      <c r="DI6" s="64">
        <f t="shared" si="8"/>
        <v>
764.6</v>
      </c>
      <c r="DJ6" s="61" t="str">
        <f>
IF(DJ8="-","",IF(DJ8="-","【-】","【"&amp;SUBSTITUTE(TEXT(DJ8,"#,##0.0"),"-","△")&amp;"】"))</f>
        <v>
【183.4】</v>
      </c>
      <c r="DK6" s="64">
        <f>
IF(DK8="-",NA(),DK8)</f>
        <v>
162.9</v>
      </c>
      <c r="DL6" s="64">
        <f t="shared" ref="DL6:DT6" si="9">
IF(DL8="-",NA(),DL8)</f>
        <v>
154.80000000000001</v>
      </c>
      <c r="DM6" s="64">
        <f t="shared" si="9"/>
        <v>
156.5</v>
      </c>
      <c r="DN6" s="64">
        <f t="shared" si="9"/>
        <v>
146.80000000000001</v>
      </c>
      <c r="DO6" s="64">
        <f t="shared" si="9"/>
        <v>
151.6</v>
      </c>
      <c r="DP6" s="64">
        <f t="shared" si="9"/>
        <v>
172</v>
      </c>
      <c r="DQ6" s="64">
        <f t="shared" si="9"/>
        <v>
170.6</v>
      </c>
      <c r="DR6" s="64">
        <f t="shared" si="9"/>
        <v>
171.8</v>
      </c>
      <c r="DS6" s="64">
        <f t="shared" si="9"/>
        <v>
169.4</v>
      </c>
      <c r="DT6" s="64">
        <f t="shared" si="9"/>
        <v>
128.5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118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5</v>
      </c>
      <c r="H7" s="60" t="str">
        <f t="shared" si="10"/>
        <v>
東京都　中央区</v>
      </c>
      <c r="I7" s="60" t="str">
        <f t="shared" si="10"/>
        <v>
築地川第三駐車場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31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1917</v>
      </c>
      <c r="V7" s="63">
        <f t="shared" si="10"/>
        <v>
62</v>
      </c>
      <c r="W7" s="63">
        <f t="shared" si="10"/>
        <v>
400</v>
      </c>
      <c r="X7" s="62" t="str">
        <f t="shared" si="10"/>
        <v>
無</v>
      </c>
      <c r="Y7" s="64">
        <f>
Y8</f>
        <v>
335.1</v>
      </c>
      <c r="Z7" s="64">
        <f t="shared" ref="Z7:AH7" si="11">
Z8</f>
        <v>
187.2</v>
      </c>
      <c r="AA7" s="64">
        <f t="shared" si="11"/>
        <v>
339</v>
      </c>
      <c r="AB7" s="64">
        <f t="shared" si="11"/>
        <v>
208</v>
      </c>
      <c r="AC7" s="64">
        <f t="shared" si="11"/>
        <v>
238</v>
      </c>
      <c r="AD7" s="64">
        <f t="shared" si="11"/>
        <v>
413.9</v>
      </c>
      <c r="AE7" s="64">
        <f t="shared" si="11"/>
        <v>
263.7</v>
      </c>
      <c r="AF7" s="64">
        <f t="shared" si="11"/>
        <v>
509.7</v>
      </c>
      <c r="AG7" s="64">
        <f t="shared" si="11"/>
        <v>
1492.8</v>
      </c>
      <c r="AH7" s="64">
        <f t="shared" si="11"/>
        <v>
3199.2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1.7</v>
      </c>
      <c r="AP7" s="64">
        <f t="shared" si="12"/>
        <v>
0.5</v>
      </c>
      <c r="AQ7" s="64">
        <f t="shared" si="12"/>
        <v>
1</v>
      </c>
      <c r="AR7" s="64">
        <f t="shared" si="12"/>
        <v>
0.8</v>
      </c>
      <c r="AS7" s="64">
        <f t="shared" si="12"/>
        <v>
5.9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3</v>
      </c>
      <c r="BA7" s="65">
        <f t="shared" si="13"/>
        <v>
1</v>
      </c>
      <c r="BB7" s="65">
        <f t="shared" si="13"/>
        <v>
3</v>
      </c>
      <c r="BC7" s="65">
        <f t="shared" si="13"/>
        <v>
3</v>
      </c>
      <c r="BD7" s="65">
        <f t="shared" si="13"/>
        <v>
93</v>
      </c>
      <c r="BE7" s="63"/>
      <c r="BF7" s="64">
        <f>
BF8</f>
        <v>
70.2</v>
      </c>
      <c r="BG7" s="64">
        <f t="shared" ref="BG7:BO7" si="14">
BG8</f>
        <v>
46.6</v>
      </c>
      <c r="BH7" s="64">
        <f t="shared" si="14"/>
        <v>
71</v>
      </c>
      <c r="BI7" s="64">
        <f t="shared" si="14"/>
        <v>
52</v>
      </c>
      <c r="BJ7" s="64">
        <f t="shared" si="14"/>
        <v>
58</v>
      </c>
      <c r="BK7" s="64">
        <f t="shared" si="14"/>
        <v>
37.4</v>
      </c>
      <c r="BL7" s="64">
        <f t="shared" si="14"/>
        <v>
28.9</v>
      </c>
      <c r="BM7" s="64">
        <f t="shared" si="14"/>
        <v>
35.700000000000003</v>
      </c>
      <c r="BN7" s="64">
        <f t="shared" si="14"/>
        <v>
30</v>
      </c>
      <c r="BO7" s="64">
        <f t="shared" si="14"/>
        <v>
-52.1</v>
      </c>
      <c r="BP7" s="61"/>
      <c r="BQ7" s="65">
        <f>
BQ8</f>
        <v>
30260</v>
      </c>
      <c r="BR7" s="65">
        <f t="shared" ref="BR7:BZ7" si="15">
BR8</f>
        <v>
20174</v>
      </c>
      <c r="BS7" s="65">
        <f t="shared" si="15"/>
        <v>
33635</v>
      </c>
      <c r="BT7" s="65">
        <f t="shared" si="15"/>
        <v>
19022</v>
      </c>
      <c r="BU7" s="65">
        <f t="shared" si="15"/>
        <v>
22670</v>
      </c>
      <c r="BV7" s="65">
        <f t="shared" si="15"/>
        <v>
9208</v>
      </c>
      <c r="BW7" s="65">
        <f t="shared" si="15"/>
        <v>
8524</v>
      </c>
      <c r="BX7" s="65">
        <f t="shared" si="15"/>
        <v>
6653</v>
      </c>
      <c r="BY7" s="65">
        <f t="shared" si="15"/>
        <v>
6991</v>
      </c>
      <c r="BZ7" s="65">
        <f t="shared" si="15"/>
        <v>
1045</v>
      </c>
      <c r="CA7" s="63"/>
      <c r="CB7" s="64" t="s">
        <v>
119</v>
      </c>
      <c r="CC7" s="64" t="s">
        <v>
119</v>
      </c>
      <c r="CD7" s="64" t="s">
        <v>
119</v>
      </c>
      <c r="CE7" s="64" t="s">
        <v>
119</v>
      </c>
      <c r="CF7" s="64" t="s">
        <v>
119</v>
      </c>
      <c r="CG7" s="64" t="s">
        <v>
119</v>
      </c>
      <c r="CH7" s="64" t="s">
        <v>
119</v>
      </c>
      <c r="CI7" s="64" t="s">
        <v>
119</v>
      </c>
      <c r="CJ7" s="64" t="s">
        <v>
119</v>
      </c>
      <c r="CK7" s="64" t="s">
        <v>
120</v>
      </c>
      <c r="CL7" s="61"/>
      <c r="CM7" s="63">
        <f>
CM8</f>
        <v>
0</v>
      </c>
      <c r="CN7" s="63">
        <f>
CN8</f>
        <v>
0</v>
      </c>
      <c r="CO7" s="64" t="s">
        <v>
119</v>
      </c>
      <c r="CP7" s="64" t="s">
        <v>
119</v>
      </c>
      <c r="CQ7" s="64" t="s">
        <v>
119</v>
      </c>
      <c r="CR7" s="64" t="s">
        <v>
119</v>
      </c>
      <c r="CS7" s="64" t="s">
        <v>
119</v>
      </c>
      <c r="CT7" s="64" t="s">
        <v>
119</v>
      </c>
      <c r="CU7" s="64" t="s">
        <v>
119</v>
      </c>
      <c r="CV7" s="64" t="s">
        <v>
119</v>
      </c>
      <c r="CW7" s="64" t="s">
        <v>
119</v>
      </c>
      <c r="CX7" s="64" t="s">
        <v>
121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40</v>
      </c>
      <c r="DF7" s="64">
        <f t="shared" si="16"/>
        <v>
33.200000000000003</v>
      </c>
      <c r="DG7" s="64">
        <f t="shared" si="16"/>
        <v>
21.3</v>
      </c>
      <c r="DH7" s="64">
        <f t="shared" si="16"/>
        <v>
18.2</v>
      </c>
      <c r="DI7" s="64">
        <f t="shared" si="16"/>
        <v>
764.6</v>
      </c>
      <c r="DJ7" s="61"/>
      <c r="DK7" s="64">
        <f>
DK8</f>
        <v>
162.9</v>
      </c>
      <c r="DL7" s="64">
        <f t="shared" ref="DL7:DT7" si="17">
DL8</f>
        <v>
154.80000000000001</v>
      </c>
      <c r="DM7" s="64">
        <f t="shared" si="17"/>
        <v>
156.5</v>
      </c>
      <c r="DN7" s="64">
        <f t="shared" si="17"/>
        <v>
146.80000000000001</v>
      </c>
      <c r="DO7" s="64">
        <f t="shared" si="17"/>
        <v>
151.6</v>
      </c>
      <c r="DP7" s="64">
        <f t="shared" si="17"/>
        <v>
172</v>
      </c>
      <c r="DQ7" s="64">
        <f t="shared" si="17"/>
        <v>
170.6</v>
      </c>
      <c r="DR7" s="64">
        <f t="shared" si="17"/>
        <v>
171.8</v>
      </c>
      <c r="DS7" s="64">
        <f t="shared" si="17"/>
        <v>
169.4</v>
      </c>
      <c r="DT7" s="64">
        <f t="shared" si="17"/>
        <v>
128.5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5</v>
      </c>
      <c r="H8" s="67" t="s">
        <v>
122</v>
      </c>
      <c r="I8" s="67" t="s">
        <v>
123</v>
      </c>
      <c r="J8" s="67" t="s">
        <v>
124</v>
      </c>
      <c r="K8" s="67" t="s">
        <v>
125</v>
      </c>
      <c r="L8" s="67" t="s">
        <v>
126</v>
      </c>
      <c r="M8" s="67" t="s">
        <v>
127</v>
      </c>
      <c r="N8" s="67" t="s">
        <v>
128</v>
      </c>
      <c r="O8" s="68" t="s">
        <v>
129</v>
      </c>
      <c r="P8" s="69" t="s">
        <v>
130</v>
      </c>
      <c r="Q8" s="69" t="s">
        <v>
131</v>
      </c>
      <c r="R8" s="70">
        <v>
31</v>
      </c>
      <c r="S8" s="69" t="s">
        <v>
132</v>
      </c>
      <c r="T8" s="69" t="s">
        <v>
133</v>
      </c>
      <c r="U8" s="70">
        <v>
1917</v>
      </c>
      <c r="V8" s="70">
        <v>
62</v>
      </c>
      <c r="W8" s="70">
        <v>
400</v>
      </c>
      <c r="X8" s="69" t="s">
        <v>
133</v>
      </c>
      <c r="Y8" s="71">
        <v>
335.1</v>
      </c>
      <c r="Z8" s="71">
        <v>
187.2</v>
      </c>
      <c r="AA8" s="71">
        <v>
339</v>
      </c>
      <c r="AB8" s="71">
        <v>
208</v>
      </c>
      <c r="AC8" s="71">
        <v>
238</v>
      </c>
      <c r="AD8" s="71">
        <v>
413.9</v>
      </c>
      <c r="AE8" s="71">
        <v>
263.7</v>
      </c>
      <c r="AF8" s="71">
        <v>
509.7</v>
      </c>
      <c r="AG8" s="71">
        <v>
1492.8</v>
      </c>
      <c r="AH8" s="71">
        <v>
3199.2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1.7</v>
      </c>
      <c r="AP8" s="71">
        <v>
0.5</v>
      </c>
      <c r="AQ8" s="71">
        <v>
1</v>
      </c>
      <c r="AR8" s="71">
        <v>
0.8</v>
      </c>
      <c r="AS8" s="71">
        <v>
5.9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3</v>
      </c>
      <c r="BA8" s="72">
        <v>
1</v>
      </c>
      <c r="BB8" s="72">
        <v>
3</v>
      </c>
      <c r="BC8" s="72">
        <v>
3</v>
      </c>
      <c r="BD8" s="72">
        <v>
93</v>
      </c>
      <c r="BE8" s="72">
        <v>
2345</v>
      </c>
      <c r="BF8" s="71">
        <v>
70.2</v>
      </c>
      <c r="BG8" s="71">
        <v>
46.6</v>
      </c>
      <c r="BH8" s="71">
        <v>
71</v>
      </c>
      <c r="BI8" s="71">
        <v>
52</v>
      </c>
      <c r="BJ8" s="71">
        <v>
58</v>
      </c>
      <c r="BK8" s="71">
        <v>
37.4</v>
      </c>
      <c r="BL8" s="71">
        <v>
28.9</v>
      </c>
      <c r="BM8" s="71">
        <v>
35.700000000000003</v>
      </c>
      <c r="BN8" s="71">
        <v>
30</v>
      </c>
      <c r="BO8" s="71">
        <v>
-52.1</v>
      </c>
      <c r="BP8" s="68">
        <v>
-65.900000000000006</v>
      </c>
      <c r="BQ8" s="72">
        <v>
30260</v>
      </c>
      <c r="BR8" s="72">
        <v>
20174</v>
      </c>
      <c r="BS8" s="72">
        <v>
33635</v>
      </c>
      <c r="BT8" s="73">
        <v>
19022</v>
      </c>
      <c r="BU8" s="73">
        <v>
22670</v>
      </c>
      <c r="BV8" s="72">
        <v>
9208</v>
      </c>
      <c r="BW8" s="72">
        <v>
8524</v>
      </c>
      <c r="BX8" s="72">
        <v>
6653</v>
      </c>
      <c r="BY8" s="72">
        <v>
6991</v>
      </c>
      <c r="BZ8" s="72">
        <v>
1045</v>
      </c>
      <c r="CA8" s="70">
        <v>
3932</v>
      </c>
      <c r="CB8" s="71" t="s">
        <v>
126</v>
      </c>
      <c r="CC8" s="71" t="s">
        <v>
126</v>
      </c>
      <c r="CD8" s="71" t="s">
        <v>
126</v>
      </c>
      <c r="CE8" s="71" t="s">
        <v>
126</v>
      </c>
      <c r="CF8" s="71" t="s">
        <v>
126</v>
      </c>
      <c r="CG8" s="71" t="s">
        <v>
126</v>
      </c>
      <c r="CH8" s="71" t="s">
        <v>
126</v>
      </c>
      <c r="CI8" s="71" t="s">
        <v>
126</v>
      </c>
      <c r="CJ8" s="71" t="s">
        <v>
126</v>
      </c>
      <c r="CK8" s="71" t="s">
        <v>
126</v>
      </c>
      <c r="CL8" s="68" t="s">
        <v>
126</v>
      </c>
      <c r="CM8" s="70">
        <v>
0</v>
      </c>
      <c r="CN8" s="70">
        <v>
0</v>
      </c>
      <c r="CO8" s="71" t="s">
        <v>
126</v>
      </c>
      <c r="CP8" s="71" t="s">
        <v>
126</v>
      </c>
      <c r="CQ8" s="71" t="s">
        <v>
126</v>
      </c>
      <c r="CR8" s="71" t="s">
        <v>
126</v>
      </c>
      <c r="CS8" s="71" t="s">
        <v>
126</v>
      </c>
      <c r="CT8" s="71" t="s">
        <v>
126</v>
      </c>
      <c r="CU8" s="71" t="s">
        <v>
126</v>
      </c>
      <c r="CV8" s="71" t="s">
        <v>
126</v>
      </c>
      <c r="CW8" s="71" t="s">
        <v>
126</v>
      </c>
      <c r="CX8" s="71" t="s">
        <v>
126</v>
      </c>
      <c r="CY8" s="68" t="s">
        <v>
126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40</v>
      </c>
      <c r="DF8" s="71">
        <v>
33.200000000000003</v>
      </c>
      <c r="DG8" s="71">
        <v>
21.3</v>
      </c>
      <c r="DH8" s="71">
        <v>
18.2</v>
      </c>
      <c r="DI8" s="71">
        <v>
764.6</v>
      </c>
      <c r="DJ8" s="68">
        <v>
183.4</v>
      </c>
      <c r="DK8" s="71">
        <v>
162.9</v>
      </c>
      <c r="DL8" s="71">
        <v>
154.80000000000001</v>
      </c>
      <c r="DM8" s="71">
        <v>
156.5</v>
      </c>
      <c r="DN8" s="71">
        <v>
146.80000000000001</v>
      </c>
      <c r="DO8" s="71">
        <v>
151.6</v>
      </c>
      <c r="DP8" s="71">
        <v>
172</v>
      </c>
      <c r="DQ8" s="71">
        <v>
170.6</v>
      </c>
      <c r="DR8" s="71">
        <v>
171.8</v>
      </c>
      <c r="DS8" s="71">
        <v>
169.4</v>
      </c>
      <c r="DT8" s="71">
        <v>
128.5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134</v>
      </c>
      <c r="C10" s="78" t="s">
        <v>
135</v>
      </c>
      <c r="D10" s="78" t="s">
        <v>
136</v>
      </c>
      <c r="E10" s="78" t="s">
        <v>
137</v>
      </c>
      <c r="F10" s="78" t="s">
        <v>
138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52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2021-12-17T06:01:04Z</dcterms:created>
  <dcterms:modified xsi:type="dcterms:W3CDTF">2022-02-16T07:18:34Z</dcterms:modified>
  <cp:category/>
</cp:coreProperties>
</file>