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QwVV76I4tHAQm38lp186fb1jxLOTOSpTr0EwNkhvg5UD+v2WXzqMWOjSUD4owenLQRy08XY7nDpI+Vd/fBLDcg==" workbookSaltValue="7L/bDK1Ih9XE+zDeMhXASw==" workbookSpinCount="100000" lockStructure="1"/>
  <bookViews>
    <workbookView xWindow="0" yWindow="0" windowWidth="16380" windowHeight="5328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KO30" i="4"/>
  <c r="BG51" i="4"/>
  <c r="FX30" i="4"/>
  <c r="AV76" i="4"/>
  <c r="KO51" i="4"/>
  <c r="HP76" i="4"/>
  <c r="LE76" i="4"/>
  <c r="FX51" i="4"/>
  <c r="KP76" i="4"/>
  <c r="HA76" i="4"/>
  <c r="AN51" i="4"/>
  <c r="FE30" i="4"/>
  <c r="AN30" i="4"/>
  <c r="AG76" i="4"/>
  <c r="JV51" i="4"/>
  <c r="FE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<sst xmlns="http://schemas.openxmlformats.org/spreadsheetml/2006/main" count="277" uniqueCount="142">
  <si>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</si>
  <si>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</si>
  <si>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</si>
  <si>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</si>
  <si>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</si>
  <si>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</si>
  <si>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</si>
  <si>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</si>
  <si>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</si>
  <si>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</si>
  <si>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</si>
  <si>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</si>
  <si>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</si>
  <si>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</si>
  <si>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</si>
  <si>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</si>
  <si>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</si>
  <si>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</si>
  <si>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</si>
  <si>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</si>
  <si>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</si>
  <si>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</si>
  <si>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</si>
  <si>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</si>
  <si>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</si>
  <si>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</si>
  <si>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</si>
  <si>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</si>
  <si>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</si>
  <si>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</si>
  <si>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</si>
  <si>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</si>
  <si>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</si>
  <si>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</si>
  <si>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</si>
  <si>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</si>
  <si>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</si>
  <si>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</si>
  <si>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</si>
  <si>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</si>
  <si>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</si>
  <si>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</si>
  <si>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</si>
  <si>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</si>
  <si>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</si>
  <si>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</si>
  <si>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</si>
  <si>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</si>
  <si>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</si>
  <si>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</si>
  <si>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</si>
  <si>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</si>
  <si>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</si>
  <si>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</si>
  <si>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</si>
  <si>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</si>
  <si>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</si>
  <si>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</si>
  <si>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</si>
  <si>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</si>
  <si>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</si>
  <si>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</si>
  <si>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</si>
  <si>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</si>
  <si>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</si>
  <si>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</si>
  <si>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</si>
  <si>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</si>
  <si>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</si>
  <si>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</si>
  <si>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</si>
  <si>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</si>
  <si>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</si>
  <si>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</si>
  <si>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</si>
  <si>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</si>
  <si>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</si>
  <si>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</si>
  <si>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</si>
  <si>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</si>
  <si>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</si>
  <si>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</si>
  <si>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</si>
  <si>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</si>
  <si>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</si>
  <si>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</si>
  <si>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</si>
  <si>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</si>
  <si>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</si>
  <si>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</si>
  <si>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</si>
  <si>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</si>
  <si>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</si>
  <si>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</si>
  <si>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</si>
  <si>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</si>
  <si>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</si>
  <si>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</si>
  <si>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</si>
  <si>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</si>
  <si>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</si>
  <si>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</si>
  <si>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</si>
  <si>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</si>
  <si>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</si>
  <si>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</si>
  <si>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</si>
  <si>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</si>
  <si>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</si>
  <si>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</si>
  <si>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</si>
  <si>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</si>
  <si>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</si>
  <si>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</si>
  <si>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</si>
  <si>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</si>
  <si>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</si>
  <si>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</si>
  <si>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</si>
  <si>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</si>
  <si>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</si>
  <si>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</si>
  <si>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中央区</t>
  </si>
  <si>
    <t>築地川第二駐車場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</si>
  <si>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</si>
  <si>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</si>
  <si>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</si>
  <si>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</si>
  <si>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</si>
  <si>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</si>
  <si>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</si>
  <si>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</si>
  <si>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</si>
  <si>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</si>
  <si>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</si>
  <si>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</si>
  <si>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</si>
  <si>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</si>
  <si>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</si>
  <si>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使用料の減により、収益的収支比率、売上高ＧＯＰ比率、ＥＢＩＴＤＡすべての数値が減少した。</t>
    <rPh sb="1" eb="4">
      <t>シヨウリョウ</t>
    </rPh>
    <rPh sb="5" eb="6">
      <t>ゲン</t>
    </rPh>
    <rPh sb="10" eb="13">
      <t>シュウエキテキ</t>
    </rPh>
    <rPh sb="13" eb="15">
      <t>シュウシ</t>
    </rPh>
    <rPh sb="15" eb="17">
      <t>ヒリツ</t>
    </rPh>
    <rPh sb="18" eb="20">
      <t>ウリアゲ</t>
    </rPh>
    <rPh sb="20" eb="21">
      <t>ダカ</t>
    </rPh>
    <rPh sb="24" eb="26">
      <t>ヒリツ</t>
    </rPh>
    <rPh sb="37" eb="39">
      <t>スウチ</t>
    </rPh>
    <rPh sb="40" eb="42">
      <t>ゲンショウ</t>
    </rPh>
    <phoneticPr fontId="5"/>
  </si>
  <si>
    <t>　新型コロナウイルス感染症の影響により、一時利用台数が昨年度に比べ大きく減少したため、稼働率も減少となった。</t>
    <phoneticPr fontId="5"/>
  </si>
  <si>
    <t>　すべての数値で減少傾向にあるため、引き続きＨＰなどで周知を図り、歳入確保に努める必要がある。</t>
    <rPh sb="5" eb="7">
      <t>スウチ</t>
    </rPh>
    <rPh sb="8" eb="10">
      <t>ゲンショウ</t>
    </rPh>
    <rPh sb="10" eb="12">
      <t>ケイコウ</t>
    </rPh>
    <rPh sb="18" eb="19">
      <t>ヒ</t>
    </rPh>
    <rPh sb="20" eb="21">
      <t>ツヅ</t>
    </rPh>
    <rPh sb="27" eb="29">
      <t>シュウチ</t>
    </rPh>
    <rPh sb="30" eb="31">
      <t>ハカ</t>
    </rPh>
    <rPh sb="33" eb="35">
      <t>サイニュウ</t>
    </rPh>
    <rPh sb="35" eb="37">
      <t>カクホ</t>
    </rPh>
    <rPh sb="38" eb="39">
      <t>ツト</t>
    </rPh>
    <rPh sb="41" eb="43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</si>
</sst>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353.9</c:v>
                </c:pt>
                <c:pt idx="1">
                  <c:v>290.2</c:v>
                </c:pt>
                <c:pt idx="2">
                  <c:v>385</c:v>
                </c:pt>
                <c:pt idx="3">
                  <c:v>350</c:v>
                </c:pt>
                <c:pt idx="4">
                  <c:v>327.3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4B58-8519-AF1B39A1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B58-8519-AF1B39A1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0-4FDD-A58E-489BF95A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0-4FDD-A58E-489BF95A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A19-4A19-81AD-16C51A13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A19-81AD-16C51A13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254-4DF9-9FB7-1B332239F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4-4DF9-9FB7-1B332239F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E-4A6B-A69A-C56BFCEC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E-4A6B-A69A-C56BFCEC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0-4E35-A7B4-2C7A54A7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0-4E35-A7B4-2C7A54A7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253.7</c:v>
                </c:pt>
                <c:pt idx="1">
                  <c:v>243.5</c:v>
                </c:pt>
                <c:pt idx="2">
                  <c:v>242.6</c:v>
                </c:pt>
                <c:pt idx="3">
                  <c:v>228.7</c:v>
                </c:pt>
                <c:pt idx="4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4-4F5C-9897-E6A1C308F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4-4F5C-9897-E6A1C308F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71.7</c:v>
                </c:pt>
                <c:pt idx="1">
                  <c:v>65.5</c:v>
                </c:pt>
                <c:pt idx="2">
                  <c:v>74</c:v>
                </c:pt>
                <c:pt idx="3">
                  <c:v>71</c:v>
                </c:pt>
                <c:pt idx="4">
                  <c:v>69.400000000000006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5-4D3C-8DFD-901E64A67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5-4D3C-8DFD-901E64A67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67583</c:v>
                </c:pt>
                <c:pt idx="1">
                  <c:v>64293</c:v>
                </c:pt>
                <c:pt idx="2">
                  <c:v>72064</c:v>
                </c:pt>
                <c:pt idx="3">
                  <c:v>66769</c:v>
                </c:pt>
                <c:pt idx="4">
                  <c:v>61106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7-4C0C-BAE0-B986B7C06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7-4C0C-BAE0-B986B7C06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2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2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8" t="str">
        <f>
データ!H6&amp;"　"&amp;データ!I6</f>
        <v>
東京都中央区　築地川第二駐車場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1" t="s">
        <v>
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
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
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
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
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
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
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0" t="str">
        <f>
データ!J7</f>
        <v>
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
データ!K7</f>
        <v>
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
データ!L7</f>
        <v>
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
データ!M7</f>
        <v>
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
データ!N7</f>
        <v>
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
データ!S7</f>
        <v>
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
データ!T7</f>
        <v>
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
データ!U7</f>
        <v>
2340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
10</v>
      </c>
      <c r="NE8" s="13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1" t="s">
        <v>
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
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
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
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
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
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
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
19</v>
      </c>
      <c r="NE9" s="136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4" t="str">
        <f>
データ!O7</f>
        <v>
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
130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
データ!Q7</f>
        <v>
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
データ!R7</f>
        <v>
31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
データ!V7</f>
        <v>
108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
データ!W7</f>
        <v>
400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
データ!X7</f>
        <v>
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
21</v>
      </c>
      <c r="NE10" s="126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
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
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
データ!Y7</f>
        <v>
353.9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290.2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385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350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327.3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
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
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
データ!DK7</f>
        <v>
253.7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243.5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242.6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228.7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187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
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
データ!AD7</f>
        <v>
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
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
データ!AO7</f>
        <v>
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
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
データ!DP7</f>
        <v>
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140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
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
データ!AU7</f>
        <v>
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
データ!AV7</f>
        <v>
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
データ!AW7</f>
        <v>
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
データ!AX7</f>
        <v>
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
データ!AY7</f>
        <v>
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
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
データ!BF7</f>
        <v>
71.7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65.5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74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71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69.400000000000006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
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
データ!BQ7</f>
        <v>
67583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
データ!BR7</f>
        <v>
64293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
データ!BS7</f>
        <v>
72064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
データ!BT7</f>
        <v>
66769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
データ!BU7</f>
        <v>
61106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
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
データ!AZ7</f>
        <v>
18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
データ!BA7</f>
        <v>
21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
データ!BB7</f>
        <v>
18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
データ!BC7</f>
        <v>
15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
データ!BD7</f>
        <v>
405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
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
データ!BK7</f>
        <v>
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
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
データ!BV7</f>
        <v>
7123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
データ!BW7</f>
        <v>
8017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
データ!BX7</f>
        <v>
8137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
データ!BY7</f>
        <v>
8005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
データ!BZ7</f>
        <v>
2698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141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
データ!CM7</f>
        <v>
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
データ!$B$11</f>
        <v>
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
データ!$C$11</f>
        <v>
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
データ!$D$11</f>
        <v>
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
データ!$E$11</f>
        <v>
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
データ!$F$11</f>
        <v>
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
データ!CN7</f>
        <v>
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
データ!$B$11</f>
        <v>
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
データ!$C$11</f>
        <v>
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
データ!$D$11</f>
        <v>
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
データ!$E$11</f>
        <v>
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
データ!$F$11</f>
        <v>
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
データ!$B$11</f>
        <v>
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
データ!$C$11</f>
        <v>
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
データ!$D$11</f>
        <v>
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
データ!$E$11</f>
        <v>
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
データ!$F$11</f>
        <v>
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QdTmA5O+8MhenG32yVdIRgyI55m+eUjlUOtG9xd/aGsYX1n9ThlekIASD/Q1KiGrtcAMoy0S1Jy8BSr8k/W39Q==" saltValue="s5R3dn/u9abO/nWb3cSSy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3" t="s">
        <v>
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101</v>
      </c>
      <c r="AL5" s="59" t="s">
        <v>
102</v>
      </c>
      <c r="AM5" s="59" t="s">
        <v>
103</v>
      </c>
      <c r="AN5" s="59" t="s">
        <v>
104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100</v>
      </c>
      <c r="AV5" s="59" t="s">
        <v>
90</v>
      </c>
      <c r="AW5" s="59" t="s">
        <v>
105</v>
      </c>
      <c r="AX5" s="59" t="s">
        <v>
106</v>
      </c>
      <c r="AY5" s="59" t="s">
        <v>
93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90</v>
      </c>
      <c r="BH5" s="59" t="s">
        <v>
91</v>
      </c>
      <c r="BI5" s="59" t="s">
        <v>
103</v>
      </c>
      <c r="BJ5" s="59" t="s">
        <v>
104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107</v>
      </c>
      <c r="BR5" s="59" t="s">
        <v>
101</v>
      </c>
      <c r="BS5" s="59" t="s">
        <v>
91</v>
      </c>
      <c r="BT5" s="59" t="s">
        <v>
103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108</v>
      </c>
      <c r="CC5" s="59" t="s">
        <v>
109</v>
      </c>
      <c r="CD5" s="59" t="s">
        <v>
91</v>
      </c>
      <c r="CE5" s="59" t="s">
        <v>
103</v>
      </c>
      <c r="CF5" s="59" t="s">
        <v>
110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111</v>
      </c>
      <c r="CP5" s="59" t="s">
        <v>
90</v>
      </c>
      <c r="CQ5" s="59" t="s">
        <v>
91</v>
      </c>
      <c r="CR5" s="59" t="s">
        <v>
112</v>
      </c>
      <c r="CS5" s="59" t="s">
        <v>
93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89</v>
      </c>
      <c r="DA5" s="59" t="s">
        <v>
101</v>
      </c>
      <c r="DB5" s="59" t="s">
        <v>
113</v>
      </c>
      <c r="DC5" s="59" t="s">
        <v>
103</v>
      </c>
      <c r="DD5" s="59" t="s">
        <v>
114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108</v>
      </c>
      <c r="DL5" s="59" t="s">
        <v>
101</v>
      </c>
      <c r="DM5" s="59" t="s">
        <v>
105</v>
      </c>
      <c r="DN5" s="59" t="s">
        <v>
115</v>
      </c>
      <c r="DO5" s="59" t="s">
        <v>
110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2">
      <c r="A6" s="49" t="s">
        <v>
116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4</v>
      </c>
      <c r="H6" s="60" t="str">
        <f>
SUBSTITUTE(H8,"　","")</f>
        <v>
東京都中央区</v>
      </c>
      <c r="I6" s="60" t="str">
        <f t="shared" si="1"/>
        <v>
築地川第二駐車場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31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2340</v>
      </c>
      <c r="V6" s="63">
        <f t="shared" si="1"/>
        <v>
108</v>
      </c>
      <c r="W6" s="63">
        <f t="shared" si="1"/>
        <v>
400</v>
      </c>
      <c r="X6" s="62" t="str">
        <f t="shared" si="1"/>
        <v>
無</v>
      </c>
      <c r="Y6" s="64">
        <f>
IF(Y8="-",NA(),Y8)</f>
        <v>
353.9</v>
      </c>
      <c r="Z6" s="64">
        <f t="shared" ref="Z6:AH6" si="2">
IF(Z8="-",NA(),Z8)</f>
        <v>
290.2</v>
      </c>
      <c r="AA6" s="64">
        <f t="shared" si="2"/>
        <v>
385</v>
      </c>
      <c r="AB6" s="64">
        <f t="shared" si="2"/>
        <v>
350</v>
      </c>
      <c r="AC6" s="64">
        <f t="shared" si="2"/>
        <v>
327.3</v>
      </c>
      <c r="AD6" s="64">
        <f t="shared" si="2"/>
        <v>
378</v>
      </c>
      <c r="AE6" s="64">
        <f t="shared" si="2"/>
        <v>
477.8</v>
      </c>
      <c r="AF6" s="64">
        <f t="shared" si="2"/>
        <v>
373.2</v>
      </c>
      <c r="AG6" s="64">
        <f t="shared" si="2"/>
        <v>
742.8</v>
      </c>
      <c r="AH6" s="64">
        <f t="shared" si="2"/>
        <v>
385.7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3.1</v>
      </c>
      <c r="AP6" s="64">
        <f t="shared" si="3"/>
        <v>
6.3</v>
      </c>
      <c r="AQ6" s="64">
        <f t="shared" si="3"/>
        <v>
4</v>
      </c>
      <c r="AR6" s="64">
        <f t="shared" si="3"/>
        <v>
2</v>
      </c>
      <c r="AS6" s="64">
        <f t="shared" si="3"/>
        <v>
9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18</v>
      </c>
      <c r="BA6" s="65">
        <f t="shared" si="4"/>
        <v>
21</v>
      </c>
      <c r="BB6" s="65">
        <f t="shared" si="4"/>
        <v>
18</v>
      </c>
      <c r="BC6" s="65">
        <f t="shared" si="4"/>
        <v>
15</v>
      </c>
      <c r="BD6" s="65">
        <f t="shared" si="4"/>
        <v>
405</v>
      </c>
      <c r="BE6" s="63" t="str">
        <f>
IF(BE8="-","",IF(BE8="-","【-】","【"&amp;SUBSTITUTE(TEXT(BE8,"#,##0"),"-","△")&amp;"】"))</f>
        <v>
【2,345】</v>
      </c>
      <c r="BF6" s="64">
        <f>
IF(BF8="-",NA(),BF8)</f>
        <v>
71.7</v>
      </c>
      <c r="BG6" s="64">
        <f t="shared" ref="BG6:BO6" si="5">
IF(BG8="-",NA(),BG8)</f>
        <v>
65.5</v>
      </c>
      <c r="BH6" s="64">
        <f t="shared" si="5"/>
        <v>
74</v>
      </c>
      <c r="BI6" s="64">
        <f t="shared" si="5"/>
        <v>
71</v>
      </c>
      <c r="BJ6" s="64">
        <f t="shared" si="5"/>
        <v>
69.400000000000006</v>
      </c>
      <c r="BK6" s="64">
        <f t="shared" si="5"/>
        <v>
34.700000000000003</v>
      </c>
      <c r="BL6" s="64">
        <f t="shared" si="5"/>
        <v>
39.6</v>
      </c>
      <c r="BM6" s="64">
        <f t="shared" si="5"/>
        <v>
29</v>
      </c>
      <c r="BN6" s="64">
        <f t="shared" si="5"/>
        <v>
32.9</v>
      </c>
      <c r="BO6" s="64">
        <f t="shared" si="5"/>
        <v>
-121.8</v>
      </c>
      <c r="BP6" s="61" t="str">
        <f>
IF(BP8="-","",IF(BP8="-","【-】","【"&amp;SUBSTITUTE(TEXT(BP8,"#,##0.0"),"-","△")&amp;"】"))</f>
        <v>
【△65.9】</v>
      </c>
      <c r="BQ6" s="65">
        <f>
IF(BQ8="-",NA(),BQ8)</f>
        <v>
67583</v>
      </c>
      <c r="BR6" s="65">
        <f t="shared" ref="BR6:BZ6" si="6">
IF(BR8="-",NA(),BR8)</f>
        <v>
64293</v>
      </c>
      <c r="BS6" s="65">
        <f t="shared" si="6"/>
        <v>
72064</v>
      </c>
      <c r="BT6" s="65">
        <f t="shared" si="6"/>
        <v>
66769</v>
      </c>
      <c r="BU6" s="65">
        <f t="shared" si="6"/>
        <v>
61106</v>
      </c>
      <c r="BV6" s="65">
        <f t="shared" si="6"/>
        <v>
7123</v>
      </c>
      <c r="BW6" s="65">
        <f t="shared" si="6"/>
        <v>
8017</v>
      </c>
      <c r="BX6" s="65">
        <f t="shared" si="6"/>
        <v>
8137</v>
      </c>
      <c r="BY6" s="65">
        <f t="shared" si="6"/>
        <v>
8005</v>
      </c>
      <c r="BZ6" s="65">
        <f t="shared" si="6"/>
        <v>
2698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117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117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62.8</v>
      </c>
      <c r="DF6" s="64">
        <f t="shared" si="8"/>
        <v>
62.3</v>
      </c>
      <c r="DG6" s="64">
        <f t="shared" si="8"/>
        <v>
87.9</v>
      </c>
      <c r="DH6" s="64">
        <f t="shared" si="8"/>
        <v>
56.3</v>
      </c>
      <c r="DI6" s="64">
        <f t="shared" si="8"/>
        <v>
70.3</v>
      </c>
      <c r="DJ6" s="61" t="str">
        <f>
IF(DJ8="-","",IF(DJ8="-","【-】","【"&amp;SUBSTITUTE(TEXT(DJ8,"#,##0.0"),"-","△")&amp;"】"))</f>
        <v>
【183.4】</v>
      </c>
      <c r="DK6" s="64">
        <f>
IF(DK8="-",NA(),DK8)</f>
        <v>
253.7</v>
      </c>
      <c r="DL6" s="64">
        <f t="shared" ref="DL6:DT6" si="9">
IF(DL8="-",NA(),DL8)</f>
        <v>
243.5</v>
      </c>
      <c r="DM6" s="64">
        <f t="shared" si="9"/>
        <v>
242.6</v>
      </c>
      <c r="DN6" s="64">
        <f t="shared" si="9"/>
        <v>
228.7</v>
      </c>
      <c r="DO6" s="64">
        <f t="shared" si="9"/>
        <v>
187</v>
      </c>
      <c r="DP6" s="64">
        <f t="shared" si="9"/>
        <v>
288.2</v>
      </c>
      <c r="DQ6" s="64">
        <f t="shared" si="9"/>
        <v>
287.39999999999998</v>
      </c>
      <c r="DR6" s="64">
        <f t="shared" si="9"/>
        <v>
290.39999999999998</v>
      </c>
      <c r="DS6" s="64">
        <f t="shared" si="9"/>
        <v>
304.89999999999998</v>
      </c>
      <c r="DT6" s="64">
        <f t="shared" si="9"/>
        <v>
224.4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118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4</v>
      </c>
      <c r="H7" s="60" t="str">
        <f t="shared" si="10"/>
        <v>
東京都　中央区</v>
      </c>
      <c r="I7" s="60" t="str">
        <f t="shared" si="10"/>
        <v>
築地川第二駐車場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31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2340</v>
      </c>
      <c r="V7" s="63">
        <f t="shared" si="10"/>
        <v>
108</v>
      </c>
      <c r="W7" s="63">
        <f t="shared" si="10"/>
        <v>
400</v>
      </c>
      <c r="X7" s="62" t="str">
        <f t="shared" si="10"/>
        <v>
無</v>
      </c>
      <c r="Y7" s="64">
        <f>
Y8</f>
        <v>
353.9</v>
      </c>
      <c r="Z7" s="64">
        <f t="shared" ref="Z7:AH7" si="11">
Z8</f>
        <v>
290.2</v>
      </c>
      <c r="AA7" s="64">
        <f t="shared" si="11"/>
        <v>
385</v>
      </c>
      <c r="AB7" s="64">
        <f t="shared" si="11"/>
        <v>
350</v>
      </c>
      <c r="AC7" s="64">
        <f t="shared" si="11"/>
        <v>
327.3</v>
      </c>
      <c r="AD7" s="64">
        <f t="shared" si="11"/>
        <v>
378</v>
      </c>
      <c r="AE7" s="64">
        <f t="shared" si="11"/>
        <v>
477.8</v>
      </c>
      <c r="AF7" s="64">
        <f t="shared" si="11"/>
        <v>
373.2</v>
      </c>
      <c r="AG7" s="64">
        <f t="shared" si="11"/>
        <v>
742.8</v>
      </c>
      <c r="AH7" s="64">
        <f t="shared" si="11"/>
        <v>
385.7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3.1</v>
      </c>
      <c r="AP7" s="64">
        <f t="shared" si="12"/>
        <v>
6.3</v>
      </c>
      <c r="AQ7" s="64">
        <f t="shared" si="12"/>
        <v>
4</v>
      </c>
      <c r="AR7" s="64">
        <f t="shared" si="12"/>
        <v>
2</v>
      </c>
      <c r="AS7" s="64">
        <f t="shared" si="12"/>
        <v>
9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18</v>
      </c>
      <c r="BA7" s="65">
        <f t="shared" si="13"/>
        <v>
21</v>
      </c>
      <c r="BB7" s="65">
        <f t="shared" si="13"/>
        <v>
18</v>
      </c>
      <c r="BC7" s="65">
        <f t="shared" si="13"/>
        <v>
15</v>
      </c>
      <c r="BD7" s="65">
        <f t="shared" si="13"/>
        <v>
405</v>
      </c>
      <c r="BE7" s="63"/>
      <c r="BF7" s="64">
        <f>
BF8</f>
        <v>
71.7</v>
      </c>
      <c r="BG7" s="64">
        <f t="shared" ref="BG7:BO7" si="14">
BG8</f>
        <v>
65.5</v>
      </c>
      <c r="BH7" s="64">
        <f t="shared" si="14"/>
        <v>
74</v>
      </c>
      <c r="BI7" s="64">
        <f t="shared" si="14"/>
        <v>
71</v>
      </c>
      <c r="BJ7" s="64">
        <f t="shared" si="14"/>
        <v>
69.400000000000006</v>
      </c>
      <c r="BK7" s="64">
        <f t="shared" si="14"/>
        <v>
34.700000000000003</v>
      </c>
      <c r="BL7" s="64">
        <f t="shared" si="14"/>
        <v>
39.6</v>
      </c>
      <c r="BM7" s="64">
        <f t="shared" si="14"/>
        <v>
29</v>
      </c>
      <c r="BN7" s="64">
        <f t="shared" si="14"/>
        <v>
32.9</v>
      </c>
      <c r="BO7" s="64">
        <f t="shared" si="14"/>
        <v>
-121.8</v>
      </c>
      <c r="BP7" s="61"/>
      <c r="BQ7" s="65">
        <f>
BQ8</f>
        <v>
67583</v>
      </c>
      <c r="BR7" s="65">
        <f t="shared" ref="BR7:BZ7" si="15">
BR8</f>
        <v>
64293</v>
      </c>
      <c r="BS7" s="65">
        <f t="shared" si="15"/>
        <v>
72064</v>
      </c>
      <c r="BT7" s="65">
        <f t="shared" si="15"/>
        <v>
66769</v>
      </c>
      <c r="BU7" s="65">
        <f t="shared" si="15"/>
        <v>
61106</v>
      </c>
      <c r="BV7" s="65">
        <f t="shared" si="15"/>
        <v>
7123</v>
      </c>
      <c r="BW7" s="65">
        <f t="shared" si="15"/>
        <v>
8017</v>
      </c>
      <c r="BX7" s="65">
        <f t="shared" si="15"/>
        <v>
8137</v>
      </c>
      <c r="BY7" s="65">
        <f t="shared" si="15"/>
        <v>
8005</v>
      </c>
      <c r="BZ7" s="65">
        <f t="shared" si="15"/>
        <v>
2698</v>
      </c>
      <c r="CA7" s="63"/>
      <c r="CB7" s="64" t="s">
        <v>
119</v>
      </c>
      <c r="CC7" s="64" t="s">
        <v>
119</v>
      </c>
      <c r="CD7" s="64" t="s">
        <v>
119</v>
      </c>
      <c r="CE7" s="64" t="s">
        <v>
119</v>
      </c>
      <c r="CF7" s="64" t="s">
        <v>
119</v>
      </c>
      <c r="CG7" s="64" t="s">
        <v>
119</v>
      </c>
      <c r="CH7" s="64" t="s">
        <v>
119</v>
      </c>
      <c r="CI7" s="64" t="s">
        <v>
119</v>
      </c>
      <c r="CJ7" s="64" t="s">
        <v>
119</v>
      </c>
      <c r="CK7" s="64" t="s">
        <v>
120</v>
      </c>
      <c r="CL7" s="61"/>
      <c r="CM7" s="63">
        <f>
CM8</f>
        <v>
0</v>
      </c>
      <c r="CN7" s="63">
        <f>
CN8</f>
        <v>
0</v>
      </c>
      <c r="CO7" s="64" t="s">
        <v>
119</v>
      </c>
      <c r="CP7" s="64" t="s">
        <v>
119</v>
      </c>
      <c r="CQ7" s="64" t="s">
        <v>
119</v>
      </c>
      <c r="CR7" s="64" t="s">
        <v>
119</v>
      </c>
      <c r="CS7" s="64" t="s">
        <v>
119</v>
      </c>
      <c r="CT7" s="64" t="s">
        <v>
119</v>
      </c>
      <c r="CU7" s="64" t="s">
        <v>
119</v>
      </c>
      <c r="CV7" s="64" t="s">
        <v>
119</v>
      </c>
      <c r="CW7" s="64" t="s">
        <v>
119</v>
      </c>
      <c r="CX7" s="64" t="s">
        <v>
121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62.8</v>
      </c>
      <c r="DF7" s="64">
        <f t="shared" si="16"/>
        <v>
62.3</v>
      </c>
      <c r="DG7" s="64">
        <f t="shared" si="16"/>
        <v>
87.9</v>
      </c>
      <c r="DH7" s="64">
        <f t="shared" si="16"/>
        <v>
56.3</v>
      </c>
      <c r="DI7" s="64">
        <f t="shared" si="16"/>
        <v>
70.3</v>
      </c>
      <c r="DJ7" s="61"/>
      <c r="DK7" s="64">
        <f>
DK8</f>
        <v>
253.7</v>
      </c>
      <c r="DL7" s="64">
        <f t="shared" ref="DL7:DT7" si="17">
DL8</f>
        <v>
243.5</v>
      </c>
      <c r="DM7" s="64">
        <f t="shared" si="17"/>
        <v>
242.6</v>
      </c>
      <c r="DN7" s="64">
        <f t="shared" si="17"/>
        <v>
228.7</v>
      </c>
      <c r="DO7" s="64">
        <f t="shared" si="17"/>
        <v>
187</v>
      </c>
      <c r="DP7" s="64">
        <f t="shared" si="17"/>
        <v>
288.2</v>
      </c>
      <c r="DQ7" s="64">
        <f t="shared" si="17"/>
        <v>
287.39999999999998</v>
      </c>
      <c r="DR7" s="64">
        <f t="shared" si="17"/>
        <v>
290.39999999999998</v>
      </c>
      <c r="DS7" s="64">
        <f t="shared" si="17"/>
        <v>
304.89999999999998</v>
      </c>
      <c r="DT7" s="64">
        <f t="shared" si="17"/>
        <v>
224.4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4</v>
      </c>
      <c r="H8" s="67" t="s">
        <v>
122</v>
      </c>
      <c r="I8" s="67" t="s">
        <v>
123</v>
      </c>
      <c r="J8" s="67" t="s">
        <v>
124</v>
      </c>
      <c r="K8" s="67" t="s">
        <v>
125</v>
      </c>
      <c r="L8" s="67" t="s">
        <v>
126</v>
      </c>
      <c r="M8" s="67" t="s">
        <v>
127</v>
      </c>
      <c r="N8" s="67" t="s">
        <v>
128</v>
      </c>
      <c r="O8" s="68" t="s">
        <v>
129</v>
      </c>
      <c r="P8" s="69" t="s">
        <v>
130</v>
      </c>
      <c r="Q8" s="69" t="s">
        <v>
131</v>
      </c>
      <c r="R8" s="70">
        <v>
31</v>
      </c>
      <c r="S8" s="69" t="s">
        <v>
132</v>
      </c>
      <c r="T8" s="69" t="s">
        <v>
133</v>
      </c>
      <c r="U8" s="70">
        <v>
2340</v>
      </c>
      <c r="V8" s="70">
        <v>
108</v>
      </c>
      <c r="W8" s="70">
        <v>
400</v>
      </c>
      <c r="X8" s="69" t="s">
        <v>
133</v>
      </c>
      <c r="Y8" s="71">
        <v>
353.9</v>
      </c>
      <c r="Z8" s="71">
        <v>
290.2</v>
      </c>
      <c r="AA8" s="71">
        <v>
385</v>
      </c>
      <c r="AB8" s="71">
        <v>
350</v>
      </c>
      <c r="AC8" s="71">
        <v>
327.3</v>
      </c>
      <c r="AD8" s="71">
        <v>
378</v>
      </c>
      <c r="AE8" s="71">
        <v>
477.8</v>
      </c>
      <c r="AF8" s="71">
        <v>
373.2</v>
      </c>
      <c r="AG8" s="71">
        <v>
742.8</v>
      </c>
      <c r="AH8" s="71">
        <v>
385.7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3.1</v>
      </c>
      <c r="AP8" s="71">
        <v>
6.3</v>
      </c>
      <c r="AQ8" s="71">
        <v>
4</v>
      </c>
      <c r="AR8" s="71">
        <v>
2</v>
      </c>
      <c r="AS8" s="71">
        <v>
9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18</v>
      </c>
      <c r="BA8" s="72">
        <v>
21</v>
      </c>
      <c r="BB8" s="72">
        <v>
18</v>
      </c>
      <c r="BC8" s="72">
        <v>
15</v>
      </c>
      <c r="BD8" s="72">
        <v>
405</v>
      </c>
      <c r="BE8" s="72">
        <v>
2345</v>
      </c>
      <c r="BF8" s="71">
        <v>
71.7</v>
      </c>
      <c r="BG8" s="71">
        <v>
65.5</v>
      </c>
      <c r="BH8" s="71">
        <v>
74</v>
      </c>
      <c r="BI8" s="71">
        <v>
71</v>
      </c>
      <c r="BJ8" s="71">
        <v>
69.400000000000006</v>
      </c>
      <c r="BK8" s="71">
        <v>
34.700000000000003</v>
      </c>
      <c r="BL8" s="71">
        <v>
39.6</v>
      </c>
      <c r="BM8" s="71">
        <v>
29</v>
      </c>
      <c r="BN8" s="71">
        <v>
32.9</v>
      </c>
      <c r="BO8" s="71">
        <v>
-121.8</v>
      </c>
      <c r="BP8" s="68">
        <v>
-65.900000000000006</v>
      </c>
      <c r="BQ8" s="72">
        <v>
67583</v>
      </c>
      <c r="BR8" s="72">
        <v>
64293</v>
      </c>
      <c r="BS8" s="72">
        <v>
72064</v>
      </c>
      <c r="BT8" s="73">
        <v>
66769</v>
      </c>
      <c r="BU8" s="73">
        <v>
61106</v>
      </c>
      <c r="BV8" s="72">
        <v>
7123</v>
      </c>
      <c r="BW8" s="72">
        <v>
8017</v>
      </c>
      <c r="BX8" s="72">
        <v>
8137</v>
      </c>
      <c r="BY8" s="72">
        <v>
8005</v>
      </c>
      <c r="BZ8" s="72">
        <v>
2698</v>
      </c>
      <c r="CA8" s="70">
        <v>
3932</v>
      </c>
      <c r="CB8" s="71" t="s">
        <v>
126</v>
      </c>
      <c r="CC8" s="71" t="s">
        <v>
126</v>
      </c>
      <c r="CD8" s="71" t="s">
        <v>
126</v>
      </c>
      <c r="CE8" s="71" t="s">
        <v>
126</v>
      </c>
      <c r="CF8" s="71" t="s">
        <v>
126</v>
      </c>
      <c r="CG8" s="71" t="s">
        <v>
126</v>
      </c>
      <c r="CH8" s="71" t="s">
        <v>
126</v>
      </c>
      <c r="CI8" s="71" t="s">
        <v>
126</v>
      </c>
      <c r="CJ8" s="71" t="s">
        <v>
126</v>
      </c>
      <c r="CK8" s="71" t="s">
        <v>
126</v>
      </c>
      <c r="CL8" s="68" t="s">
        <v>
126</v>
      </c>
      <c r="CM8" s="70">
        <v>
0</v>
      </c>
      <c r="CN8" s="70">
        <v>
0</v>
      </c>
      <c r="CO8" s="71" t="s">
        <v>
126</v>
      </c>
      <c r="CP8" s="71" t="s">
        <v>
126</v>
      </c>
      <c r="CQ8" s="71" t="s">
        <v>
126</v>
      </c>
      <c r="CR8" s="71" t="s">
        <v>
126</v>
      </c>
      <c r="CS8" s="71" t="s">
        <v>
126</v>
      </c>
      <c r="CT8" s="71" t="s">
        <v>
126</v>
      </c>
      <c r="CU8" s="71" t="s">
        <v>
126</v>
      </c>
      <c r="CV8" s="71" t="s">
        <v>
126</v>
      </c>
      <c r="CW8" s="71" t="s">
        <v>
126</v>
      </c>
      <c r="CX8" s="71" t="s">
        <v>
126</v>
      </c>
      <c r="CY8" s="68" t="s">
        <v>
126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62.8</v>
      </c>
      <c r="DF8" s="71">
        <v>
62.3</v>
      </c>
      <c r="DG8" s="71">
        <v>
87.9</v>
      </c>
      <c r="DH8" s="71">
        <v>
56.3</v>
      </c>
      <c r="DI8" s="71">
        <v>
70.3</v>
      </c>
      <c r="DJ8" s="68">
        <v>
183.4</v>
      </c>
      <c r="DK8" s="71">
        <v>
253.7</v>
      </c>
      <c r="DL8" s="71">
        <v>
243.5</v>
      </c>
      <c r="DM8" s="71">
        <v>
242.6</v>
      </c>
      <c r="DN8" s="71">
        <v>
228.7</v>
      </c>
      <c r="DO8" s="71">
        <v>
187</v>
      </c>
      <c r="DP8" s="71">
        <v>
288.2</v>
      </c>
      <c r="DQ8" s="71">
        <v>
287.39999999999998</v>
      </c>
      <c r="DR8" s="71">
        <v>
290.39999999999998</v>
      </c>
      <c r="DS8" s="71">
        <v>
304.89999999999998</v>
      </c>
      <c r="DT8" s="71">
        <v>
224.4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134</v>
      </c>
      <c r="C10" s="78" t="s">
        <v>
135</v>
      </c>
      <c r="D10" s="78" t="s">
        <v>
136</v>
      </c>
      <c r="E10" s="78" t="s">
        <v>
137</v>
      </c>
      <c r="F10" s="78" t="s">
        <v>
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53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2021-12-17T06:01:03Z</dcterms:created>
  <dcterms:modified xsi:type="dcterms:W3CDTF">2022-02-16T07:18:23Z</dcterms:modified>
  <cp:category/>
</cp:coreProperties>
</file>