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s0000020\05gyousei\gyouzaisei\new\03tuika\02keieihikakubunsekihyo-ku-kouei\"/>
    </mc:Choice>
  </mc:AlternateContent>
  <workbookProtection workbookAlgorithmName="SHA-512" workbookHashValue="N67sZGQ6RiUjJpbT8oMzob5T4lUNV1Y7OOtv6YcoawAhMyw7x4PLE05W3f8MKBTTvYFTlWNCK0Fn+vUQLyHS2A==" workbookSaltValue="HzhTXldWllgHOjurhtRyNg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BG30" i="4" s="1"/>
  <c r="DT7" i="5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LE77" i="4" s="1"/>
  <c r="DA7" i="5"/>
  <c r="CZ7" i="5"/>
  <c r="CN7" i="5"/>
  <c r="CM7" i="5"/>
  <c r="CV67" i="4" s="1"/>
  <c r="BZ7" i="5"/>
  <c r="BY7" i="5"/>
  <c r="BX7" i="5"/>
  <c r="BW7" i="5"/>
  <c r="JV53" i="4" s="1"/>
  <c r="BV7" i="5"/>
  <c r="BU7" i="5"/>
  <c r="BT7" i="5"/>
  <c r="BS7" i="5"/>
  <c r="KO52" i="4" s="1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BG52" i="4" s="1"/>
  <c r="AV7" i="5"/>
  <c r="AU7" i="5"/>
  <c r="AS7" i="5"/>
  <c r="AR7" i="5"/>
  <c r="GQ32" i="4" s="1"/>
  <c r="AQ7" i="5"/>
  <c r="AP7" i="5"/>
  <c r="AO7" i="5"/>
  <c r="AN7" i="5"/>
  <c r="HJ31" i="4" s="1"/>
  <c r="AM7" i="5"/>
  <c r="AL7" i="5"/>
  <c r="AK7" i="5"/>
  <c r="AJ7" i="5"/>
  <c r="EL31" i="4" s="1"/>
  <c r="AH7" i="5"/>
  <c r="AG7" i="5"/>
  <c r="AF7" i="5"/>
  <c r="AE7" i="5"/>
  <c r="AD7" i="5"/>
  <c r="AC7" i="5"/>
  <c r="AB7" i="5"/>
  <c r="AA7" i="5"/>
  <c r="Z7" i="5"/>
  <c r="Y7" i="5"/>
  <c r="X7" i="5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HP76" i="4"/>
  <c r="CV76" i="4"/>
  <c r="AV76" i="4"/>
  <c r="MA53" i="4"/>
  <c r="LH53" i="4"/>
  <c r="KO53" i="4"/>
  <c r="JC53" i="4"/>
  <c r="HJ53" i="4"/>
  <c r="GQ53" i="4"/>
  <c r="FX53" i="4"/>
  <c r="FE53" i="4"/>
  <c r="EL53" i="4"/>
  <c r="CS53" i="4"/>
  <c r="BZ53" i="4"/>
  <c r="BG53" i="4"/>
  <c r="U53" i="4"/>
  <c r="MA52" i="4"/>
  <c r="LH52" i="4"/>
  <c r="JV52" i="4"/>
  <c r="JC52" i="4"/>
  <c r="HJ52" i="4"/>
  <c r="GQ52" i="4"/>
  <c r="FX52" i="4"/>
  <c r="FE52" i="4"/>
  <c r="EL52" i="4"/>
  <c r="CS52" i="4"/>
  <c r="BZ52" i="4"/>
  <c r="AN52" i="4"/>
  <c r="U52" i="4"/>
  <c r="KO51" i="4"/>
  <c r="BG51" i="4"/>
  <c r="MA32" i="4"/>
  <c r="LH32" i="4"/>
  <c r="KO32" i="4"/>
  <c r="JV32" i="4"/>
  <c r="JC32" i="4"/>
  <c r="HJ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GQ31" i="4"/>
  <c r="FX31" i="4"/>
  <c r="FE31" i="4"/>
  <c r="CS31" i="4"/>
  <c r="BZ31" i="4"/>
  <c r="BG31" i="4"/>
  <c r="AN31" i="4"/>
  <c r="U31" i="4"/>
  <c r="FX30" i="4"/>
  <c r="LJ10" i="4"/>
  <c r="HX10" i="4"/>
  <c r="DU10" i="4"/>
  <c r="CF10" i="4"/>
  <c r="B10" i="4"/>
  <c r="LJ8" i="4"/>
  <c r="JQ8" i="4"/>
  <c r="FJ8" i="4"/>
  <c r="DU8" i="4"/>
  <c r="CF8" i="4"/>
  <c r="B8" i="4"/>
  <c r="BZ76" i="4" l="1"/>
  <c r="MI76" i="4"/>
  <c r="HJ51" i="4"/>
  <c r="MA30" i="4"/>
  <c r="IT76" i="4"/>
  <c r="CS51" i="4"/>
  <c r="HJ30" i="4"/>
  <c r="CS30" i="4"/>
  <c r="MA51" i="4"/>
  <c r="KO30" i="4"/>
  <c r="FX51" i="4"/>
  <c r="LE76" i="4"/>
  <c r="C11" i="5"/>
  <c r="E11" i="5"/>
  <c r="B11" i="5"/>
  <c r="R76" i="4" l="1"/>
  <c r="JC51" i="4"/>
  <c r="GL76" i="4"/>
  <c r="KA76" i="4"/>
  <c r="EL51" i="4"/>
  <c r="JC30" i="4"/>
  <c r="U30" i="4"/>
  <c r="U51" i="4"/>
  <c r="EL30" i="4"/>
  <c r="BK76" i="4"/>
  <c r="LH51" i="4"/>
  <c r="LT76" i="4"/>
  <c r="IE76" i="4"/>
  <c r="BZ51" i="4"/>
  <c r="GQ30" i="4"/>
  <c r="BZ30" i="4"/>
  <c r="GQ51" i="4"/>
  <c r="LH30" i="4"/>
  <c r="HA76" i="4"/>
  <c r="AN51" i="4"/>
  <c r="FE30" i="4"/>
  <c r="AN30" i="4"/>
  <c r="AG76" i="4"/>
  <c r="JV51" i="4"/>
  <c r="KP76" i="4"/>
  <c r="FE51" i="4"/>
  <c r="JV30" i="4"/>
</calcChain>
</file>

<file path=xl/sharedStrings.xml><?xml version="1.0" encoding="utf-8"?>
<sst xmlns="http://schemas.openxmlformats.org/spreadsheetml/2006/main" count="277" uniqueCount="127">
  <si>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</si>
  <si>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</si>
  <si>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</si>
  <si>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</si>
  <si>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</si>
  <si>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</si>
  <si>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</si>
  <si>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</si>
  <si>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</si>
  <si>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</si>
  <si>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</si>
  <si>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</si>
  <si>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</si>
  <si>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</si>
  <si>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</si>
  <si>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</si>
  <si>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</si>
  <si>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</si>
  <si>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</si>
  <si>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</si>
  <si>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</si>
  <si>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</si>
  <si>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</si>
  <si>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</si>
  <si>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</si>
  <si>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</si>
  <si>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</si>
  <si>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</si>
  <si>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</si>
  <si>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</si>
  <si>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</si>
  <si>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</si>
  <si>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</si>
  <si>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</si>
  <si>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</si>
  <si>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</si>
  <si>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</si>
  <si>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</si>
  <si>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</si>
  <si>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</si>
  <si>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</si>
  <si>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</si>
  <si>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</si>
  <si>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</si>
  <si>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</si>
  <si>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</si>
  <si>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</si>
  <si>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</si>
  <si>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</si>
  <si>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</si>
  <si>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</si>
  <si>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</si>
  <si>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</si>
  <si>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</si>
  <si>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</si>
  <si>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</si>
  <si>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</si>
  <si>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</si>
  <si>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</si>
  <si>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</si>
  <si>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</si>
  <si>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</si>
  <si>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</si>
  <si>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</si>
  <si>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</si>
  <si>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</si>
  <si>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</si>
  <si>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</si>
  <si>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</si>
  <si>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</si>
  <si>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</si>
  <si>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</si>
  <si>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</si>
  <si>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</si>
  <si>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</si>
  <si>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</si>
  <si>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</si>
  <si>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</si>
  <si>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</si>
  <si>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</si>
  <si>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</si>
  <si>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</si>
  <si>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</si>
  <si>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</si>
  <si>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</si>
  <si>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</si>
  <si>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</si>
  <si>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</si>
  <si>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</si>
  <si>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</si>
  <si>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</si>
  <si>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</si>
  <si>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</si>
  <si>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</si>
  <si>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</si>
  <si>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</si>
  <si>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</si>
  <si>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</si>
  <si>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</si>
  <si>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</si>
  <si>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当該値(N-3)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</si>
  <si>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</si>
  <si>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</si>
  <si>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</si>
  <si>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</si>
  <si>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</si>
  <si>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</si>
  <si>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</si>
  <si>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京橋プラザ駐車場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</si>
  <si>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</si>
  <si>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</si>
  <si>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</si>
  <si>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</si>
  <si>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</si>
  <si>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</si>
  <si>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</si>
  <si>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地下式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</si>
  <si>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</si>
  <si>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</si>
  <si>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</si>
  <si>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</si>
  <si>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</si>
  <si>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</si>
  <si>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</si>
  <si>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工事費の減により、収益的収支比率、売上高ＧＯＰ比率、ＥＢＩＴＤＡすべての数値が増加に転じた。</t>
    <rPh sb="1" eb="4">
      <t>コウジヒ</t>
    </rPh>
    <rPh sb="5" eb="6">
      <t>ゲン</t>
    </rPh>
    <rPh sb="10" eb="13">
      <t>シュウエキテキ</t>
    </rPh>
    <rPh sb="13" eb="15">
      <t>シュウシ</t>
    </rPh>
    <rPh sb="15" eb="17">
      <t>ヒリツ</t>
    </rPh>
    <rPh sb="18" eb="20">
      <t>ウリアゲ</t>
    </rPh>
    <rPh sb="20" eb="21">
      <t>ダカ</t>
    </rPh>
    <rPh sb="24" eb="26">
      <t>ヒリツ</t>
    </rPh>
    <rPh sb="37" eb="39">
      <t>スウチ</t>
    </rPh>
    <rPh sb="40" eb="42">
      <t>ゾウカ</t>
    </rPh>
    <rPh sb="43" eb="44">
      <t>テン</t>
    </rPh>
    <phoneticPr fontId="5"/>
  </si>
  <si>
    <t>　収益的収支比率、売上高ＧＯＰ比率などは増加に転じたものの、一時利用の稼働台数は他の駐車場に比べ低いことから、引き続きホームページなどで周知を図るなど、利用率向上に努める必要がある。</t>
    <rPh sb="1" eb="4">
      <t>シュウエキテキ</t>
    </rPh>
    <rPh sb="4" eb="6">
      <t>シュウシ</t>
    </rPh>
    <rPh sb="6" eb="8">
      <t>ヒリツ</t>
    </rPh>
    <rPh sb="9" eb="11">
      <t>ウリアゲ</t>
    </rPh>
    <rPh sb="11" eb="12">
      <t>ダカ</t>
    </rPh>
    <rPh sb="15" eb="17">
      <t>ヒリツ</t>
    </rPh>
    <rPh sb="20" eb="22">
      <t>ゾウカ</t>
    </rPh>
    <rPh sb="23" eb="24">
      <t>テン</t>
    </rPh>
    <rPh sb="30" eb="32">
      <t>イチジ</t>
    </rPh>
    <rPh sb="32" eb="34">
      <t>リヨウ</t>
    </rPh>
    <rPh sb="35" eb="37">
      <t>カドウ</t>
    </rPh>
    <rPh sb="37" eb="39">
      <t>ダイスウ</t>
    </rPh>
    <rPh sb="40" eb="41">
      <t>ホカ</t>
    </rPh>
    <rPh sb="42" eb="45">
      <t>チュウシャジョウ</t>
    </rPh>
    <rPh sb="46" eb="47">
      <t>クラ</t>
    </rPh>
    <rPh sb="48" eb="49">
      <t>ヒク</t>
    </rPh>
    <rPh sb="55" eb="56">
      <t>ヒ</t>
    </rPh>
    <rPh sb="57" eb="58">
      <t>ツヅ</t>
    </rPh>
    <rPh sb="68" eb="70">
      <t>シュウチ</t>
    </rPh>
    <rPh sb="71" eb="72">
      <t>ハカ</t>
    </rPh>
    <rPh sb="76" eb="79">
      <t>リヨウリツ</t>
    </rPh>
    <rPh sb="79" eb="81">
      <t>コウジョウ</t>
    </rPh>
    <rPh sb="82" eb="83">
      <t>ツト</t>
    </rPh>
    <rPh sb="85" eb="87">
      <t>ヒツヨウ</t>
    </rPh>
    <phoneticPr fontId="5"/>
  </si>
  <si>
    <t>　新型コロナウイルス感染症の影響により、一時利用台数が昨年度に比べ大きく減少したため、稼働率も減少となった。</t>
    <rPh sb="1" eb="3">
      <t>シンガタ</t>
    </rPh>
    <rPh sb="10" eb="13">
      <t>カンセンショウ</t>
    </rPh>
    <rPh sb="14" eb="16">
      <t>エイキョウ</t>
    </rPh>
    <rPh sb="20" eb="22">
      <t>イチジ</t>
    </rPh>
    <rPh sb="22" eb="24">
      <t>リヨウ</t>
    </rPh>
    <rPh sb="24" eb="26">
      <t>ダイスウ</t>
    </rPh>
    <rPh sb="27" eb="30">
      <t>サクネンド</t>
    </rPh>
    <rPh sb="31" eb="32">
      <t>クラ</t>
    </rPh>
    <rPh sb="33" eb="34">
      <t>オオ</t>
    </rPh>
    <rPh sb="36" eb="38">
      <t>ゲンショウ</t>
    </rPh>
    <rPh sb="43" eb="45">
      <t>カドウ</t>
    </rPh>
    <rPh sb="45" eb="46">
      <t>リツ</t>
    </rPh>
    <rPh sb="47" eb="49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</si>
</sst>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94.5</c:v>
                </c:pt>
                <c:pt idx="1">
                  <c:v>80.900000000000006</c:v>
                </c:pt>
                <c:pt idx="2">
                  <c:v>111</c:v>
                </c:pt>
                <c:pt idx="3">
                  <c:v>75</c:v>
                </c:pt>
                <c:pt idx="4">
                  <c:v>93.6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8-45E2-8F77-EAB47498C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142.1</c:v>
                </c:pt>
                <c:pt idx="1">
                  <c:v>135.1</c:v>
                </c:pt>
                <c:pt idx="2">
                  <c:v>153.30000000000001</c:v>
                </c:pt>
                <c:pt idx="3">
                  <c:v>137.6</c:v>
                </c:pt>
                <c:pt idx="4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8-45E2-8F77-EAB47498C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0-4B1B-9240-136720E86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151.5</c:v>
                </c:pt>
                <c:pt idx="1">
                  <c:v>137.6</c:v>
                </c:pt>
                <c:pt idx="2">
                  <c:v>112.5</c:v>
                </c:pt>
                <c:pt idx="3">
                  <c:v>119</c:v>
                </c:pt>
                <c:pt idx="4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0-4B1B-9240-136720E86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8E3-4E75-99A5-195E3AE25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3-4E75-99A5-195E3AE25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037-497D-973D-ACD7AD2C9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7-497D-973D-ACD7AD2C9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E-41A3-9478-3264EB02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4.5999999999999996</c:v>
                </c:pt>
                <c:pt idx="2">
                  <c:v>3.9</c:v>
                </c:pt>
                <c:pt idx="3">
                  <c:v>4.2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E-41A3-9478-3264EB02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2-4725-8824-6FF2D6F0A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42</c:v>
                </c:pt>
                <c:pt idx="1">
                  <c:v>45</c:v>
                </c:pt>
                <c:pt idx="2">
                  <c:v>47</c:v>
                </c:pt>
                <c:pt idx="3">
                  <c:v>46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2-4725-8824-6FF2D6F0A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67.099999999999994</c:v>
                </c:pt>
                <c:pt idx="1">
                  <c:v>63.9</c:v>
                </c:pt>
                <c:pt idx="2">
                  <c:v>70.3</c:v>
                </c:pt>
                <c:pt idx="3">
                  <c:v>65.2</c:v>
                </c:pt>
                <c:pt idx="4">
                  <c:v>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A06-9442-8BE3E535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168.2</c:v>
                </c:pt>
                <c:pt idx="1">
                  <c:v>165.8</c:v>
                </c:pt>
                <c:pt idx="2">
                  <c:v>164.3</c:v>
                </c:pt>
                <c:pt idx="3">
                  <c:v>158</c:v>
                </c:pt>
                <c:pt idx="4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1-4A06-9442-8BE3E5354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-5.8</c:v>
                </c:pt>
                <c:pt idx="1">
                  <c:v>-23.6</c:v>
                </c:pt>
                <c:pt idx="2">
                  <c:v>10</c:v>
                </c:pt>
                <c:pt idx="3">
                  <c:v>-34</c:v>
                </c:pt>
                <c:pt idx="4">
                  <c:v>-6.8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D-4B1D-A83C-B749EC23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14.1</c:v>
                </c:pt>
                <c:pt idx="1">
                  <c:v>5.4</c:v>
                </c:pt>
                <c:pt idx="2">
                  <c:v>0.3</c:v>
                </c:pt>
                <c:pt idx="3">
                  <c:v>-8.8000000000000007</c:v>
                </c:pt>
                <c:pt idx="4">
                  <c:v>-26.1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D-4B1D-A83C-B749EC23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-2037</c:v>
                </c:pt>
                <c:pt idx="1">
                  <c:v>-7532</c:v>
                </c:pt>
                <c:pt idx="2">
                  <c:v>3492</c:v>
                </c:pt>
                <c:pt idx="3">
                  <c:v>-11371</c:v>
                </c:pt>
                <c:pt idx="4">
                  <c:v>-2112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A-4315-B19C-D50B99A7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20639</c:v>
                </c:pt>
                <c:pt idx="1">
                  <c:v>17398</c:v>
                </c:pt>
                <c:pt idx="2">
                  <c:v>17894</c:v>
                </c:pt>
                <c:pt idx="3">
                  <c:v>5568</c:v>
                </c:pt>
                <c:pt idx="4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A-4315-B19C-D50B99A7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2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2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81" t="str">
        <f>
データ!H6&amp;"　"&amp;データ!I6</f>
        <v>
東京都中央区　京橋プラザ駐車場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Ａ２Ｂ２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3990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115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地下式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21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158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無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124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94.5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80.900000000000006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111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75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93.6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67.099999999999994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63.9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70.3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65.2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61.4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142.1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135.1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153.30000000000001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137.6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127.8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4.5999999999999996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4.5999999999999996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3.9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4.2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6.6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168.2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165.8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164.3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158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131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126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-5.8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-23.6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10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-34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-6.8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-2037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-7532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3492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-11371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-2112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42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45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47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46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67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14.1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5.4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0.3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-8.8000000000000007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-26.1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20639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17398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17894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5568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2220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125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2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2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151.5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137.6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112.5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119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145.19999999999999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
データ!AI6</f>
        <v>
【630.7】</v>
      </c>
      <c r="C88" s="46" t="str">
        <f>
データ!AT6</f>
        <v>
【8.6】</v>
      </c>
      <c r="D88" s="46" t="str">
        <f>
データ!BE6</f>
        <v>
【2,345】</v>
      </c>
      <c r="E88" s="46" t="str">
        <f>
データ!DU6</f>
        <v>
【164.2】</v>
      </c>
      <c r="F88" s="46" t="str">
        <f>
データ!BP6</f>
        <v>
【△65.9】</v>
      </c>
      <c r="G88" s="46" t="str">
        <f>
データ!CA6</f>
        <v>
【3,932】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S0wy3bLtaN6u5MISTQDxVO+Osrm1Qa6m9ipGgcXDh998V739kJzemdpEGgxRzxcO76QfdkSNgJvcl/GjbrktCg==" saltValue="73KZ76yAjqbm9OSs5cT5J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2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2" customHeight="1" x14ac:dyDescent="0.2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
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68</v>
      </c>
      <c r="CN4" s="149" t="s">
        <v>
69</v>
      </c>
      <c r="CO4" s="140" t="s">
        <v>
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
73</v>
      </c>
      <c r="B5" s="58"/>
      <c r="C5" s="58"/>
      <c r="D5" s="58"/>
      <c r="E5" s="58"/>
      <c r="F5" s="58"/>
      <c r="G5" s="58"/>
      <c r="H5" s="59" t="s">
        <v>
74</v>
      </c>
      <c r="I5" s="59" t="s">
        <v>
75</v>
      </c>
      <c r="J5" s="59" t="s">
        <v>
76</v>
      </c>
      <c r="K5" s="59" t="s">
        <v>
77</v>
      </c>
      <c r="L5" s="59" t="s">
        <v>
78</v>
      </c>
      <c r="M5" s="59" t="s">
        <v>
4</v>
      </c>
      <c r="N5" s="59" t="s">
        <v>
5</v>
      </c>
      <c r="O5" s="59" t="s">
        <v>
79</v>
      </c>
      <c r="P5" s="59" t="s">
        <v>
13</v>
      </c>
      <c r="Q5" s="59" t="s">
        <v>
80</v>
      </c>
      <c r="R5" s="59" t="s">
        <v>
81</v>
      </c>
      <c r="S5" s="59" t="s">
        <v>
82</v>
      </c>
      <c r="T5" s="59" t="s">
        <v>
83</v>
      </c>
      <c r="U5" s="59" t="s">
        <v>
84</v>
      </c>
      <c r="V5" s="59" t="s">
        <v>
85</v>
      </c>
      <c r="W5" s="59" t="s">
        <v>
86</v>
      </c>
      <c r="X5" s="59" t="s">
        <v>
87</v>
      </c>
      <c r="Y5" s="59" t="s">
        <v>
88</v>
      </c>
      <c r="Z5" s="59" t="s">
        <v>
89</v>
      </c>
      <c r="AA5" s="59" t="s">
        <v>
90</v>
      </c>
      <c r="AB5" s="59" t="s">
        <v>
91</v>
      </c>
      <c r="AC5" s="59" t="s">
        <v>
92</v>
      </c>
      <c r="AD5" s="59" t="s">
        <v>
93</v>
      </c>
      <c r="AE5" s="59" t="s">
        <v>
94</v>
      </c>
      <c r="AF5" s="59" t="s">
        <v>
95</v>
      </c>
      <c r="AG5" s="59" t="s">
        <v>
96</v>
      </c>
      <c r="AH5" s="59" t="s">
        <v>
97</v>
      </c>
      <c r="AI5" s="59" t="s">
        <v>
98</v>
      </c>
      <c r="AJ5" s="59" t="s">
        <v>
88</v>
      </c>
      <c r="AK5" s="59" t="s">
        <v>
99</v>
      </c>
      <c r="AL5" s="59" t="s">
        <v>
90</v>
      </c>
      <c r="AM5" s="59" t="s">
        <v>
91</v>
      </c>
      <c r="AN5" s="59" t="s">
        <v>
92</v>
      </c>
      <c r="AO5" s="59" t="s">
        <v>
93</v>
      </c>
      <c r="AP5" s="59" t="s">
        <v>
94</v>
      </c>
      <c r="AQ5" s="59" t="s">
        <v>
95</v>
      </c>
      <c r="AR5" s="59" t="s">
        <v>
96</v>
      </c>
      <c r="AS5" s="59" t="s">
        <v>
97</v>
      </c>
      <c r="AT5" s="59" t="s">
        <v>
98</v>
      </c>
      <c r="AU5" s="59" t="s">
        <v>
88</v>
      </c>
      <c r="AV5" s="59" t="s">
        <v>
89</v>
      </c>
      <c r="AW5" s="59" t="s">
        <v>
90</v>
      </c>
      <c r="AX5" s="59" t="s">
        <v>
91</v>
      </c>
      <c r="AY5" s="59" t="s">
        <v>
92</v>
      </c>
      <c r="AZ5" s="59" t="s">
        <v>
93</v>
      </c>
      <c r="BA5" s="59" t="s">
        <v>
94</v>
      </c>
      <c r="BB5" s="59" t="s">
        <v>
95</v>
      </c>
      <c r="BC5" s="59" t="s">
        <v>
96</v>
      </c>
      <c r="BD5" s="59" t="s">
        <v>
97</v>
      </c>
      <c r="BE5" s="59" t="s">
        <v>
98</v>
      </c>
      <c r="BF5" s="59" t="s">
        <v>
88</v>
      </c>
      <c r="BG5" s="59" t="s">
        <v>
100</v>
      </c>
      <c r="BH5" s="59" t="s">
        <v>
90</v>
      </c>
      <c r="BI5" s="59" t="s">
        <v>
91</v>
      </c>
      <c r="BJ5" s="59" t="s">
        <v>
101</v>
      </c>
      <c r="BK5" s="59" t="s">
        <v>
93</v>
      </c>
      <c r="BL5" s="59" t="s">
        <v>
94</v>
      </c>
      <c r="BM5" s="59" t="s">
        <v>
95</v>
      </c>
      <c r="BN5" s="59" t="s">
        <v>
96</v>
      </c>
      <c r="BO5" s="59" t="s">
        <v>
97</v>
      </c>
      <c r="BP5" s="59" t="s">
        <v>
98</v>
      </c>
      <c r="BQ5" s="59" t="s">
        <v>
88</v>
      </c>
      <c r="BR5" s="59" t="s">
        <v>
99</v>
      </c>
      <c r="BS5" s="59" t="s">
        <v>
90</v>
      </c>
      <c r="BT5" s="59" t="s">
        <v>
91</v>
      </c>
      <c r="BU5" s="59" t="s">
        <v>
92</v>
      </c>
      <c r="BV5" s="59" t="s">
        <v>
93</v>
      </c>
      <c r="BW5" s="59" t="s">
        <v>
94</v>
      </c>
      <c r="BX5" s="59" t="s">
        <v>
95</v>
      </c>
      <c r="BY5" s="59" t="s">
        <v>
96</v>
      </c>
      <c r="BZ5" s="59" t="s">
        <v>
97</v>
      </c>
      <c r="CA5" s="59" t="s">
        <v>
98</v>
      </c>
      <c r="CB5" s="59" t="s">
        <v>
88</v>
      </c>
      <c r="CC5" s="59" t="s">
        <v>
89</v>
      </c>
      <c r="CD5" s="59" t="s">
        <v>
90</v>
      </c>
      <c r="CE5" s="59" t="s">
        <v>
91</v>
      </c>
      <c r="CF5" s="59" t="s">
        <v>
101</v>
      </c>
      <c r="CG5" s="59" t="s">
        <v>
93</v>
      </c>
      <c r="CH5" s="59" t="s">
        <v>
94</v>
      </c>
      <c r="CI5" s="59" t="s">
        <v>
95</v>
      </c>
      <c r="CJ5" s="59" t="s">
        <v>
96</v>
      </c>
      <c r="CK5" s="59" t="s">
        <v>
97</v>
      </c>
      <c r="CL5" s="59" t="s">
        <v>
98</v>
      </c>
      <c r="CM5" s="150"/>
      <c r="CN5" s="150"/>
      <c r="CO5" s="59" t="s">
        <v>
88</v>
      </c>
      <c r="CP5" s="59" t="s">
        <v>
89</v>
      </c>
      <c r="CQ5" s="59" t="s">
        <v>
90</v>
      </c>
      <c r="CR5" s="59" t="s">
        <v>
91</v>
      </c>
      <c r="CS5" s="59" t="s">
        <v>
92</v>
      </c>
      <c r="CT5" s="59" t="s">
        <v>
93</v>
      </c>
      <c r="CU5" s="59" t="s">
        <v>
94</v>
      </c>
      <c r="CV5" s="59" t="s">
        <v>
95</v>
      </c>
      <c r="CW5" s="59" t="s">
        <v>
96</v>
      </c>
      <c r="CX5" s="59" t="s">
        <v>
97</v>
      </c>
      <c r="CY5" s="59" t="s">
        <v>
98</v>
      </c>
      <c r="CZ5" s="59" t="s">
        <v>
88</v>
      </c>
      <c r="DA5" s="59" t="s">
        <v>
89</v>
      </c>
      <c r="DB5" s="59" t="s">
        <v>
90</v>
      </c>
      <c r="DC5" s="59" t="s">
        <v>
91</v>
      </c>
      <c r="DD5" s="59" t="s">
        <v>
92</v>
      </c>
      <c r="DE5" s="59" t="s">
        <v>
93</v>
      </c>
      <c r="DF5" s="59" t="s">
        <v>
94</v>
      </c>
      <c r="DG5" s="59" t="s">
        <v>
95</v>
      </c>
      <c r="DH5" s="59" t="s">
        <v>
96</v>
      </c>
      <c r="DI5" s="59" t="s">
        <v>
97</v>
      </c>
      <c r="DJ5" s="59" t="s">
        <v>
35</v>
      </c>
      <c r="DK5" s="59" t="s">
        <v>
88</v>
      </c>
      <c r="DL5" s="59" t="s">
        <v>
89</v>
      </c>
      <c r="DM5" s="59" t="s">
        <v>
102</v>
      </c>
      <c r="DN5" s="59" t="s">
        <v>
91</v>
      </c>
      <c r="DO5" s="59" t="s">
        <v>
92</v>
      </c>
      <c r="DP5" s="59" t="s">
        <v>
93</v>
      </c>
      <c r="DQ5" s="59" t="s">
        <v>
94</v>
      </c>
      <c r="DR5" s="59" t="s">
        <v>
95</v>
      </c>
      <c r="DS5" s="59" t="s">
        <v>
96</v>
      </c>
      <c r="DT5" s="59" t="s">
        <v>
97</v>
      </c>
      <c r="DU5" s="59" t="s">
        <v>
98</v>
      </c>
    </row>
    <row r="6" spans="1:125" s="66" customFormat="1" x14ac:dyDescent="0.2">
      <c r="A6" s="49" t="s">
        <v>
103</v>
      </c>
      <c r="B6" s="60">
        <f>
B8</f>
        <v>
2020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1</v>
      </c>
      <c r="H6" s="60" t="str">
        <f>
SUBSTITUTE(H8,"　","")</f>
        <v>
東京都中央区</v>
      </c>
      <c r="I6" s="60" t="str">
        <f t="shared" si="1"/>
        <v>
京橋プラザ駐車場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Ａ２Ｂ２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届出駐車場</v>
      </c>
      <c r="Q6" s="62" t="str">
        <f t="shared" si="1"/>
        <v>
地下式</v>
      </c>
      <c r="R6" s="63">
        <f t="shared" si="1"/>
        <v>
21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3990</v>
      </c>
      <c r="V6" s="63">
        <f t="shared" si="1"/>
        <v>
158</v>
      </c>
      <c r="W6" s="63">
        <f t="shared" si="1"/>
        <v>
400</v>
      </c>
      <c r="X6" s="62" t="str">
        <f t="shared" si="1"/>
        <v>
無</v>
      </c>
      <c r="Y6" s="64">
        <f>
IF(Y8="-",NA(),Y8)</f>
        <v>
94.5</v>
      </c>
      <c r="Z6" s="64">
        <f t="shared" ref="Z6:AH6" si="2">
IF(Z8="-",NA(),Z8)</f>
        <v>
80.900000000000006</v>
      </c>
      <c r="AA6" s="64">
        <f t="shared" si="2"/>
        <v>
111</v>
      </c>
      <c r="AB6" s="64">
        <f t="shared" si="2"/>
        <v>
75</v>
      </c>
      <c r="AC6" s="64">
        <f t="shared" si="2"/>
        <v>
93.6</v>
      </c>
      <c r="AD6" s="64">
        <f t="shared" si="2"/>
        <v>
142.1</v>
      </c>
      <c r="AE6" s="64">
        <f t="shared" si="2"/>
        <v>
135.1</v>
      </c>
      <c r="AF6" s="64">
        <f t="shared" si="2"/>
        <v>
153.30000000000001</v>
      </c>
      <c r="AG6" s="64">
        <f t="shared" si="2"/>
        <v>
137.6</v>
      </c>
      <c r="AH6" s="64">
        <f t="shared" si="2"/>
        <v>
127.8</v>
      </c>
      <c r="AI6" s="61" t="str">
        <f>
IF(AI8="-","",IF(AI8="-","【-】","【"&amp;SUBSTITUTE(TEXT(AI8,"#,##0.0"),"-","△")&amp;"】"))</f>
        <v>
【630.7】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4.5999999999999996</v>
      </c>
      <c r="AP6" s="64">
        <f t="shared" si="3"/>
        <v>
4.5999999999999996</v>
      </c>
      <c r="AQ6" s="64">
        <f t="shared" si="3"/>
        <v>
3.9</v>
      </c>
      <c r="AR6" s="64">
        <f t="shared" si="3"/>
        <v>
4.2</v>
      </c>
      <c r="AS6" s="64">
        <f t="shared" si="3"/>
        <v>
6.6</v>
      </c>
      <c r="AT6" s="61" t="str">
        <f>
IF(AT8="-","",IF(AT8="-","【-】","【"&amp;SUBSTITUTE(TEXT(AT8,"#,##0.0"),"-","△")&amp;"】"))</f>
        <v>
【8.6】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42</v>
      </c>
      <c r="BA6" s="65">
        <f t="shared" si="4"/>
        <v>
45</v>
      </c>
      <c r="BB6" s="65">
        <f t="shared" si="4"/>
        <v>
47</v>
      </c>
      <c r="BC6" s="65">
        <f t="shared" si="4"/>
        <v>
46</v>
      </c>
      <c r="BD6" s="65">
        <f t="shared" si="4"/>
        <v>
67</v>
      </c>
      <c r="BE6" s="63" t="str">
        <f>
IF(BE8="-","",IF(BE8="-","【-】","【"&amp;SUBSTITUTE(TEXT(BE8,"#,##0"),"-","△")&amp;"】"))</f>
        <v>
【2,345】</v>
      </c>
      <c r="BF6" s="64">
        <f>
IF(BF8="-",NA(),BF8)</f>
        <v>
-5.8</v>
      </c>
      <c r="BG6" s="64">
        <f t="shared" ref="BG6:BO6" si="5">
IF(BG8="-",NA(),BG8)</f>
        <v>
-23.6</v>
      </c>
      <c r="BH6" s="64">
        <f t="shared" si="5"/>
        <v>
10</v>
      </c>
      <c r="BI6" s="64">
        <f t="shared" si="5"/>
        <v>
-34</v>
      </c>
      <c r="BJ6" s="64">
        <f t="shared" si="5"/>
        <v>
-6.8</v>
      </c>
      <c r="BK6" s="64">
        <f t="shared" si="5"/>
        <v>
14.1</v>
      </c>
      <c r="BL6" s="64">
        <f t="shared" si="5"/>
        <v>
5.4</v>
      </c>
      <c r="BM6" s="64">
        <f t="shared" si="5"/>
        <v>
0.3</v>
      </c>
      <c r="BN6" s="64">
        <f t="shared" si="5"/>
        <v>
-8.8000000000000007</v>
      </c>
      <c r="BO6" s="64">
        <f t="shared" si="5"/>
        <v>
-26.1</v>
      </c>
      <c r="BP6" s="61" t="str">
        <f>
IF(BP8="-","",IF(BP8="-","【-】","【"&amp;SUBSTITUTE(TEXT(BP8,"#,##0.0"),"-","△")&amp;"】"))</f>
        <v>
【△65.9】</v>
      </c>
      <c r="BQ6" s="65">
        <f>
IF(BQ8="-",NA(),BQ8)</f>
        <v>
-2037</v>
      </c>
      <c r="BR6" s="65">
        <f t="shared" ref="BR6:BZ6" si="6">
IF(BR8="-",NA(),BR8)</f>
        <v>
-7532</v>
      </c>
      <c r="BS6" s="65">
        <f t="shared" si="6"/>
        <v>
3492</v>
      </c>
      <c r="BT6" s="65">
        <f t="shared" si="6"/>
        <v>
-11371</v>
      </c>
      <c r="BU6" s="65">
        <f t="shared" si="6"/>
        <v>
-2112</v>
      </c>
      <c r="BV6" s="65">
        <f t="shared" si="6"/>
        <v>
20639</v>
      </c>
      <c r="BW6" s="65">
        <f t="shared" si="6"/>
        <v>
17398</v>
      </c>
      <c r="BX6" s="65">
        <f t="shared" si="6"/>
        <v>
17894</v>
      </c>
      <c r="BY6" s="65">
        <f t="shared" si="6"/>
        <v>
5568</v>
      </c>
      <c r="BZ6" s="65">
        <f t="shared" si="6"/>
        <v>
2220</v>
      </c>
      <c r="CA6" s="63" t="str">
        <f>
IF(CA8="-","",IF(CA8="-","【-】","【"&amp;SUBSTITUTE(TEXT(CA8,"#,##0"),"-","△")&amp;"】"))</f>
        <v>
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104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104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151.5</v>
      </c>
      <c r="DF6" s="64">
        <f t="shared" si="8"/>
        <v>
137.6</v>
      </c>
      <c r="DG6" s="64">
        <f t="shared" si="8"/>
        <v>
112.5</v>
      </c>
      <c r="DH6" s="64">
        <f t="shared" si="8"/>
        <v>
119</v>
      </c>
      <c r="DI6" s="64">
        <f t="shared" si="8"/>
        <v>
145.19999999999999</v>
      </c>
      <c r="DJ6" s="61" t="str">
        <f>
IF(DJ8="-","",IF(DJ8="-","【-】","【"&amp;SUBSTITUTE(TEXT(DJ8,"#,##0.0"),"-","△")&amp;"】"))</f>
        <v>
【183.4】</v>
      </c>
      <c r="DK6" s="64">
        <f>
IF(DK8="-",NA(),DK8)</f>
        <v>
67.099999999999994</v>
      </c>
      <c r="DL6" s="64">
        <f t="shared" ref="DL6:DT6" si="9">
IF(DL8="-",NA(),DL8)</f>
        <v>
63.9</v>
      </c>
      <c r="DM6" s="64">
        <f t="shared" si="9"/>
        <v>
70.3</v>
      </c>
      <c r="DN6" s="64">
        <f t="shared" si="9"/>
        <v>
65.2</v>
      </c>
      <c r="DO6" s="64">
        <f t="shared" si="9"/>
        <v>
61.4</v>
      </c>
      <c r="DP6" s="64">
        <f t="shared" si="9"/>
        <v>
168.2</v>
      </c>
      <c r="DQ6" s="64">
        <f t="shared" si="9"/>
        <v>
165.8</v>
      </c>
      <c r="DR6" s="64">
        <f t="shared" si="9"/>
        <v>
164.3</v>
      </c>
      <c r="DS6" s="64">
        <f t="shared" si="9"/>
        <v>
158</v>
      </c>
      <c r="DT6" s="64">
        <f t="shared" si="9"/>
        <v>
131</v>
      </c>
      <c r="DU6" s="61" t="str">
        <f>
IF(DU8="-","",IF(DU8="-","【-】","【"&amp;SUBSTITUTE(TEXT(DU8,"#,##0.0"),"-","△")&amp;"】"))</f>
        <v>
【164.2】</v>
      </c>
    </row>
    <row r="7" spans="1:125" s="66" customFormat="1" x14ac:dyDescent="0.2">
      <c r="A7" s="49" t="s">
        <v>
105</v>
      </c>
      <c r="B7" s="60">
        <f t="shared" ref="B7:X7" si="10">
B8</f>
        <v>
2020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1</v>
      </c>
      <c r="H7" s="60" t="str">
        <f t="shared" si="10"/>
        <v>
東京都　中央区</v>
      </c>
      <c r="I7" s="60" t="str">
        <f t="shared" si="10"/>
        <v>
京橋プラザ駐車場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Ａ２Ｂ２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届出駐車場</v>
      </c>
      <c r="Q7" s="62" t="str">
        <f t="shared" si="10"/>
        <v>
地下式</v>
      </c>
      <c r="R7" s="63">
        <f t="shared" si="10"/>
        <v>
21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3990</v>
      </c>
      <c r="V7" s="63">
        <f t="shared" si="10"/>
        <v>
158</v>
      </c>
      <c r="W7" s="63">
        <f t="shared" si="10"/>
        <v>
400</v>
      </c>
      <c r="X7" s="62" t="str">
        <f t="shared" si="10"/>
        <v>
無</v>
      </c>
      <c r="Y7" s="64">
        <f>
Y8</f>
        <v>
94.5</v>
      </c>
      <c r="Z7" s="64">
        <f t="shared" ref="Z7:AH7" si="11">
Z8</f>
        <v>
80.900000000000006</v>
      </c>
      <c r="AA7" s="64">
        <f t="shared" si="11"/>
        <v>
111</v>
      </c>
      <c r="AB7" s="64">
        <f t="shared" si="11"/>
        <v>
75</v>
      </c>
      <c r="AC7" s="64">
        <f t="shared" si="11"/>
        <v>
93.6</v>
      </c>
      <c r="AD7" s="64">
        <f t="shared" si="11"/>
        <v>
142.1</v>
      </c>
      <c r="AE7" s="64">
        <f t="shared" si="11"/>
        <v>
135.1</v>
      </c>
      <c r="AF7" s="64">
        <f t="shared" si="11"/>
        <v>
153.30000000000001</v>
      </c>
      <c r="AG7" s="64">
        <f t="shared" si="11"/>
        <v>
137.6</v>
      </c>
      <c r="AH7" s="64">
        <f t="shared" si="11"/>
        <v>
127.8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4.5999999999999996</v>
      </c>
      <c r="AP7" s="64">
        <f t="shared" si="12"/>
        <v>
4.5999999999999996</v>
      </c>
      <c r="AQ7" s="64">
        <f t="shared" si="12"/>
        <v>
3.9</v>
      </c>
      <c r="AR7" s="64">
        <f t="shared" si="12"/>
        <v>
4.2</v>
      </c>
      <c r="AS7" s="64">
        <f t="shared" si="12"/>
        <v>
6.6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42</v>
      </c>
      <c r="BA7" s="65">
        <f t="shared" si="13"/>
        <v>
45</v>
      </c>
      <c r="BB7" s="65">
        <f t="shared" si="13"/>
        <v>
47</v>
      </c>
      <c r="BC7" s="65">
        <f t="shared" si="13"/>
        <v>
46</v>
      </c>
      <c r="BD7" s="65">
        <f t="shared" si="13"/>
        <v>
67</v>
      </c>
      <c r="BE7" s="63"/>
      <c r="BF7" s="64">
        <f>
BF8</f>
        <v>
-5.8</v>
      </c>
      <c r="BG7" s="64">
        <f t="shared" ref="BG7:BO7" si="14">
BG8</f>
        <v>
-23.6</v>
      </c>
      <c r="BH7" s="64">
        <f t="shared" si="14"/>
        <v>
10</v>
      </c>
      <c r="BI7" s="64">
        <f t="shared" si="14"/>
        <v>
-34</v>
      </c>
      <c r="BJ7" s="64">
        <f t="shared" si="14"/>
        <v>
-6.8</v>
      </c>
      <c r="BK7" s="64">
        <f t="shared" si="14"/>
        <v>
14.1</v>
      </c>
      <c r="BL7" s="64">
        <f t="shared" si="14"/>
        <v>
5.4</v>
      </c>
      <c r="BM7" s="64">
        <f t="shared" si="14"/>
        <v>
0.3</v>
      </c>
      <c r="BN7" s="64">
        <f t="shared" si="14"/>
        <v>
-8.8000000000000007</v>
      </c>
      <c r="BO7" s="64">
        <f t="shared" si="14"/>
        <v>
-26.1</v>
      </c>
      <c r="BP7" s="61"/>
      <c r="BQ7" s="65">
        <f>
BQ8</f>
        <v>
-2037</v>
      </c>
      <c r="BR7" s="65">
        <f t="shared" ref="BR7:BZ7" si="15">
BR8</f>
        <v>
-7532</v>
      </c>
      <c r="BS7" s="65">
        <f t="shared" si="15"/>
        <v>
3492</v>
      </c>
      <c r="BT7" s="65">
        <f t="shared" si="15"/>
        <v>
-11371</v>
      </c>
      <c r="BU7" s="65">
        <f t="shared" si="15"/>
        <v>
-2112</v>
      </c>
      <c r="BV7" s="65">
        <f t="shared" si="15"/>
        <v>
20639</v>
      </c>
      <c r="BW7" s="65">
        <f t="shared" si="15"/>
        <v>
17398</v>
      </c>
      <c r="BX7" s="65">
        <f t="shared" si="15"/>
        <v>
17894</v>
      </c>
      <c r="BY7" s="65">
        <f t="shared" si="15"/>
        <v>
5568</v>
      </c>
      <c r="BZ7" s="65">
        <f t="shared" si="15"/>
        <v>
2220</v>
      </c>
      <c r="CA7" s="63"/>
      <c r="CB7" s="64" t="s">
        <v>
106</v>
      </c>
      <c r="CC7" s="64" t="s">
        <v>
106</v>
      </c>
      <c r="CD7" s="64" t="s">
        <v>
106</v>
      </c>
      <c r="CE7" s="64" t="s">
        <v>
106</v>
      </c>
      <c r="CF7" s="64" t="s">
        <v>
106</v>
      </c>
      <c r="CG7" s="64" t="s">
        <v>
106</v>
      </c>
      <c r="CH7" s="64" t="s">
        <v>
106</v>
      </c>
      <c r="CI7" s="64" t="s">
        <v>
106</v>
      </c>
      <c r="CJ7" s="64" t="s">
        <v>
106</v>
      </c>
      <c r="CK7" s="64" t="s">
        <v>
104</v>
      </c>
      <c r="CL7" s="61"/>
      <c r="CM7" s="63">
        <f>
CM8</f>
        <v>
0</v>
      </c>
      <c r="CN7" s="63">
        <f>
CN8</f>
        <v>
0</v>
      </c>
      <c r="CO7" s="64" t="s">
        <v>
106</v>
      </c>
      <c r="CP7" s="64" t="s">
        <v>
106</v>
      </c>
      <c r="CQ7" s="64" t="s">
        <v>
106</v>
      </c>
      <c r="CR7" s="64" t="s">
        <v>
106</v>
      </c>
      <c r="CS7" s="64" t="s">
        <v>
106</v>
      </c>
      <c r="CT7" s="64" t="s">
        <v>
106</v>
      </c>
      <c r="CU7" s="64" t="s">
        <v>
106</v>
      </c>
      <c r="CV7" s="64" t="s">
        <v>
106</v>
      </c>
      <c r="CW7" s="64" t="s">
        <v>
106</v>
      </c>
      <c r="CX7" s="64" t="s">
        <v>
104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151.5</v>
      </c>
      <c r="DF7" s="64">
        <f t="shared" si="16"/>
        <v>
137.6</v>
      </c>
      <c r="DG7" s="64">
        <f t="shared" si="16"/>
        <v>
112.5</v>
      </c>
      <c r="DH7" s="64">
        <f t="shared" si="16"/>
        <v>
119</v>
      </c>
      <c r="DI7" s="64">
        <f t="shared" si="16"/>
        <v>
145.19999999999999</v>
      </c>
      <c r="DJ7" s="61"/>
      <c r="DK7" s="64">
        <f>
DK8</f>
        <v>
67.099999999999994</v>
      </c>
      <c r="DL7" s="64">
        <f t="shared" ref="DL7:DT7" si="17">
DL8</f>
        <v>
63.9</v>
      </c>
      <c r="DM7" s="64">
        <f t="shared" si="17"/>
        <v>
70.3</v>
      </c>
      <c r="DN7" s="64">
        <f t="shared" si="17"/>
        <v>
65.2</v>
      </c>
      <c r="DO7" s="64">
        <f t="shared" si="17"/>
        <v>
61.4</v>
      </c>
      <c r="DP7" s="64">
        <f t="shared" si="17"/>
        <v>
168.2</v>
      </c>
      <c r="DQ7" s="64">
        <f t="shared" si="17"/>
        <v>
165.8</v>
      </c>
      <c r="DR7" s="64">
        <f t="shared" si="17"/>
        <v>
164.3</v>
      </c>
      <c r="DS7" s="64">
        <f t="shared" si="17"/>
        <v>
158</v>
      </c>
      <c r="DT7" s="64">
        <f t="shared" si="17"/>
        <v>
131</v>
      </c>
      <c r="DU7" s="61"/>
    </row>
    <row r="8" spans="1:125" s="66" customFormat="1" x14ac:dyDescent="0.2">
      <c r="A8" s="49"/>
      <c r="B8" s="67">
        <v>
2020</v>
      </c>
      <c r="C8" s="67">
        <v>
131024</v>
      </c>
      <c r="D8" s="67">
        <v>
47</v>
      </c>
      <c r="E8" s="67">
        <v>
14</v>
      </c>
      <c r="F8" s="67">
        <v>
0</v>
      </c>
      <c r="G8" s="67">
        <v>
1</v>
      </c>
      <c r="H8" s="67" t="s">
        <v>
107</v>
      </c>
      <c r="I8" s="67" t="s">
        <v>
108</v>
      </c>
      <c r="J8" s="67" t="s">
        <v>
109</v>
      </c>
      <c r="K8" s="67" t="s">
        <v>
110</v>
      </c>
      <c r="L8" s="67" t="s">
        <v>
111</v>
      </c>
      <c r="M8" s="67" t="s">
        <v>
112</v>
      </c>
      <c r="N8" s="67" t="s">
        <v>
113</v>
      </c>
      <c r="O8" s="68" t="s">
        <v>
114</v>
      </c>
      <c r="P8" s="69" t="s">
        <v>
115</v>
      </c>
      <c r="Q8" s="69" t="s">
        <v>
116</v>
      </c>
      <c r="R8" s="70">
        <v>
21</v>
      </c>
      <c r="S8" s="69" t="s">
        <v>
117</v>
      </c>
      <c r="T8" s="69" t="s">
        <v>
118</v>
      </c>
      <c r="U8" s="70">
        <v>
3990</v>
      </c>
      <c r="V8" s="70">
        <v>
158</v>
      </c>
      <c r="W8" s="70">
        <v>
400</v>
      </c>
      <c r="X8" s="69" t="s">
        <v>
118</v>
      </c>
      <c r="Y8" s="71">
        <v>
94.5</v>
      </c>
      <c r="Z8" s="71">
        <v>
80.900000000000006</v>
      </c>
      <c r="AA8" s="71">
        <v>
111</v>
      </c>
      <c r="AB8" s="71">
        <v>
75</v>
      </c>
      <c r="AC8" s="71">
        <v>
93.6</v>
      </c>
      <c r="AD8" s="71">
        <v>
142.1</v>
      </c>
      <c r="AE8" s="71">
        <v>
135.1</v>
      </c>
      <c r="AF8" s="71">
        <v>
153.30000000000001</v>
      </c>
      <c r="AG8" s="71">
        <v>
137.6</v>
      </c>
      <c r="AH8" s="71">
        <v>
127.8</v>
      </c>
      <c r="AI8" s="68">
        <v>
630.70000000000005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4.5999999999999996</v>
      </c>
      <c r="AP8" s="71">
        <v>
4.5999999999999996</v>
      </c>
      <c r="AQ8" s="71">
        <v>
3.9</v>
      </c>
      <c r="AR8" s="71">
        <v>
4.2</v>
      </c>
      <c r="AS8" s="71">
        <v>
6.6</v>
      </c>
      <c r="AT8" s="68">
        <v>
8.6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42</v>
      </c>
      <c r="BA8" s="72">
        <v>
45</v>
      </c>
      <c r="BB8" s="72">
        <v>
47</v>
      </c>
      <c r="BC8" s="72">
        <v>
46</v>
      </c>
      <c r="BD8" s="72">
        <v>
67</v>
      </c>
      <c r="BE8" s="72">
        <v>
2345</v>
      </c>
      <c r="BF8" s="71">
        <v>
-5.8</v>
      </c>
      <c r="BG8" s="71">
        <v>
-23.6</v>
      </c>
      <c r="BH8" s="71">
        <v>
10</v>
      </c>
      <c r="BI8" s="71">
        <v>
-34</v>
      </c>
      <c r="BJ8" s="71">
        <v>
-6.8</v>
      </c>
      <c r="BK8" s="71">
        <v>
14.1</v>
      </c>
      <c r="BL8" s="71">
        <v>
5.4</v>
      </c>
      <c r="BM8" s="71">
        <v>
0.3</v>
      </c>
      <c r="BN8" s="71">
        <v>
-8.8000000000000007</v>
      </c>
      <c r="BO8" s="71">
        <v>
-26.1</v>
      </c>
      <c r="BP8" s="68">
        <v>
-65.900000000000006</v>
      </c>
      <c r="BQ8" s="72">
        <v>
-2037</v>
      </c>
      <c r="BR8" s="72">
        <v>
-7532</v>
      </c>
      <c r="BS8" s="72">
        <v>
3492</v>
      </c>
      <c r="BT8" s="73">
        <v>
-11371</v>
      </c>
      <c r="BU8" s="73">
        <v>
-2112</v>
      </c>
      <c r="BV8" s="72">
        <v>
20639</v>
      </c>
      <c r="BW8" s="72">
        <v>
17398</v>
      </c>
      <c r="BX8" s="72">
        <v>
17894</v>
      </c>
      <c r="BY8" s="72">
        <v>
5568</v>
      </c>
      <c r="BZ8" s="72">
        <v>
2220</v>
      </c>
      <c r="CA8" s="70">
        <v>
3932</v>
      </c>
      <c r="CB8" s="71" t="s">
        <v>
111</v>
      </c>
      <c r="CC8" s="71" t="s">
        <v>
111</v>
      </c>
      <c r="CD8" s="71" t="s">
        <v>
111</v>
      </c>
      <c r="CE8" s="71" t="s">
        <v>
111</v>
      </c>
      <c r="CF8" s="71" t="s">
        <v>
111</v>
      </c>
      <c r="CG8" s="71" t="s">
        <v>
111</v>
      </c>
      <c r="CH8" s="71" t="s">
        <v>
111</v>
      </c>
      <c r="CI8" s="71" t="s">
        <v>
111</v>
      </c>
      <c r="CJ8" s="71" t="s">
        <v>
111</v>
      </c>
      <c r="CK8" s="71" t="s">
        <v>
111</v>
      </c>
      <c r="CL8" s="68" t="s">
        <v>
111</v>
      </c>
      <c r="CM8" s="70">
        <v>
0</v>
      </c>
      <c r="CN8" s="70">
        <v>
0</v>
      </c>
      <c r="CO8" s="71" t="s">
        <v>
111</v>
      </c>
      <c r="CP8" s="71" t="s">
        <v>
111</v>
      </c>
      <c r="CQ8" s="71" t="s">
        <v>
111</v>
      </c>
      <c r="CR8" s="71" t="s">
        <v>
111</v>
      </c>
      <c r="CS8" s="71" t="s">
        <v>
111</v>
      </c>
      <c r="CT8" s="71" t="s">
        <v>
111</v>
      </c>
      <c r="CU8" s="71" t="s">
        <v>
111</v>
      </c>
      <c r="CV8" s="71" t="s">
        <v>
111</v>
      </c>
      <c r="CW8" s="71" t="s">
        <v>
111</v>
      </c>
      <c r="CX8" s="71" t="s">
        <v>
111</v>
      </c>
      <c r="CY8" s="68" t="s">
        <v>
111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151.5</v>
      </c>
      <c r="DF8" s="71">
        <v>
137.6</v>
      </c>
      <c r="DG8" s="71">
        <v>
112.5</v>
      </c>
      <c r="DH8" s="71">
        <v>
119</v>
      </c>
      <c r="DI8" s="71">
        <v>
145.19999999999999</v>
      </c>
      <c r="DJ8" s="68">
        <v>
183.4</v>
      </c>
      <c r="DK8" s="71">
        <v>
67.099999999999994</v>
      </c>
      <c r="DL8" s="71">
        <v>
63.9</v>
      </c>
      <c r="DM8" s="71">
        <v>
70.3</v>
      </c>
      <c r="DN8" s="71">
        <v>
65.2</v>
      </c>
      <c r="DO8" s="71">
        <v>
61.4</v>
      </c>
      <c r="DP8" s="71">
        <v>
168.2</v>
      </c>
      <c r="DQ8" s="71">
        <v>
165.8</v>
      </c>
      <c r="DR8" s="71">
        <v>
164.3</v>
      </c>
      <c r="DS8" s="71">
        <v>
158</v>
      </c>
      <c r="DT8" s="71">
        <v>
131</v>
      </c>
      <c r="DU8" s="68">
        <v>
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
119</v>
      </c>
      <c r="C10" s="78" t="s">
        <v>
120</v>
      </c>
      <c r="D10" s="78" t="s">
        <v>
121</v>
      </c>
      <c r="E10" s="78" t="s">
        <v>
122</v>
      </c>
      <c r="F10" s="78" t="s">
        <v>
123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
52</v>
      </c>
      <c r="B11" s="79" t="str">
        <f>
IF(VALUE($B$6)=0,"",IF(VALUE($B$6)&gt;2022,"R"&amp;TEXT(VALUE($B$6)-2022,"00"),"H"&amp;VALUE($B$6)-1992))</f>
        <v>
H28</v>
      </c>
      <c r="C11" s="79" t="str">
        <f>
IF(VALUE($B$6)=0,"",IF(VALUE($B$6)&gt;2021,"R"&amp;TEXT(VALUE($B$6)-2021,"00"),"H"&amp;VALUE($B$6)-1991))</f>
        <v>
H29</v>
      </c>
      <c r="D11" s="79" t="str">
        <f>
IF(VALUE($B$6)=0,"",IF(VALUE($B$6)&gt;2020,"R"&amp;TEXT(VALUE($B$6)-2020,"00"),"H"&amp;VALUE($B$6)-1990))</f>
        <v>
H30</v>
      </c>
      <c r="E11" s="79" t="str">
        <f>
IF(VALUE($B$6)=0,"",IF(VALUE($B$6)&gt;2019,"R"&amp;TEXT(VALUE($B$6)-2019,"00"),"H"&amp;VALUE($B$6)-1989))</f>
        <v>
R01</v>
      </c>
      <c r="F11" s="79" t="str">
        <f>
IF(VALUE($B$6)=0,"",IF(VALUE($B$6)&gt;2018,"R"&amp;TEXT(VALUE($B$6)-2018,"00"),"H"&amp;VALUE($B$6)-1988))</f>
        <v>
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東京都</cp:lastModifiedBy>
  <dcterms:created xsi:type="dcterms:W3CDTF">2021-12-17T06:01:01Z</dcterms:created>
  <dcterms:modified xsi:type="dcterms:W3CDTF">2022-02-16T07:17:58Z</dcterms:modified>
  <cp:category/>
</cp:coreProperties>
</file>