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2\未20200128〆　【東京都区政課】公営企業に係る経営比較分析表(令和元年度決算)の分析等について\回答\"/>
    </mc:Choice>
  </mc:AlternateContent>
  <workbookProtection workbookAlgorithmName="SHA-512" workbookHashValue="nJmBgdRG5gWyoXgy4I8GJAxwJVjHd8WNOcAOBn+8ovUpAZgvPcg8kyI9sXZ4qEEgcohoPlBI/jO6U51nTA4wkA==" workbookSaltValue="GEdt1p4ivLWEIMECIlXuh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MA32" i="4"/>
  <c r="LH32" i="4"/>
  <c r="KO32" i="4"/>
  <c r="JV32" i="4"/>
  <c r="JC32" i="4"/>
  <c r="HJ32" i="4"/>
  <c r="GQ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LJ8" i="4"/>
  <c r="JQ8" i="4"/>
  <c r="HX8" i="4"/>
  <c r="DU8" i="4"/>
  <c r="CF8" i="4"/>
  <c r="AQ8" i="4"/>
  <c r="B6" i="4"/>
  <c r="BZ76" i="4" l="1"/>
  <c r="MA51" i="4"/>
  <c r="MI76" i="4"/>
  <c r="HJ51" i="4"/>
  <c r="MA30" i="4"/>
  <c r="CS30" i="4"/>
  <c r="IT76" i="4"/>
  <c r="CS51" i="4"/>
  <c r="HJ30" i="4"/>
  <c r="C11" i="5"/>
  <c r="D11" i="5"/>
  <c r="E11" i="5"/>
  <c r="B11" i="5"/>
  <c r="HP76" i="4" l="1"/>
  <c r="BG51" i="4"/>
  <c r="FX30" i="4"/>
  <c r="FX51" i="4"/>
  <c r="KO30" i="4"/>
  <c r="BG30" i="4"/>
  <c r="LE76" i="4"/>
  <c r="AV76" i="4"/>
  <c r="KO51" i="4"/>
  <c r="KP76" i="4"/>
  <c r="FE51" i="4"/>
  <c r="JV30" i="4"/>
  <c r="HA76" i="4"/>
  <c r="AN51" i="4"/>
  <c r="FE30" i="4"/>
  <c r="AN30" i="4"/>
  <c r="AG76" i="4"/>
  <c r="JV51" i="4"/>
  <c r="BZ30" i="4"/>
  <c r="IE76" i="4"/>
  <c r="BK76" i="4"/>
  <c r="LH51" i="4"/>
  <c r="LT76" i="4"/>
  <c r="GQ51" i="4"/>
  <c r="LH30" i="4"/>
  <c r="BZ51" i="4"/>
  <c r="GQ30" i="4"/>
  <c r="R76" i="4"/>
  <c r="JC51" i="4"/>
  <c r="U30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<sst xmlns="http://schemas.openxmlformats.org/spreadsheetml/2006/main" count="277" uniqueCount="143">
  <si>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</si>
  <si>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</si>
  <si>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</si>
  <si>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</si>
  <si>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</si>
  <si>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</si>
  <si>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</si>
  <si>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</si>
  <si>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</si>
  <si>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</si>
  <si>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</si>
  <si>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</si>
  <si>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</si>
  <si>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</si>
  <si>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</si>
  <si>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</si>
  <si>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</si>
  <si>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</si>
  <si>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</si>
  <si>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</si>
  <si>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</si>
  <si>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</si>
  <si>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</si>
  <si>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</si>
  <si>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</si>
  <si>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</si>
  <si>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</si>
  <si>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</si>
  <si>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</si>
  <si>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</si>
  <si>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</si>
  <si>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</si>
  <si>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</si>
  <si>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</si>
  <si>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</si>
  <si>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</si>
  <si>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</si>
  <si>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</si>
  <si>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</si>
  <si>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</si>
  <si>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</si>
  <si>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</si>
  <si>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</si>
  <si>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</si>
  <si>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</si>
  <si>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</si>
  <si>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</si>
  <si>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</si>
  <si>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</si>
  <si>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</si>
  <si>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</si>
  <si>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</si>
  <si>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</si>
  <si>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</si>
  <si>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</si>
  <si>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</si>
  <si>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</si>
  <si>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</si>
  <si>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</si>
  <si>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</si>
  <si>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</si>
  <si>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</si>
  <si>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</si>
  <si>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</si>
  <si>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</si>
  <si>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</si>
  <si>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</si>
  <si>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</si>
  <si>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</si>
  <si>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</si>
  <si>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</si>
  <si>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</si>
  <si>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</si>
  <si>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</si>
  <si>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</si>
  <si>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</si>
  <si>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</si>
  <si>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</si>
  <si>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</si>
  <si>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</si>
  <si>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</si>
  <si>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</si>
  <si>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</si>
  <si>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</si>
  <si>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</si>
  <si>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</si>
  <si>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</si>
  <si>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</si>
  <si>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</si>
  <si>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</si>
  <si>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</si>
  <si>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</si>
  <si>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</si>
  <si>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</si>
  <si>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</si>
  <si>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</si>
  <si>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</si>
  <si>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</si>
  <si>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</si>
  <si>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</si>
  <si>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</si>
  <si>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</si>
  <si>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</si>
  <si>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</si>
  <si>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</si>
  <si>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</si>
  <si>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</si>
  <si>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</si>
  <si>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</si>
  <si>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</si>
  <si>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</si>
  <si>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</si>
  <si>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</si>
  <si>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</si>
  <si>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</si>
  <si>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</si>
  <si>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</si>
  <si>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</si>
  <si>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</si>
  <si>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</si>
  <si>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</si>
  <si>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</si>
  <si>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</si>
  <si>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備前橋二輪車駐車場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</si>
  <si>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</si>
  <si>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</si>
  <si>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</si>
  <si>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</si>
  <si>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</si>
  <si>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</si>
  <si>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</si>
  <si>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</si>
  <si>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</si>
  <si>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</si>
  <si>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</si>
  <si>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</si>
  <si>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</si>
  <si>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</si>
  <si>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</si>
  <si>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</si>
  <si>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工事費の増により、収益的収支比率、売上高GOP比率、EBITDA、すべての数値が減少した。</t>
    <rPh sb="1" eb="4">
      <t>コウジヒ</t>
    </rPh>
    <rPh sb="5" eb="6">
      <t>ゾウ</t>
    </rPh>
    <rPh sb="10" eb="13">
      <t>シュウエキテキ</t>
    </rPh>
    <rPh sb="13" eb="15">
      <t>シュウシ</t>
    </rPh>
    <rPh sb="15" eb="17">
      <t>ヒリツ</t>
    </rPh>
    <rPh sb="18" eb="20">
      <t>ウリアゲ</t>
    </rPh>
    <rPh sb="20" eb="21">
      <t>ダカ</t>
    </rPh>
    <rPh sb="24" eb="26">
      <t>ヒリツ</t>
    </rPh>
    <rPh sb="38" eb="40">
      <t>スウチ</t>
    </rPh>
    <rPh sb="41" eb="43">
      <t>ゲンショウ</t>
    </rPh>
    <phoneticPr fontId="5"/>
  </si>
  <si>
    <t>　本駐車場は、定期利用のみであり、昨年度と変わらない稼働率となった。</t>
    <rPh sb="1" eb="2">
      <t>ホン</t>
    </rPh>
    <rPh sb="2" eb="5">
      <t>チュウシャジョウ</t>
    </rPh>
    <rPh sb="7" eb="9">
      <t>テイキ</t>
    </rPh>
    <rPh sb="9" eb="11">
      <t>リヨウ</t>
    </rPh>
    <rPh sb="17" eb="20">
      <t>サクネンド</t>
    </rPh>
    <rPh sb="21" eb="22">
      <t>カ</t>
    </rPh>
    <rPh sb="26" eb="28">
      <t>カドウ</t>
    </rPh>
    <rPh sb="28" eb="29">
      <t>リツ</t>
    </rPh>
    <phoneticPr fontId="5"/>
  </si>
  <si>
    <t>　稼働率以外の指標については、修繕工事の影響により数値が減少したが、来年度については、設備改修の予定もなく、定期利用により安定した利用が見込めることから、数値は増加する見込みである。</t>
    <rPh sb="1" eb="3">
      <t>カドウ</t>
    </rPh>
    <rPh sb="3" eb="4">
      <t>リツ</t>
    </rPh>
    <rPh sb="4" eb="6">
      <t>イガイ</t>
    </rPh>
    <rPh sb="7" eb="9">
      <t>シヒョウ</t>
    </rPh>
    <rPh sb="15" eb="17">
      <t>シュウゼン</t>
    </rPh>
    <rPh sb="17" eb="19">
      <t>コウジ</t>
    </rPh>
    <rPh sb="20" eb="22">
      <t>エイキョウ</t>
    </rPh>
    <rPh sb="25" eb="27">
      <t>スウチ</t>
    </rPh>
    <rPh sb="28" eb="30">
      <t>ゲンショウ</t>
    </rPh>
    <rPh sb="45" eb="47">
      <t>カイシュウ</t>
    </rPh>
    <rPh sb="48" eb="50">
      <t>ヨテイ</t>
    </rPh>
    <rPh sb="54" eb="56">
      <t>テイキ</t>
    </rPh>
    <rPh sb="56" eb="58">
      <t>リヨウ</t>
    </rPh>
    <rPh sb="61" eb="63">
      <t>アンテイ</t>
    </rPh>
    <rPh sb="65" eb="67">
      <t>リヨウ</t>
    </rPh>
    <rPh sb="68" eb="70">
      <t>ミコ</t>
    </rPh>
    <rPh sb="77" eb="79">
      <t>スウチ</t>
    </rPh>
    <rPh sb="80" eb="82">
      <t>ゾウカ</t>
    </rPh>
    <rPh sb="84" eb="86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</si>
</sst>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344.1</c:v>
                </c:pt>
                <c:pt idx="1">
                  <c:v>409.6</c:v>
                </c:pt>
                <c:pt idx="2">
                  <c:v>201</c:v>
                </c:pt>
                <c:pt idx="3">
                  <c:v>329</c:v>
                </c:pt>
                <c:pt idx="4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8-4754-BF7A-3CAB6CF7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8-4754-BF7A-3CAB6CF7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A-4377-AF50-5CA56C55F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A-4377-AF50-5CA56C55F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42B-44A7-99D1-D3C026E2E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B-44A7-99D1-D3C026E2E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1E6-4A1B-9B39-0F1AE7A00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6-4A1B-9B39-0F1AE7A00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9-4632-8AC0-5454ACF7C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9-4632-8AC0-5454ACF7C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8-4862-AE70-23E41E8E2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862-AE70-23E41E8E2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90</c:v>
                </c:pt>
                <c:pt idx="1">
                  <c:v>100</c:v>
                </c:pt>
                <c:pt idx="2">
                  <c:v>95</c:v>
                </c:pt>
                <c:pt idx="3">
                  <c:v>85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D-4A30-8F80-26E1F89C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D-4A30-8F80-26E1F89C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70.900000000000006</c:v>
                </c:pt>
                <c:pt idx="1">
                  <c:v>75.599999999999994</c:v>
                </c:pt>
                <c:pt idx="2">
                  <c:v>50.3</c:v>
                </c:pt>
                <c:pt idx="3">
                  <c:v>70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F-4CE6-809E-487C4798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F-4CE6-809E-487C4798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1223</c:v>
                </c:pt>
                <c:pt idx="1">
                  <c:v>1421</c:v>
                </c:pt>
                <c:pt idx="2">
                  <c:v>889</c:v>
                </c:pt>
                <c:pt idx="3">
                  <c:v>1086</c:v>
                </c:pt>
                <c:pt idx="4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E-46CF-A7C3-27E4C160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E-46CF-A7C3-27E4C160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58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
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
データ!H6&amp;"　"&amp;データ!I6</f>
        <v>
東京都中央区　備前橋二輪車駐車場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
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
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
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
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
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
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
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
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
データ!J7</f>
        <v>
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
データ!K7</f>
        <v>
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
データ!L7</f>
        <v>
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
データ!M7</f>
        <v>
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
データ!N7</f>
        <v>
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
データ!S7</f>
        <v>
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
データ!T7</f>
        <v>
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
データ!U7</f>
        <v>
216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
10</v>
      </c>
      <c r="NE8" s="13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
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
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
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
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
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
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
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
19</v>
      </c>
      <c r="NE9" s="136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
データ!O7</f>
        <v>
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
130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
データ!Q7</f>
        <v>
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
データ!R7</f>
        <v>
12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
データ!V7</f>
        <v>
20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
データ!W7</f>
        <v>
11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
データ!X7</f>
        <v>
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
21</v>
      </c>
      <c r="NE10" s="126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
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
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
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
140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
データ!$B$11</f>
        <v>
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
データ!$C$11</f>
        <v>
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
データ!$D$11</f>
        <v>
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
データ!$E$11</f>
        <v>
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
データ!$F$11</f>
        <v>
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
データ!$B$11</f>
        <v>
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
データ!$C$11</f>
        <v>
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
データ!$D$11</f>
        <v>
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
データ!$E$11</f>
        <v>
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
データ!$F$11</f>
        <v>
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
データ!$B$11</f>
        <v>
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
データ!$C$11</f>
        <v>
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
データ!$D$11</f>
        <v>
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
データ!$E$11</f>
        <v>
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
データ!$F$11</f>
        <v>
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
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
データ!Y7</f>
        <v>
344.1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
データ!Z7</f>
        <v>
409.6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
データ!AA7</f>
        <v>
201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
データ!AB7</f>
        <v>
329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
データ!AC7</f>
        <v>
189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
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
データ!AJ7</f>
        <v>
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
データ!AK7</f>
        <v>
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
データ!AL7</f>
        <v>
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
データ!AM7</f>
        <v>
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
データ!AN7</f>
        <v>
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
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
データ!DK7</f>
        <v>
90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
データ!DL7</f>
        <v>
100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
データ!DM7</f>
        <v>
95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
データ!DN7</f>
        <v>
85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
データ!DO7</f>
        <v>
85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
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
データ!AD7</f>
        <v>
443.6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
データ!AE7</f>
        <v>
355.6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
データ!AF7</f>
        <v>
358.6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
データ!AG7</f>
        <v>
464.8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
データ!AH7</f>
        <v>
1721.5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
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
データ!AO7</f>
        <v>
2.2999999999999998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
データ!AP7</f>
        <v>
2.7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
データ!AQ7</f>
        <v>
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
データ!AR7</f>
        <v>
9.6999999999999993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
データ!AS7</f>
        <v>
1.3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
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
データ!DP7</f>
        <v>
154.1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
データ!DQ7</f>
        <v>
151.6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
データ!DR7</f>
        <v>
151.19999999999999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
データ!DS7</f>
        <v>
159.69999999999999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
データ!DT7</f>
        <v>
176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
141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
データ!$B$11</f>
        <v>
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
データ!$C$11</f>
        <v>
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
データ!$D$11</f>
        <v>
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
データ!$E$11</f>
        <v>
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
データ!$F$11</f>
        <v>
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
データ!$B$11</f>
        <v>
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
データ!$C$11</f>
        <v>
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
データ!$D$11</f>
        <v>
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
データ!$E$11</f>
        <v>
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
データ!$F$11</f>
        <v>
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
データ!$B$11</f>
        <v>
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
データ!$C$11</f>
        <v>
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
データ!$D$11</f>
        <v>
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
データ!$E$11</f>
        <v>
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
データ!$F$11</f>
        <v>
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
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
データ!AU7</f>
        <v>
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
データ!AV7</f>
        <v>
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
データ!AW7</f>
        <v>
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
データ!AX7</f>
        <v>
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
データ!AY7</f>
        <v>
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
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
データ!BF7</f>
        <v>
70.900000000000006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
データ!BG7</f>
        <v>
75.599999999999994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
データ!BH7</f>
        <v>
50.3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
データ!BI7</f>
        <v>
70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
データ!BJ7</f>
        <v>
47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
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
データ!BQ7</f>
        <v>
1223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
データ!BR7</f>
        <v>
1421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
データ!BS7</f>
        <v>
889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
データ!BT7</f>
        <v>
1086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
データ!BU7</f>
        <v>
775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
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
データ!AZ7</f>
        <v>
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
データ!BA7</f>
        <v>
54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
データ!BB7</f>
        <v>
33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
データ!BC7</f>
        <v>
14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
データ!BD7</f>
        <v>
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
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
データ!BK7</f>
        <v>
33.4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
データ!BL7</f>
        <v>
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
データ!BM7</f>
        <v>
22.3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
データ!BN7</f>
        <v>
33.6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
データ!BO7</f>
        <v>
35.299999999999997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
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
データ!BV7</f>
        <v>
9663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
データ!BW7</f>
        <v>
9019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
データ!BX7</f>
        <v>
8406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
データ!BY7</f>
        <v>
7531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
データ!BZ7</f>
        <v>
8442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
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
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
142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
データ!CM7</f>
        <v>
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
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
データ!$B$11</f>
        <v>
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
データ!$C$11</f>
        <v>
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
データ!$D$11</f>
        <v>
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
データ!$E$11</f>
        <v>
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
データ!$F$11</f>
        <v>
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
データ!CN7</f>
        <v>
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
データ!$B$11</f>
        <v>
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
データ!$C$11</f>
        <v>
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
データ!$D$11</f>
        <v>
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
データ!$E$11</f>
        <v>
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
データ!$F$11</f>
        <v>
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
データ!$B$11</f>
        <v>
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
データ!$C$11</f>
        <v>
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
データ!$D$11</f>
        <v>
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
データ!$E$11</f>
        <v>
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
データ!$F$11</f>
        <v>
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
27</v>
      </c>
      <c r="J77" s="83"/>
      <c r="K77" s="83"/>
      <c r="L77" s="83"/>
      <c r="M77" s="83"/>
      <c r="N77" s="83"/>
      <c r="O77" s="83"/>
      <c r="P77" s="83"/>
      <c r="Q77" s="83"/>
      <c r="R77" s="80" t="str">
        <f>
データ!CB7</f>
        <v xml:space="preserve">
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
データ!CC7</f>
        <v xml:space="preserve">
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
データ!CD7</f>
        <v xml:space="preserve">
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
データ!CE7</f>
        <v xml:space="preserve">
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
データ!CF7</f>
        <v xml:space="preserve">
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
27</v>
      </c>
      <c r="GD77" s="83"/>
      <c r="GE77" s="83"/>
      <c r="GF77" s="83"/>
      <c r="GG77" s="83"/>
      <c r="GH77" s="83"/>
      <c r="GI77" s="83"/>
      <c r="GJ77" s="83"/>
      <c r="GK77" s="83"/>
      <c r="GL77" s="80" t="str">
        <f>
データ!CO7</f>
        <v xml:space="preserve">
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
データ!CP7</f>
        <v xml:space="preserve">
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
データ!CQ7</f>
        <v xml:space="preserve">
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
データ!CR7</f>
        <v xml:space="preserve">
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
データ!CS7</f>
        <v xml:space="preserve">
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
27</v>
      </c>
      <c r="JS77" s="83"/>
      <c r="JT77" s="83"/>
      <c r="JU77" s="83"/>
      <c r="JV77" s="83"/>
      <c r="JW77" s="83"/>
      <c r="JX77" s="83"/>
      <c r="JY77" s="83"/>
      <c r="JZ77" s="83"/>
      <c r="KA77" s="80">
        <f>
データ!CZ7</f>
        <v>
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
データ!DA7</f>
        <v>
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
データ!DB7</f>
        <v>
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
データ!DC7</f>
        <v>
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
データ!DD7</f>
        <v>
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
29</v>
      </c>
      <c r="J78" s="83"/>
      <c r="K78" s="83"/>
      <c r="L78" s="83"/>
      <c r="M78" s="83"/>
      <c r="N78" s="83"/>
      <c r="O78" s="83"/>
      <c r="P78" s="83"/>
      <c r="Q78" s="83"/>
      <c r="R78" s="80" t="str">
        <f>
データ!CG7</f>
        <v xml:space="preserve">
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
データ!CH7</f>
        <v xml:space="preserve">
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
データ!CI7</f>
        <v xml:space="preserve">
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
データ!CJ7</f>
        <v xml:space="preserve">
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
データ!CK7</f>
        <v xml:space="preserve">
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
29</v>
      </c>
      <c r="GD78" s="83"/>
      <c r="GE78" s="83"/>
      <c r="GF78" s="83"/>
      <c r="GG78" s="83"/>
      <c r="GH78" s="83"/>
      <c r="GI78" s="83"/>
      <c r="GJ78" s="83"/>
      <c r="GK78" s="83"/>
      <c r="GL78" s="80" t="str">
        <f>
データ!CT7</f>
        <v xml:space="preserve">
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
データ!CU7</f>
        <v xml:space="preserve">
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
データ!CV7</f>
        <v xml:space="preserve">
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
データ!CW7</f>
        <v xml:space="preserve">
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
データ!CX7</f>
        <v xml:space="preserve">
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
29</v>
      </c>
      <c r="JS78" s="83"/>
      <c r="JT78" s="83"/>
      <c r="JU78" s="83"/>
      <c r="JV78" s="83"/>
      <c r="JW78" s="83"/>
      <c r="JX78" s="83"/>
      <c r="JY78" s="83"/>
      <c r="JZ78" s="83"/>
      <c r="KA78" s="80">
        <f>
データ!DE7</f>
        <v>
85.4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
データ!DF7</f>
        <v>
69.900000000000006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
データ!DG7</f>
        <v>
59.6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
データ!DH7</f>
        <v>
51.8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
データ!DI7</f>
        <v>
51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49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4Gyn8hluhkJIvjjLpsBf7t52w8vhJPezH+KINBq6q9GD/kqw2Ns+gnkaUR4yPu27gIHDFoqiDqUkp1x798h4yg==" saltValue="tpb/M8vVNVysE5G3YEYPY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50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51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52</v>
      </c>
      <c r="B3" s="50" t="s">
        <v>
53</v>
      </c>
      <c r="C3" s="50" t="s">
        <v>
54</v>
      </c>
      <c r="D3" s="50" t="s">
        <v>
55</v>
      </c>
      <c r="E3" s="50" t="s">
        <v>
56</v>
      </c>
      <c r="F3" s="50" t="s">
        <v>
57</v>
      </c>
      <c r="G3" s="50" t="s">
        <v>
58</v>
      </c>
      <c r="H3" s="143" t="s">
        <v>
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70</v>
      </c>
      <c r="CN4" s="149" t="s">
        <v>
71</v>
      </c>
      <c r="CO4" s="140" t="s">
        <v>
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75</v>
      </c>
      <c r="B5" s="58"/>
      <c r="C5" s="58"/>
      <c r="D5" s="58"/>
      <c r="E5" s="58"/>
      <c r="F5" s="58"/>
      <c r="G5" s="58"/>
      <c r="H5" s="59" t="s">
        <v>
76</v>
      </c>
      <c r="I5" s="59" t="s">
        <v>
77</v>
      </c>
      <c r="J5" s="59" t="s">
        <v>
78</v>
      </c>
      <c r="K5" s="59" t="s">
        <v>
79</v>
      </c>
      <c r="L5" s="59" t="s">
        <v>
80</v>
      </c>
      <c r="M5" s="59" t="s">
        <v>
4</v>
      </c>
      <c r="N5" s="59" t="s">
        <v>
5</v>
      </c>
      <c r="O5" s="59" t="s">
        <v>
81</v>
      </c>
      <c r="P5" s="59" t="s">
        <v>
13</v>
      </c>
      <c r="Q5" s="59" t="s">
        <v>
82</v>
      </c>
      <c r="R5" s="59" t="s">
        <v>
83</v>
      </c>
      <c r="S5" s="59" t="s">
        <v>
84</v>
      </c>
      <c r="T5" s="59" t="s">
        <v>
85</v>
      </c>
      <c r="U5" s="59" t="s">
        <v>
86</v>
      </c>
      <c r="V5" s="59" t="s">
        <v>
87</v>
      </c>
      <c r="W5" s="59" t="s">
        <v>
88</v>
      </c>
      <c r="X5" s="59" t="s">
        <v>
89</v>
      </c>
      <c r="Y5" s="59" t="s">
        <v>
90</v>
      </c>
      <c r="Z5" s="59" t="s">
        <v>
91</v>
      </c>
      <c r="AA5" s="59" t="s">
        <v>
92</v>
      </c>
      <c r="AB5" s="59" t="s">
        <v>
93</v>
      </c>
      <c r="AC5" s="59" t="s">
        <v>
94</v>
      </c>
      <c r="AD5" s="59" t="s">
        <v>
95</v>
      </c>
      <c r="AE5" s="59" t="s">
        <v>
96</v>
      </c>
      <c r="AF5" s="59" t="s">
        <v>
97</v>
      </c>
      <c r="AG5" s="59" t="s">
        <v>
98</v>
      </c>
      <c r="AH5" s="59" t="s">
        <v>
99</v>
      </c>
      <c r="AI5" s="59" t="s">
        <v>
100</v>
      </c>
      <c r="AJ5" s="59" t="s">
        <v>
101</v>
      </c>
      <c r="AK5" s="59" t="s">
        <v>
102</v>
      </c>
      <c r="AL5" s="59" t="s">
        <v>
103</v>
      </c>
      <c r="AM5" s="59" t="s">
        <v>
104</v>
      </c>
      <c r="AN5" s="59" t="s">
        <v>
105</v>
      </c>
      <c r="AO5" s="59" t="s">
        <v>
95</v>
      </c>
      <c r="AP5" s="59" t="s">
        <v>
96</v>
      </c>
      <c r="AQ5" s="59" t="s">
        <v>
97</v>
      </c>
      <c r="AR5" s="59" t="s">
        <v>
98</v>
      </c>
      <c r="AS5" s="59" t="s">
        <v>
99</v>
      </c>
      <c r="AT5" s="59" t="s">
        <v>
100</v>
      </c>
      <c r="AU5" s="59" t="s">
        <v>
101</v>
      </c>
      <c r="AV5" s="59" t="s">
        <v>
106</v>
      </c>
      <c r="AW5" s="59" t="s">
        <v>
107</v>
      </c>
      <c r="AX5" s="59" t="s">
        <v>
108</v>
      </c>
      <c r="AY5" s="59" t="s">
        <v>
109</v>
      </c>
      <c r="AZ5" s="59" t="s">
        <v>
95</v>
      </c>
      <c r="BA5" s="59" t="s">
        <v>
96</v>
      </c>
      <c r="BB5" s="59" t="s">
        <v>
97</v>
      </c>
      <c r="BC5" s="59" t="s">
        <v>
98</v>
      </c>
      <c r="BD5" s="59" t="s">
        <v>
99</v>
      </c>
      <c r="BE5" s="59" t="s">
        <v>
100</v>
      </c>
      <c r="BF5" s="59" t="s">
        <v>
110</v>
      </c>
      <c r="BG5" s="59" t="s">
        <v>
102</v>
      </c>
      <c r="BH5" s="59" t="s">
        <v>
111</v>
      </c>
      <c r="BI5" s="59" t="s">
        <v>
112</v>
      </c>
      <c r="BJ5" s="59" t="s">
        <v>
105</v>
      </c>
      <c r="BK5" s="59" t="s">
        <v>
95</v>
      </c>
      <c r="BL5" s="59" t="s">
        <v>
96</v>
      </c>
      <c r="BM5" s="59" t="s">
        <v>
97</v>
      </c>
      <c r="BN5" s="59" t="s">
        <v>
98</v>
      </c>
      <c r="BO5" s="59" t="s">
        <v>
99</v>
      </c>
      <c r="BP5" s="59" t="s">
        <v>
100</v>
      </c>
      <c r="BQ5" s="59" t="s">
        <v>
113</v>
      </c>
      <c r="BR5" s="59" t="s">
        <v>
102</v>
      </c>
      <c r="BS5" s="59" t="s">
        <v>
103</v>
      </c>
      <c r="BT5" s="59" t="s">
        <v>
112</v>
      </c>
      <c r="BU5" s="59" t="s">
        <v>
114</v>
      </c>
      <c r="BV5" s="59" t="s">
        <v>
95</v>
      </c>
      <c r="BW5" s="59" t="s">
        <v>
96</v>
      </c>
      <c r="BX5" s="59" t="s">
        <v>
97</v>
      </c>
      <c r="BY5" s="59" t="s">
        <v>
98</v>
      </c>
      <c r="BZ5" s="59" t="s">
        <v>
99</v>
      </c>
      <c r="CA5" s="59" t="s">
        <v>
100</v>
      </c>
      <c r="CB5" s="59" t="s">
        <v>
90</v>
      </c>
      <c r="CC5" s="59" t="s">
        <v>
106</v>
      </c>
      <c r="CD5" s="59" t="s">
        <v>
111</v>
      </c>
      <c r="CE5" s="59" t="s">
        <v>
108</v>
      </c>
      <c r="CF5" s="59" t="s">
        <v>
114</v>
      </c>
      <c r="CG5" s="59" t="s">
        <v>
95</v>
      </c>
      <c r="CH5" s="59" t="s">
        <v>
96</v>
      </c>
      <c r="CI5" s="59" t="s">
        <v>
97</v>
      </c>
      <c r="CJ5" s="59" t="s">
        <v>
98</v>
      </c>
      <c r="CK5" s="59" t="s">
        <v>
99</v>
      </c>
      <c r="CL5" s="59" t="s">
        <v>
100</v>
      </c>
      <c r="CM5" s="150"/>
      <c r="CN5" s="150"/>
      <c r="CO5" s="59" t="s">
        <v>
90</v>
      </c>
      <c r="CP5" s="59" t="s">
        <v>
102</v>
      </c>
      <c r="CQ5" s="59" t="s">
        <v>
92</v>
      </c>
      <c r="CR5" s="59" t="s">
        <v>
112</v>
      </c>
      <c r="CS5" s="59" t="s">
        <v>
94</v>
      </c>
      <c r="CT5" s="59" t="s">
        <v>
95</v>
      </c>
      <c r="CU5" s="59" t="s">
        <v>
96</v>
      </c>
      <c r="CV5" s="59" t="s">
        <v>
97</v>
      </c>
      <c r="CW5" s="59" t="s">
        <v>
98</v>
      </c>
      <c r="CX5" s="59" t="s">
        <v>
99</v>
      </c>
      <c r="CY5" s="59" t="s">
        <v>
100</v>
      </c>
      <c r="CZ5" s="59" t="s">
        <v>
101</v>
      </c>
      <c r="DA5" s="59" t="s">
        <v>
115</v>
      </c>
      <c r="DB5" s="59" t="s">
        <v>
107</v>
      </c>
      <c r="DC5" s="59" t="s">
        <v>
104</v>
      </c>
      <c r="DD5" s="59" t="s">
        <v>
94</v>
      </c>
      <c r="DE5" s="59" t="s">
        <v>
95</v>
      </c>
      <c r="DF5" s="59" t="s">
        <v>
96</v>
      </c>
      <c r="DG5" s="59" t="s">
        <v>
97</v>
      </c>
      <c r="DH5" s="59" t="s">
        <v>
98</v>
      </c>
      <c r="DI5" s="59" t="s">
        <v>
99</v>
      </c>
      <c r="DJ5" s="59" t="s">
        <v>
35</v>
      </c>
      <c r="DK5" s="59" t="s">
        <v>
101</v>
      </c>
      <c r="DL5" s="59" t="s">
        <v>
115</v>
      </c>
      <c r="DM5" s="59" t="s">
        <v>
111</v>
      </c>
      <c r="DN5" s="59" t="s">
        <v>
112</v>
      </c>
      <c r="DO5" s="59" t="s">
        <v>
116</v>
      </c>
      <c r="DP5" s="59" t="s">
        <v>
95</v>
      </c>
      <c r="DQ5" s="59" t="s">
        <v>
96</v>
      </c>
      <c r="DR5" s="59" t="s">
        <v>
97</v>
      </c>
      <c r="DS5" s="59" t="s">
        <v>
98</v>
      </c>
      <c r="DT5" s="59" t="s">
        <v>
99</v>
      </c>
      <c r="DU5" s="59" t="s">
        <v>
100</v>
      </c>
    </row>
    <row r="6" spans="1:125" s="66" customFormat="1" x14ac:dyDescent="0.15">
      <c r="A6" s="49" t="s">
        <v>
117</v>
      </c>
      <c r="B6" s="60">
        <f>
B8</f>
        <v>
2019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12</v>
      </c>
      <c r="H6" s="60" t="str">
        <f>
SUBSTITUTE(H8,"　","")</f>
        <v>
東京都中央区</v>
      </c>
      <c r="I6" s="60" t="str">
        <f t="shared" si="1"/>
        <v>
備前橋二輪車駐車場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12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216</v>
      </c>
      <c r="V6" s="63">
        <f t="shared" si="1"/>
        <v>
20</v>
      </c>
      <c r="W6" s="63">
        <f t="shared" si="1"/>
        <v>
11</v>
      </c>
      <c r="X6" s="62" t="str">
        <f t="shared" si="1"/>
        <v>
導入なし</v>
      </c>
      <c r="Y6" s="64">
        <f>
IF(Y8="-",NA(),Y8)</f>
        <v>
344.1</v>
      </c>
      <c r="Z6" s="64">
        <f t="shared" ref="Z6:AH6" si="2">
IF(Z8="-",NA(),Z8)</f>
        <v>
409.6</v>
      </c>
      <c r="AA6" s="64">
        <f t="shared" si="2"/>
        <v>
201</v>
      </c>
      <c r="AB6" s="64">
        <f t="shared" si="2"/>
        <v>
329</v>
      </c>
      <c r="AC6" s="64">
        <f t="shared" si="2"/>
        <v>
189</v>
      </c>
      <c r="AD6" s="64">
        <f t="shared" si="2"/>
        <v>
443.6</v>
      </c>
      <c r="AE6" s="64">
        <f t="shared" si="2"/>
        <v>
355.6</v>
      </c>
      <c r="AF6" s="64">
        <f t="shared" si="2"/>
        <v>
358.6</v>
      </c>
      <c r="AG6" s="64">
        <f t="shared" si="2"/>
        <v>
464.8</v>
      </c>
      <c r="AH6" s="64">
        <f t="shared" si="2"/>
        <v>
1721.5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2.2999999999999998</v>
      </c>
      <c r="AP6" s="64">
        <f t="shared" si="3"/>
        <v>
2.7</v>
      </c>
      <c r="AQ6" s="64">
        <f t="shared" si="3"/>
        <v>
2.2999999999999998</v>
      </c>
      <c r="AR6" s="64">
        <f t="shared" si="3"/>
        <v>
9.6999999999999993</v>
      </c>
      <c r="AS6" s="64">
        <f t="shared" si="3"/>
        <v>
1.3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48</v>
      </c>
      <c r="BA6" s="65">
        <f t="shared" si="4"/>
        <v>
54</v>
      </c>
      <c r="BB6" s="65">
        <f t="shared" si="4"/>
        <v>
33</v>
      </c>
      <c r="BC6" s="65">
        <f t="shared" si="4"/>
        <v>
14</v>
      </c>
      <c r="BD6" s="65">
        <f t="shared" si="4"/>
        <v>
4</v>
      </c>
      <c r="BE6" s="63" t="str">
        <f>
IF(BE8="-","",IF(BE8="-","【-】","【"&amp;SUBSTITUTE(TEXT(BE8,"#,##0"),"-","△")&amp;"】"))</f>
        <v>
【17】</v>
      </c>
      <c r="BF6" s="64">
        <f>
IF(BF8="-",NA(),BF8)</f>
        <v>
70.900000000000006</v>
      </c>
      <c r="BG6" s="64">
        <f t="shared" ref="BG6:BO6" si="5">
IF(BG8="-",NA(),BG8)</f>
        <v>
75.599999999999994</v>
      </c>
      <c r="BH6" s="64">
        <f t="shared" si="5"/>
        <v>
50.3</v>
      </c>
      <c r="BI6" s="64">
        <f t="shared" si="5"/>
        <v>
70</v>
      </c>
      <c r="BJ6" s="64">
        <f t="shared" si="5"/>
        <v>
47</v>
      </c>
      <c r="BK6" s="64">
        <f t="shared" si="5"/>
        <v>
33.4</v>
      </c>
      <c r="BL6" s="64">
        <f t="shared" si="5"/>
        <v>
32.299999999999997</v>
      </c>
      <c r="BM6" s="64">
        <f t="shared" si="5"/>
        <v>
22.3</v>
      </c>
      <c r="BN6" s="64">
        <f t="shared" si="5"/>
        <v>
33.6</v>
      </c>
      <c r="BO6" s="64">
        <f t="shared" si="5"/>
        <v>
35.299999999999997</v>
      </c>
      <c r="BP6" s="61" t="str">
        <f>
IF(BP8="-","",IF(BP8="-","【-】","【"&amp;SUBSTITUTE(TEXT(BP8,"#,##0.0"),"-","△")&amp;"】"))</f>
        <v>
【20.8】</v>
      </c>
      <c r="BQ6" s="65">
        <f>
IF(BQ8="-",NA(),BQ8)</f>
        <v>
1223</v>
      </c>
      <c r="BR6" s="65">
        <f t="shared" ref="BR6:BZ6" si="6">
IF(BR8="-",NA(),BR8)</f>
        <v>
1421</v>
      </c>
      <c r="BS6" s="65">
        <f t="shared" si="6"/>
        <v>
889</v>
      </c>
      <c r="BT6" s="65">
        <f t="shared" si="6"/>
        <v>
1086</v>
      </c>
      <c r="BU6" s="65">
        <f t="shared" si="6"/>
        <v>
775</v>
      </c>
      <c r="BV6" s="65">
        <f t="shared" si="6"/>
        <v>
9663</v>
      </c>
      <c r="BW6" s="65">
        <f t="shared" si="6"/>
        <v>
9019</v>
      </c>
      <c r="BX6" s="65">
        <f t="shared" si="6"/>
        <v>
8406</v>
      </c>
      <c r="BY6" s="65">
        <f t="shared" si="6"/>
        <v>
7531</v>
      </c>
      <c r="BZ6" s="65">
        <f t="shared" si="6"/>
        <v>
8442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118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119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85.4</v>
      </c>
      <c r="DF6" s="64">
        <f t="shared" si="8"/>
        <v>
69.900000000000006</v>
      </c>
      <c r="DG6" s="64">
        <f t="shared" si="8"/>
        <v>
59.6</v>
      </c>
      <c r="DH6" s="64">
        <f t="shared" si="8"/>
        <v>
51.8</v>
      </c>
      <c r="DI6" s="64">
        <f t="shared" si="8"/>
        <v>
51</v>
      </c>
      <c r="DJ6" s="61" t="str">
        <f>
IF(DJ8="-","",IF(DJ8="-","【-】","【"&amp;SUBSTITUTE(TEXT(DJ8,"#,##0.0"),"-","△")&amp;"】"))</f>
        <v>
【425.4】</v>
      </c>
      <c r="DK6" s="64">
        <f>
IF(DK8="-",NA(),DK8)</f>
        <v>
90</v>
      </c>
      <c r="DL6" s="64">
        <f t="shared" ref="DL6:DT6" si="9">
IF(DL8="-",NA(),DL8)</f>
        <v>
100</v>
      </c>
      <c r="DM6" s="64">
        <f t="shared" si="9"/>
        <v>
95</v>
      </c>
      <c r="DN6" s="64">
        <f t="shared" si="9"/>
        <v>
85</v>
      </c>
      <c r="DO6" s="64">
        <f t="shared" si="9"/>
        <v>
85</v>
      </c>
      <c r="DP6" s="64">
        <f t="shared" si="9"/>
        <v>
154.1</v>
      </c>
      <c r="DQ6" s="64">
        <f t="shared" si="9"/>
        <v>
151.6</v>
      </c>
      <c r="DR6" s="64">
        <f t="shared" si="9"/>
        <v>
151.19999999999999</v>
      </c>
      <c r="DS6" s="64">
        <f t="shared" si="9"/>
        <v>
159.69999999999999</v>
      </c>
      <c r="DT6" s="64">
        <f t="shared" si="9"/>
        <v>
176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120</v>
      </c>
      <c r="B7" s="60">
        <f t="shared" ref="B7:X7" si="10">
B8</f>
        <v>
2019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12</v>
      </c>
      <c r="H7" s="60" t="str">
        <f t="shared" si="10"/>
        <v>
東京都　中央区</v>
      </c>
      <c r="I7" s="60" t="str">
        <f t="shared" si="10"/>
        <v>
備前橋二輪車駐車場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12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216</v>
      </c>
      <c r="V7" s="63">
        <f t="shared" si="10"/>
        <v>
20</v>
      </c>
      <c r="W7" s="63">
        <f t="shared" si="10"/>
        <v>
11</v>
      </c>
      <c r="X7" s="62" t="str">
        <f t="shared" si="10"/>
        <v>
導入なし</v>
      </c>
      <c r="Y7" s="64">
        <f>
Y8</f>
        <v>
344.1</v>
      </c>
      <c r="Z7" s="64">
        <f t="shared" ref="Z7:AH7" si="11">
Z8</f>
        <v>
409.6</v>
      </c>
      <c r="AA7" s="64">
        <f t="shared" si="11"/>
        <v>
201</v>
      </c>
      <c r="AB7" s="64">
        <f t="shared" si="11"/>
        <v>
329</v>
      </c>
      <c r="AC7" s="64">
        <f t="shared" si="11"/>
        <v>
189</v>
      </c>
      <c r="AD7" s="64">
        <f t="shared" si="11"/>
        <v>
443.6</v>
      </c>
      <c r="AE7" s="64">
        <f t="shared" si="11"/>
        <v>
355.6</v>
      </c>
      <c r="AF7" s="64">
        <f t="shared" si="11"/>
        <v>
358.6</v>
      </c>
      <c r="AG7" s="64">
        <f t="shared" si="11"/>
        <v>
464.8</v>
      </c>
      <c r="AH7" s="64">
        <f t="shared" si="11"/>
        <v>
1721.5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2.2999999999999998</v>
      </c>
      <c r="AP7" s="64">
        <f t="shared" si="12"/>
        <v>
2.7</v>
      </c>
      <c r="AQ7" s="64">
        <f t="shared" si="12"/>
        <v>
2.2999999999999998</v>
      </c>
      <c r="AR7" s="64">
        <f t="shared" si="12"/>
        <v>
9.6999999999999993</v>
      </c>
      <c r="AS7" s="64">
        <f t="shared" si="12"/>
        <v>
1.3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48</v>
      </c>
      <c r="BA7" s="65">
        <f t="shared" si="13"/>
        <v>
54</v>
      </c>
      <c r="BB7" s="65">
        <f t="shared" si="13"/>
        <v>
33</v>
      </c>
      <c r="BC7" s="65">
        <f t="shared" si="13"/>
        <v>
14</v>
      </c>
      <c r="BD7" s="65">
        <f t="shared" si="13"/>
        <v>
4</v>
      </c>
      <c r="BE7" s="63"/>
      <c r="BF7" s="64">
        <f>
BF8</f>
        <v>
70.900000000000006</v>
      </c>
      <c r="BG7" s="64">
        <f t="shared" ref="BG7:BO7" si="14">
BG8</f>
        <v>
75.599999999999994</v>
      </c>
      <c r="BH7" s="64">
        <f t="shared" si="14"/>
        <v>
50.3</v>
      </c>
      <c r="BI7" s="64">
        <f t="shared" si="14"/>
        <v>
70</v>
      </c>
      <c r="BJ7" s="64">
        <f t="shared" si="14"/>
        <v>
47</v>
      </c>
      <c r="BK7" s="64">
        <f t="shared" si="14"/>
        <v>
33.4</v>
      </c>
      <c r="BL7" s="64">
        <f t="shared" si="14"/>
        <v>
32.299999999999997</v>
      </c>
      <c r="BM7" s="64">
        <f t="shared" si="14"/>
        <v>
22.3</v>
      </c>
      <c r="BN7" s="64">
        <f t="shared" si="14"/>
        <v>
33.6</v>
      </c>
      <c r="BO7" s="64">
        <f t="shared" si="14"/>
        <v>
35.299999999999997</v>
      </c>
      <c r="BP7" s="61"/>
      <c r="BQ7" s="65">
        <f>
BQ8</f>
        <v>
1223</v>
      </c>
      <c r="BR7" s="65">
        <f t="shared" ref="BR7:BZ7" si="15">
BR8</f>
        <v>
1421</v>
      </c>
      <c r="BS7" s="65">
        <f t="shared" si="15"/>
        <v>
889</v>
      </c>
      <c r="BT7" s="65">
        <f t="shared" si="15"/>
        <v>
1086</v>
      </c>
      <c r="BU7" s="65">
        <f t="shared" si="15"/>
        <v>
775</v>
      </c>
      <c r="BV7" s="65">
        <f t="shared" si="15"/>
        <v>
9663</v>
      </c>
      <c r="BW7" s="65">
        <f t="shared" si="15"/>
        <v>
9019</v>
      </c>
      <c r="BX7" s="65">
        <f t="shared" si="15"/>
        <v>
8406</v>
      </c>
      <c r="BY7" s="65">
        <f t="shared" si="15"/>
        <v>
7531</v>
      </c>
      <c r="BZ7" s="65">
        <f t="shared" si="15"/>
        <v>
8442</v>
      </c>
      <c r="CA7" s="63"/>
      <c r="CB7" s="64" t="s">
        <v>
121</v>
      </c>
      <c r="CC7" s="64" t="s">
        <v>
121</v>
      </c>
      <c r="CD7" s="64" t="s">
        <v>
121</v>
      </c>
      <c r="CE7" s="64" t="s">
        <v>
121</v>
      </c>
      <c r="CF7" s="64" t="s">
        <v>
121</v>
      </c>
      <c r="CG7" s="64" t="s">
        <v>
121</v>
      </c>
      <c r="CH7" s="64" t="s">
        <v>
121</v>
      </c>
      <c r="CI7" s="64" t="s">
        <v>
121</v>
      </c>
      <c r="CJ7" s="64" t="s">
        <v>
121</v>
      </c>
      <c r="CK7" s="64" t="s">
        <v>
119</v>
      </c>
      <c r="CL7" s="61"/>
      <c r="CM7" s="63">
        <f>
CM8</f>
        <v>
0</v>
      </c>
      <c r="CN7" s="63">
        <f>
CN8</f>
        <v>
0</v>
      </c>
      <c r="CO7" s="64" t="s">
        <v>
121</v>
      </c>
      <c r="CP7" s="64" t="s">
        <v>
121</v>
      </c>
      <c r="CQ7" s="64" t="s">
        <v>
121</v>
      </c>
      <c r="CR7" s="64" t="s">
        <v>
121</v>
      </c>
      <c r="CS7" s="64" t="s">
        <v>
121</v>
      </c>
      <c r="CT7" s="64" t="s">
        <v>
121</v>
      </c>
      <c r="CU7" s="64" t="s">
        <v>
121</v>
      </c>
      <c r="CV7" s="64" t="s">
        <v>
121</v>
      </c>
      <c r="CW7" s="64" t="s">
        <v>
121</v>
      </c>
      <c r="CX7" s="64" t="s">
        <v>
119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85.4</v>
      </c>
      <c r="DF7" s="64">
        <f t="shared" si="16"/>
        <v>
69.900000000000006</v>
      </c>
      <c r="DG7" s="64">
        <f t="shared" si="16"/>
        <v>
59.6</v>
      </c>
      <c r="DH7" s="64">
        <f t="shared" si="16"/>
        <v>
51.8</v>
      </c>
      <c r="DI7" s="64">
        <f t="shared" si="16"/>
        <v>
51</v>
      </c>
      <c r="DJ7" s="61"/>
      <c r="DK7" s="64">
        <f>
DK8</f>
        <v>
90</v>
      </c>
      <c r="DL7" s="64">
        <f t="shared" ref="DL7:DT7" si="17">
DL8</f>
        <v>
100</v>
      </c>
      <c r="DM7" s="64">
        <f t="shared" si="17"/>
        <v>
95</v>
      </c>
      <c r="DN7" s="64">
        <f t="shared" si="17"/>
        <v>
85</v>
      </c>
      <c r="DO7" s="64">
        <f t="shared" si="17"/>
        <v>
85</v>
      </c>
      <c r="DP7" s="64">
        <f t="shared" si="17"/>
        <v>
154.1</v>
      </c>
      <c r="DQ7" s="64">
        <f t="shared" si="17"/>
        <v>
151.6</v>
      </c>
      <c r="DR7" s="64">
        <f t="shared" si="17"/>
        <v>
151.19999999999999</v>
      </c>
      <c r="DS7" s="64">
        <f t="shared" si="17"/>
        <v>
159.69999999999999</v>
      </c>
      <c r="DT7" s="64">
        <f t="shared" si="17"/>
        <v>
176</v>
      </c>
      <c r="DU7" s="61"/>
    </row>
    <row r="8" spans="1:125" s="66" customFormat="1" x14ac:dyDescent="0.15">
      <c r="A8" s="49"/>
      <c r="B8" s="67">
        <v>
2019</v>
      </c>
      <c r="C8" s="67">
        <v>
131024</v>
      </c>
      <c r="D8" s="67">
        <v>
47</v>
      </c>
      <c r="E8" s="67">
        <v>
14</v>
      </c>
      <c r="F8" s="67">
        <v>
0</v>
      </c>
      <c r="G8" s="67">
        <v>
12</v>
      </c>
      <c r="H8" s="67" t="s">
        <v>
122</v>
      </c>
      <c r="I8" s="67" t="s">
        <v>
123</v>
      </c>
      <c r="J8" s="67" t="s">
        <v>
124</v>
      </c>
      <c r="K8" s="67" t="s">
        <v>
125</v>
      </c>
      <c r="L8" s="67" t="s">
        <v>
126</v>
      </c>
      <c r="M8" s="67" t="s">
        <v>
127</v>
      </c>
      <c r="N8" s="67" t="s">
        <v>
128</v>
      </c>
      <c r="O8" s="68" t="s">
        <v>
129</v>
      </c>
      <c r="P8" s="69" t="s">
        <v>
130</v>
      </c>
      <c r="Q8" s="69" t="s">
        <v>
131</v>
      </c>
      <c r="R8" s="70">
        <v>
12</v>
      </c>
      <c r="S8" s="69" t="s">
        <v>
132</v>
      </c>
      <c r="T8" s="69" t="s">
        <v>
133</v>
      </c>
      <c r="U8" s="70">
        <v>
216</v>
      </c>
      <c r="V8" s="70">
        <v>
20</v>
      </c>
      <c r="W8" s="70">
        <v>
11</v>
      </c>
      <c r="X8" s="69" t="s">
        <v>
134</v>
      </c>
      <c r="Y8" s="71">
        <v>
344.1</v>
      </c>
      <c r="Z8" s="71">
        <v>
409.6</v>
      </c>
      <c r="AA8" s="71">
        <v>
201</v>
      </c>
      <c r="AB8" s="71">
        <v>
329</v>
      </c>
      <c r="AC8" s="71">
        <v>
189</v>
      </c>
      <c r="AD8" s="71">
        <v>
443.6</v>
      </c>
      <c r="AE8" s="71">
        <v>
355.6</v>
      </c>
      <c r="AF8" s="71">
        <v>
358.6</v>
      </c>
      <c r="AG8" s="71">
        <v>
464.8</v>
      </c>
      <c r="AH8" s="71">
        <v>
1721.5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2.2999999999999998</v>
      </c>
      <c r="AP8" s="71">
        <v>
2.7</v>
      </c>
      <c r="AQ8" s="71">
        <v>
2.2999999999999998</v>
      </c>
      <c r="AR8" s="71">
        <v>
9.6999999999999993</v>
      </c>
      <c r="AS8" s="71">
        <v>
1.3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48</v>
      </c>
      <c r="BA8" s="72">
        <v>
54</v>
      </c>
      <c r="BB8" s="72">
        <v>
33</v>
      </c>
      <c r="BC8" s="72">
        <v>
14</v>
      </c>
      <c r="BD8" s="72">
        <v>
4</v>
      </c>
      <c r="BE8" s="72">
        <v>
17</v>
      </c>
      <c r="BF8" s="71">
        <v>
70.900000000000006</v>
      </c>
      <c r="BG8" s="71">
        <v>
75.599999999999994</v>
      </c>
      <c r="BH8" s="71">
        <v>
50.3</v>
      </c>
      <c r="BI8" s="71">
        <v>
70</v>
      </c>
      <c r="BJ8" s="71">
        <v>
47</v>
      </c>
      <c r="BK8" s="71">
        <v>
33.4</v>
      </c>
      <c r="BL8" s="71">
        <v>
32.299999999999997</v>
      </c>
      <c r="BM8" s="71">
        <v>
22.3</v>
      </c>
      <c r="BN8" s="71">
        <v>
33.6</v>
      </c>
      <c r="BO8" s="71">
        <v>
35.299999999999997</v>
      </c>
      <c r="BP8" s="68">
        <v>
20.8</v>
      </c>
      <c r="BQ8" s="72">
        <v>
1223</v>
      </c>
      <c r="BR8" s="72">
        <v>
1421</v>
      </c>
      <c r="BS8" s="72">
        <v>
889</v>
      </c>
      <c r="BT8" s="73">
        <v>
1086</v>
      </c>
      <c r="BU8" s="73">
        <v>
775</v>
      </c>
      <c r="BV8" s="72">
        <v>
9663</v>
      </c>
      <c r="BW8" s="72">
        <v>
9019</v>
      </c>
      <c r="BX8" s="72">
        <v>
8406</v>
      </c>
      <c r="BY8" s="72">
        <v>
7531</v>
      </c>
      <c r="BZ8" s="72">
        <v>
8442</v>
      </c>
      <c r="CA8" s="70">
        <v>
14290</v>
      </c>
      <c r="CB8" s="71" t="s">
        <v>
126</v>
      </c>
      <c r="CC8" s="71" t="s">
        <v>
126</v>
      </c>
      <c r="CD8" s="71" t="s">
        <v>
126</v>
      </c>
      <c r="CE8" s="71" t="s">
        <v>
126</v>
      </c>
      <c r="CF8" s="71" t="s">
        <v>
126</v>
      </c>
      <c r="CG8" s="71" t="s">
        <v>
126</v>
      </c>
      <c r="CH8" s="71" t="s">
        <v>
126</v>
      </c>
      <c r="CI8" s="71" t="s">
        <v>
126</v>
      </c>
      <c r="CJ8" s="71" t="s">
        <v>
126</v>
      </c>
      <c r="CK8" s="71" t="s">
        <v>
126</v>
      </c>
      <c r="CL8" s="68" t="s">
        <v>
126</v>
      </c>
      <c r="CM8" s="70">
        <v>
0</v>
      </c>
      <c r="CN8" s="70">
        <v>
0</v>
      </c>
      <c r="CO8" s="71" t="s">
        <v>
126</v>
      </c>
      <c r="CP8" s="71" t="s">
        <v>
126</v>
      </c>
      <c r="CQ8" s="71" t="s">
        <v>
126</v>
      </c>
      <c r="CR8" s="71" t="s">
        <v>
126</v>
      </c>
      <c r="CS8" s="71" t="s">
        <v>
126</v>
      </c>
      <c r="CT8" s="71" t="s">
        <v>
126</v>
      </c>
      <c r="CU8" s="71" t="s">
        <v>
126</v>
      </c>
      <c r="CV8" s="71" t="s">
        <v>
126</v>
      </c>
      <c r="CW8" s="71" t="s">
        <v>
126</v>
      </c>
      <c r="CX8" s="71" t="s">
        <v>
126</v>
      </c>
      <c r="CY8" s="68" t="s">
        <v>
126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85.4</v>
      </c>
      <c r="DF8" s="71">
        <v>
69.900000000000006</v>
      </c>
      <c r="DG8" s="71">
        <v>
59.6</v>
      </c>
      <c r="DH8" s="71">
        <v>
51.8</v>
      </c>
      <c r="DI8" s="71">
        <v>
51</v>
      </c>
      <c r="DJ8" s="68">
        <v>
425.4</v>
      </c>
      <c r="DK8" s="71">
        <v>
90</v>
      </c>
      <c r="DL8" s="71">
        <v>
100</v>
      </c>
      <c r="DM8" s="71">
        <v>
95</v>
      </c>
      <c r="DN8" s="71">
        <v>
85</v>
      </c>
      <c r="DO8" s="71">
        <v>
85</v>
      </c>
      <c r="DP8" s="71">
        <v>
154.1</v>
      </c>
      <c r="DQ8" s="71">
        <v>
151.6</v>
      </c>
      <c r="DR8" s="71">
        <v>
151.19999999999999</v>
      </c>
      <c r="DS8" s="71">
        <v>
159.69999999999999</v>
      </c>
      <c r="DT8" s="71">
        <v>
176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135</v>
      </c>
      <c r="C10" s="78" t="s">
        <v>
136</v>
      </c>
      <c r="D10" s="78" t="s">
        <v>
137</v>
      </c>
      <c r="E10" s="78" t="s">
        <v>
138</v>
      </c>
      <c r="F10" s="78" t="s">
        <v>
139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53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zaisei_01-02</cp:lastModifiedBy>
  <cp:lastPrinted>2021-02-01T10:39:32Z</cp:lastPrinted>
  <dcterms:created xsi:type="dcterms:W3CDTF">2020-12-04T03:28:20Z</dcterms:created>
  <dcterms:modified xsi:type="dcterms:W3CDTF">2021-02-01T10:39:37Z</dcterms:modified>
  <cp:category/>
</cp:coreProperties>
</file>