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5Suj2lmJLL4JDXlAMy7cgApsEnGpyrFRqycdKFCn1HnjV98LtSHvHZadB7G87pYG2OcOhs5PurqG7qKQnffwxQ==" workbookSaltValue="T+TAX8PdTbn7magB1mpFQ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FE51" i="4"/>
  <c r="JV30" i="4"/>
  <c r="HA76" i="4"/>
  <c r="AN51" i="4"/>
  <c r="FE30" i="4"/>
  <c r="AN30" i="4"/>
  <c r="AG76" i="4"/>
  <c r="JV51" i="4"/>
  <c r="KP76" i="4"/>
  <c r="HP76" i="4"/>
  <c r="BG30" i="4"/>
  <c r="AV76" i="4"/>
  <c r="KO51" i="4"/>
  <c r="LE76" i="4"/>
  <c r="FX51" i="4"/>
  <c r="KO30" i="4"/>
  <c r="BG51" i="4"/>
  <c r="FX30" i="4"/>
  <c r="R76" i="4"/>
  <c r="EL30" i="4"/>
  <c r="KA76" i="4"/>
  <c r="EL51" i="4"/>
  <c r="JC30" i="4"/>
  <c r="GL76" i="4"/>
  <c r="U51" i="4"/>
  <c r="U30" i="4"/>
  <c r="JC51" i="4"/>
</calcChain>
</file>

<file path=xl/sharedStrings.xml><?xml version="1.0" encoding="utf-8"?>
<sst xmlns="http://schemas.openxmlformats.org/spreadsheetml/2006/main" count="277" uniqueCount="130">
  <si>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</si>
  <si>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</si>
  <si>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</si>
  <si>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</si>
  <si>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</si>
  <si>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</si>
  <si>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</si>
  <si>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</si>
  <si>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</si>
  <si>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</si>
  <si>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</si>
  <si>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</si>
  <si>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</si>
  <si>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</si>
  <si>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</si>
  <si>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</si>
  <si>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</si>
  <si>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</si>
  <si>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</si>
  <si>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</si>
  <si>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</si>
  <si>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</si>
  <si>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</si>
  <si>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</si>
  <si>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</si>
  <si>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</si>
  <si>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</si>
  <si>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</si>
  <si>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</si>
  <si>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</si>
  <si>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</si>
  <si>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</si>
  <si>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</si>
  <si>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</si>
  <si>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</si>
  <si>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</si>
  <si>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</si>
  <si>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</si>
  <si>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</si>
  <si>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</si>
  <si>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</si>
  <si>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</si>
  <si>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</si>
  <si>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</si>
  <si>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</si>
  <si>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</si>
  <si>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</si>
  <si>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</si>
  <si>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</si>
  <si>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</si>
  <si>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</si>
  <si>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</si>
  <si>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</si>
  <si>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</si>
  <si>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</si>
  <si>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</si>
  <si>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</si>
  <si>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</si>
  <si>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</si>
  <si>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</si>
  <si>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</si>
  <si>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</si>
  <si>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</si>
  <si>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</si>
  <si>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</si>
  <si>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</si>
  <si>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</si>
  <si>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</si>
  <si>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</si>
  <si>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</si>
  <si>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</si>
  <si>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</si>
  <si>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</si>
  <si>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</si>
  <si>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</si>
  <si>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</si>
  <si>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</si>
  <si>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</si>
  <si>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</si>
  <si>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</si>
  <si>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</si>
  <si>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</si>
  <si>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</si>
  <si>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</si>
  <si>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</si>
  <si>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</si>
  <si>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</si>
  <si>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</si>
  <si>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</si>
  <si>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</si>
  <si>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</si>
  <si>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</si>
  <si>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</si>
  <si>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</si>
  <si>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</si>
  <si>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</si>
  <si>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</si>
  <si>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</si>
  <si>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</si>
  <si>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</si>
  <si>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</si>
  <si>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</si>
  <si>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</si>
  <si>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</si>
  <si>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</si>
  <si>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</si>
  <si>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</si>
  <si>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</si>
  <si>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</si>
  <si>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</si>
  <si>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銀座地下駐車場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</si>
  <si>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</si>
  <si>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</si>
  <si>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</si>
  <si>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</si>
  <si>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</si>
  <si>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</si>
  <si>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</si>
  <si>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</si>
  <si>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</si>
  <si>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</si>
  <si>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</si>
  <si>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</si>
  <si>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</si>
  <si>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</si>
  <si>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</si>
  <si>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</si>
  <si>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定期利用台数、一時利用台数ともに、昨年度と比べ、わずかに減少しており、稼働率も減少した。</t>
    <rPh sb="1" eb="3">
      <t>テイキ</t>
    </rPh>
    <rPh sb="3" eb="5">
      <t>リヨウ</t>
    </rPh>
    <rPh sb="5" eb="7">
      <t>ダイスウ</t>
    </rPh>
    <rPh sb="8" eb="10">
      <t>イチジ</t>
    </rPh>
    <rPh sb="10" eb="12">
      <t>リヨウ</t>
    </rPh>
    <rPh sb="12" eb="14">
      <t>ダイスウ</t>
    </rPh>
    <rPh sb="18" eb="21">
      <t>サクネンド</t>
    </rPh>
    <rPh sb="22" eb="23">
      <t>クラ</t>
    </rPh>
    <rPh sb="29" eb="31">
      <t>ゲンショウ</t>
    </rPh>
    <rPh sb="36" eb="38">
      <t>カドウ</t>
    </rPh>
    <rPh sb="38" eb="39">
      <t>リツ</t>
    </rPh>
    <rPh sb="40" eb="42">
      <t>ゲンショウ</t>
    </rPh>
    <phoneticPr fontId="5"/>
  </si>
  <si>
    <t>　工事費の減及び、利用料の増により収益的収支比率、売上高GOP比率、EBITDAすべての数値が増加に転じた。</t>
    <rPh sb="1" eb="4">
      <t>コウジヒ</t>
    </rPh>
    <rPh sb="5" eb="6">
      <t>ゲン</t>
    </rPh>
    <rPh sb="6" eb="7">
      <t>オヨ</t>
    </rPh>
    <rPh sb="9" eb="12">
      <t>リヨウリョウ</t>
    </rPh>
    <rPh sb="13" eb="14">
      <t>ゾウ</t>
    </rPh>
    <rPh sb="17" eb="20">
      <t>シュウエキテキ</t>
    </rPh>
    <rPh sb="20" eb="22">
      <t>シュウシ</t>
    </rPh>
    <rPh sb="22" eb="24">
      <t>ヒリツ</t>
    </rPh>
    <rPh sb="25" eb="27">
      <t>ウリアゲ</t>
    </rPh>
    <rPh sb="27" eb="28">
      <t>ダカ</t>
    </rPh>
    <rPh sb="31" eb="33">
      <t>ヒリツ</t>
    </rPh>
    <rPh sb="44" eb="46">
      <t>スウチ</t>
    </rPh>
    <rPh sb="47" eb="49">
      <t>ゾウカ</t>
    </rPh>
    <rPh sb="50" eb="51">
      <t>テン</t>
    </rPh>
    <phoneticPr fontId="5"/>
  </si>
  <si>
    <t>　設備工事の減及び、利用料の増により稼働率を除く各指標が増加に転じているが、来年度については、設備の改修工事等が予定されているため、収益的収支比率、売上高GOP比率、EBITDAの数値が減少することが見込まれる。</t>
    <rPh sb="1" eb="3">
      <t>セツビ</t>
    </rPh>
    <rPh sb="3" eb="5">
      <t>コウジ</t>
    </rPh>
    <rPh sb="6" eb="7">
      <t>ゲン</t>
    </rPh>
    <rPh sb="7" eb="8">
      <t>オヨ</t>
    </rPh>
    <rPh sb="10" eb="13">
      <t>リヨウリョウ</t>
    </rPh>
    <rPh sb="14" eb="15">
      <t>ゾウ</t>
    </rPh>
    <rPh sb="18" eb="20">
      <t>カドウ</t>
    </rPh>
    <rPh sb="20" eb="21">
      <t>リツ</t>
    </rPh>
    <rPh sb="22" eb="23">
      <t>ノゾ</t>
    </rPh>
    <rPh sb="24" eb="27">
      <t>カクシヒョウ</t>
    </rPh>
    <rPh sb="28" eb="30">
      <t>ゾウカ</t>
    </rPh>
    <rPh sb="31" eb="32">
      <t>テン</t>
    </rPh>
    <rPh sb="38" eb="41">
      <t>ライネンド</t>
    </rPh>
    <rPh sb="47" eb="49">
      <t>セツビ</t>
    </rPh>
    <rPh sb="50" eb="52">
      <t>カイシュウ</t>
    </rPh>
    <rPh sb="52" eb="54">
      <t>コウジ</t>
    </rPh>
    <rPh sb="54" eb="55">
      <t>トウ</t>
    </rPh>
    <rPh sb="56" eb="58">
      <t>ヨテイ</t>
    </rPh>
    <rPh sb="66" eb="68">
      <t>シュウエキ</t>
    </rPh>
    <rPh sb="68" eb="69">
      <t>テキ</t>
    </rPh>
    <rPh sb="69" eb="71">
      <t>シュウシ</t>
    </rPh>
    <rPh sb="71" eb="73">
      <t>ヒリツ</t>
    </rPh>
    <rPh sb="74" eb="76">
      <t>ウリアゲ</t>
    </rPh>
    <rPh sb="76" eb="77">
      <t>ダカ</t>
    </rPh>
    <rPh sb="80" eb="82">
      <t>ヒリツ</t>
    </rPh>
    <rPh sb="90" eb="92">
      <t>スウチ</t>
    </rPh>
    <rPh sb="93" eb="95">
      <t>ゲンショウ</t>
    </rPh>
    <rPh sb="100" eb="102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</si>
</sst>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102.5</c:v>
                </c:pt>
                <c:pt idx="1">
                  <c:v>100</c:v>
                </c:pt>
                <c:pt idx="2">
                  <c:v>102.9</c:v>
                </c:pt>
                <c:pt idx="3">
                  <c:v>91</c:v>
                </c:pt>
                <c:pt idx="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5-46D9-B1E3-DD76F0F0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133.5</c:v>
                </c:pt>
                <c:pt idx="1">
                  <c:v>136.30000000000001</c:v>
                </c:pt>
                <c:pt idx="2">
                  <c:v>130.9</c:v>
                </c:pt>
                <c:pt idx="3">
                  <c:v>160.6</c:v>
                </c:pt>
                <c:pt idx="4">
                  <c:v>133.80000000000001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5-46D9-B1E3-DD76F0F0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5-49AB-9C83-2A62CF77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181.6</c:v>
                </c:pt>
                <c:pt idx="1">
                  <c:v>148.9</c:v>
                </c:pt>
                <c:pt idx="2">
                  <c:v>135.30000000000001</c:v>
                </c:pt>
                <c:pt idx="3">
                  <c:v>103.6</c:v>
                </c:pt>
                <c:pt idx="4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5-49AB-9C83-2A62CF77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03B-4CBB-A2E1-20E8807F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B-4CBB-A2E1-20E8807F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F91-48AA-8E0F-45E5FE894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1-48AA-8E0F-45E5FE894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A-451A-8181-8A6CBBF0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5.5</c:v>
                </c:pt>
                <c:pt idx="2">
                  <c:v>5.2</c:v>
                </c:pt>
                <c:pt idx="3">
                  <c:v>3.8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A-451A-8181-8A6CBBF0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907-AF2A-D72E78CD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56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6-4907-AF2A-D72E78CD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137.30000000000001</c:v>
                </c:pt>
                <c:pt idx="1">
                  <c:v>135.80000000000001</c:v>
                </c:pt>
                <c:pt idx="2">
                  <c:v>128.4</c:v>
                </c:pt>
                <c:pt idx="3">
                  <c:v>132.1</c:v>
                </c:pt>
                <c:pt idx="4">
                  <c:v>131.30000000000001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4-477C-B500-BA4D02CA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169.3</c:v>
                </c:pt>
                <c:pt idx="1">
                  <c:v>166.6</c:v>
                </c:pt>
                <c:pt idx="2">
                  <c:v>164.4</c:v>
                </c:pt>
                <c:pt idx="3">
                  <c:v>161.5</c:v>
                </c:pt>
                <c:pt idx="4">
                  <c:v>156.9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4-477C-B500-BA4D02CA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2.4</c:v>
                </c:pt>
                <c:pt idx="1">
                  <c:v>0</c:v>
                </c:pt>
                <c:pt idx="2">
                  <c:v>2.8</c:v>
                </c:pt>
                <c:pt idx="3">
                  <c:v>-10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A-4597-ACA6-BA0706BC8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8</c:v>
                </c:pt>
                <c:pt idx="1">
                  <c:v>13.7</c:v>
                </c:pt>
                <c:pt idx="2">
                  <c:v>7.5</c:v>
                </c:pt>
                <c:pt idx="3">
                  <c:v>0.6</c:v>
                </c:pt>
                <c:pt idx="4">
                  <c:v>-10.5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A-4597-ACA6-BA0706BC8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1318</c:v>
                </c:pt>
                <c:pt idx="1">
                  <c:v>-8</c:v>
                </c:pt>
                <c:pt idx="2">
                  <c:v>1434</c:v>
                </c:pt>
                <c:pt idx="3">
                  <c:v>-4768</c:v>
                </c:pt>
                <c:pt idx="4">
                  <c:v>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5-47B1-B954-2C473424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21116</c:v>
                </c:pt>
                <c:pt idx="1">
                  <c:v>20714</c:v>
                </c:pt>
                <c:pt idx="2">
                  <c:v>16622</c:v>
                </c:pt>
                <c:pt idx="3">
                  <c:v>16948</c:v>
                </c:pt>
                <c:pt idx="4">
                  <c:v>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5-47B1-B954-2C473424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2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東京都中央区　銀座地下駐車場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5378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117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134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128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102.5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100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102.9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91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111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137.30000000000001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135.80000000000001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128.4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132.1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131.30000000000001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133.5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136.30000000000001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130.9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160.6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133.80000000000001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7.1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5.5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5.2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4.2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169.3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166.6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164.4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161.5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156.9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127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2.4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0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2.8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-10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10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1318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-8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1434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-4768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5127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56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42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44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45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46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8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13.7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7.5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0.6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-10.5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21116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20714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16622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16948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5128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129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181.6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148.9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135.30000000000001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103.6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119.5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jeUXQ7knNn882g1GVd62EIeF6aSRonMIyiLTIM7CXD4bRZGQ/Dta66+iYmWg7SOfzk+ZMG3YVTfux2vBxSyiA==" saltValue="8pdiisrk74Ochsbz35NtA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90</v>
      </c>
      <c r="AL5" s="59" t="s">
        <v>
101</v>
      </c>
      <c r="AM5" s="59" t="s">
        <v>
102</v>
      </c>
      <c r="AN5" s="59" t="s">
        <v>
103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100</v>
      </c>
      <c r="AV5" s="59" t="s">
        <v>
90</v>
      </c>
      <c r="AW5" s="59" t="s">
        <v>
101</v>
      </c>
      <c r="AX5" s="59" t="s">
        <v>
92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100</v>
      </c>
      <c r="BG5" s="59" t="s">
        <v>
104</v>
      </c>
      <c r="BH5" s="59" t="s">
        <v>
91</v>
      </c>
      <c r="BI5" s="59" t="s">
        <v>
92</v>
      </c>
      <c r="BJ5" s="59" t="s">
        <v>
103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100</v>
      </c>
      <c r="BR5" s="59" t="s">
        <v>
90</v>
      </c>
      <c r="BS5" s="59" t="s">
        <v>
101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89</v>
      </c>
      <c r="CC5" s="59" t="s">
        <v>
90</v>
      </c>
      <c r="CD5" s="59" t="s">
        <v>
101</v>
      </c>
      <c r="CE5" s="59" t="s">
        <v>
92</v>
      </c>
      <c r="CF5" s="59" t="s">
        <v>
103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100</v>
      </c>
      <c r="CP5" s="59" t="s">
        <v>
90</v>
      </c>
      <c r="CQ5" s="59" t="s">
        <v>
91</v>
      </c>
      <c r="CR5" s="59" t="s">
        <v>
102</v>
      </c>
      <c r="CS5" s="59" t="s">
        <v>
103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100</v>
      </c>
      <c r="DA5" s="59" t="s">
        <v>
90</v>
      </c>
      <c r="DB5" s="59" t="s">
        <v>
91</v>
      </c>
      <c r="DC5" s="59" t="s">
        <v>
102</v>
      </c>
      <c r="DD5" s="59" t="s">
        <v>
93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90</v>
      </c>
      <c r="DM5" s="59" t="s">
        <v>
101</v>
      </c>
      <c r="DN5" s="59" t="s">
        <v>
102</v>
      </c>
      <c r="DO5" s="59" t="s">
        <v>
103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105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2</v>
      </c>
      <c r="H6" s="60" t="str">
        <f>
SUBSTITUTE(H8,"　","")</f>
        <v>
東京都中央区</v>
      </c>
      <c r="I6" s="60" t="str">
        <f t="shared" si="1"/>
        <v>
銀座地下駐車場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都市計画駐車場 届出駐車場</v>
      </c>
      <c r="Q6" s="62" t="str">
        <f t="shared" si="1"/>
        <v>
地下式</v>
      </c>
      <c r="R6" s="63">
        <f t="shared" si="1"/>
        <v>
20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5378</v>
      </c>
      <c r="V6" s="63">
        <f t="shared" si="1"/>
        <v>
134</v>
      </c>
      <c r="W6" s="63">
        <f t="shared" si="1"/>
        <v>
400</v>
      </c>
      <c r="X6" s="62" t="str">
        <f t="shared" si="1"/>
        <v>
導入なし</v>
      </c>
      <c r="Y6" s="64">
        <f>
IF(Y8="-",NA(),Y8)</f>
        <v>
102.5</v>
      </c>
      <c r="Z6" s="64">
        <f t="shared" ref="Z6:AH6" si="2">
IF(Z8="-",NA(),Z8)</f>
        <v>
100</v>
      </c>
      <c r="AA6" s="64">
        <f t="shared" si="2"/>
        <v>
102.9</v>
      </c>
      <c r="AB6" s="64">
        <f t="shared" si="2"/>
        <v>
91</v>
      </c>
      <c r="AC6" s="64">
        <f t="shared" si="2"/>
        <v>
111</v>
      </c>
      <c r="AD6" s="64">
        <f t="shared" si="2"/>
        <v>
133.5</v>
      </c>
      <c r="AE6" s="64">
        <f t="shared" si="2"/>
        <v>
136.30000000000001</v>
      </c>
      <c r="AF6" s="64">
        <f t="shared" si="2"/>
        <v>
130.9</v>
      </c>
      <c r="AG6" s="64">
        <f t="shared" si="2"/>
        <v>
160.6</v>
      </c>
      <c r="AH6" s="64">
        <f t="shared" si="2"/>
        <v>
133.80000000000001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7.1</v>
      </c>
      <c r="AP6" s="64">
        <f t="shared" si="3"/>
        <v>
5.5</v>
      </c>
      <c r="AQ6" s="64">
        <f t="shared" si="3"/>
        <v>
5.2</v>
      </c>
      <c r="AR6" s="64">
        <f t="shared" si="3"/>
        <v>
3.8</v>
      </c>
      <c r="AS6" s="64">
        <f t="shared" si="3"/>
        <v>
4.2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56</v>
      </c>
      <c r="BA6" s="65">
        <f t="shared" si="4"/>
        <v>
42</v>
      </c>
      <c r="BB6" s="65">
        <f t="shared" si="4"/>
        <v>
44</v>
      </c>
      <c r="BC6" s="65">
        <f t="shared" si="4"/>
        <v>
45</v>
      </c>
      <c r="BD6" s="65">
        <f t="shared" si="4"/>
        <v>
46</v>
      </c>
      <c r="BE6" s="63" t="str">
        <f>
IF(BE8="-","",IF(BE8="-","【-】","【"&amp;SUBSTITUTE(TEXT(BE8,"#,##0"),"-","△")&amp;"】"))</f>
        <v>
【17】</v>
      </c>
      <c r="BF6" s="64">
        <f>
IF(BF8="-",NA(),BF8)</f>
        <v>
2.4</v>
      </c>
      <c r="BG6" s="64">
        <f t="shared" ref="BG6:BO6" si="5">
IF(BG8="-",NA(),BG8)</f>
        <v>
0</v>
      </c>
      <c r="BH6" s="64">
        <f t="shared" si="5"/>
        <v>
2.8</v>
      </c>
      <c r="BI6" s="64">
        <f t="shared" si="5"/>
        <v>
-10</v>
      </c>
      <c r="BJ6" s="64">
        <f t="shared" si="5"/>
        <v>
10</v>
      </c>
      <c r="BK6" s="64">
        <f t="shared" si="5"/>
        <v>
8</v>
      </c>
      <c r="BL6" s="64">
        <f t="shared" si="5"/>
        <v>
13.7</v>
      </c>
      <c r="BM6" s="64">
        <f t="shared" si="5"/>
        <v>
7.5</v>
      </c>
      <c r="BN6" s="64">
        <f t="shared" si="5"/>
        <v>
0.6</v>
      </c>
      <c r="BO6" s="64">
        <f t="shared" si="5"/>
        <v>
-10.5</v>
      </c>
      <c r="BP6" s="61" t="str">
        <f>
IF(BP8="-","",IF(BP8="-","【-】","【"&amp;SUBSTITUTE(TEXT(BP8,"#,##0.0"),"-","△")&amp;"】"))</f>
        <v>
【20.8】</v>
      </c>
      <c r="BQ6" s="65">
        <f>
IF(BQ8="-",NA(),BQ8)</f>
        <v>
1318</v>
      </c>
      <c r="BR6" s="65">
        <f t="shared" ref="BR6:BZ6" si="6">
IF(BR8="-",NA(),BR8)</f>
        <v>
-8</v>
      </c>
      <c r="BS6" s="65">
        <f t="shared" si="6"/>
        <v>
1434</v>
      </c>
      <c r="BT6" s="65">
        <f t="shared" si="6"/>
        <v>
-4768</v>
      </c>
      <c r="BU6" s="65">
        <f t="shared" si="6"/>
        <v>
5127</v>
      </c>
      <c r="BV6" s="65">
        <f t="shared" si="6"/>
        <v>
21116</v>
      </c>
      <c r="BW6" s="65">
        <f t="shared" si="6"/>
        <v>
20714</v>
      </c>
      <c r="BX6" s="65">
        <f t="shared" si="6"/>
        <v>
16622</v>
      </c>
      <c r="BY6" s="65">
        <f t="shared" si="6"/>
        <v>
16948</v>
      </c>
      <c r="BZ6" s="65">
        <f t="shared" si="6"/>
        <v>
5128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106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106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181.6</v>
      </c>
      <c r="DF6" s="64">
        <f t="shared" si="8"/>
        <v>
148.9</v>
      </c>
      <c r="DG6" s="64">
        <f t="shared" si="8"/>
        <v>
135.30000000000001</v>
      </c>
      <c r="DH6" s="64">
        <f t="shared" si="8"/>
        <v>
103.6</v>
      </c>
      <c r="DI6" s="64">
        <f t="shared" si="8"/>
        <v>
119.5</v>
      </c>
      <c r="DJ6" s="61" t="str">
        <f>
IF(DJ8="-","",IF(DJ8="-","【-】","【"&amp;SUBSTITUTE(TEXT(DJ8,"#,##0.0"),"-","△")&amp;"】"))</f>
        <v>
【425.4】</v>
      </c>
      <c r="DK6" s="64">
        <f>
IF(DK8="-",NA(),DK8)</f>
        <v>
137.30000000000001</v>
      </c>
      <c r="DL6" s="64">
        <f t="shared" ref="DL6:DT6" si="9">
IF(DL8="-",NA(),DL8)</f>
        <v>
135.80000000000001</v>
      </c>
      <c r="DM6" s="64">
        <f t="shared" si="9"/>
        <v>
128.4</v>
      </c>
      <c r="DN6" s="64">
        <f t="shared" si="9"/>
        <v>
132.1</v>
      </c>
      <c r="DO6" s="64">
        <f t="shared" si="9"/>
        <v>
131.30000000000001</v>
      </c>
      <c r="DP6" s="64">
        <f t="shared" si="9"/>
        <v>
169.3</v>
      </c>
      <c r="DQ6" s="64">
        <f t="shared" si="9"/>
        <v>
166.6</v>
      </c>
      <c r="DR6" s="64">
        <f t="shared" si="9"/>
        <v>
164.4</v>
      </c>
      <c r="DS6" s="64">
        <f t="shared" si="9"/>
        <v>
161.5</v>
      </c>
      <c r="DT6" s="64">
        <f t="shared" si="9"/>
        <v>
156.9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107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2</v>
      </c>
      <c r="H7" s="60" t="str">
        <f t="shared" si="10"/>
        <v>
東京都　中央区</v>
      </c>
      <c r="I7" s="60" t="str">
        <f t="shared" si="10"/>
        <v>
銀座地下駐車場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都市計画駐車場 届出駐車場</v>
      </c>
      <c r="Q7" s="62" t="str">
        <f t="shared" si="10"/>
        <v>
地下式</v>
      </c>
      <c r="R7" s="63">
        <f t="shared" si="10"/>
        <v>
20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5378</v>
      </c>
      <c r="V7" s="63">
        <f t="shared" si="10"/>
        <v>
134</v>
      </c>
      <c r="W7" s="63">
        <f t="shared" si="10"/>
        <v>
400</v>
      </c>
      <c r="X7" s="62" t="str">
        <f t="shared" si="10"/>
        <v>
導入なし</v>
      </c>
      <c r="Y7" s="64">
        <f>
Y8</f>
        <v>
102.5</v>
      </c>
      <c r="Z7" s="64">
        <f t="shared" ref="Z7:AH7" si="11">
Z8</f>
        <v>
100</v>
      </c>
      <c r="AA7" s="64">
        <f t="shared" si="11"/>
        <v>
102.9</v>
      </c>
      <c r="AB7" s="64">
        <f t="shared" si="11"/>
        <v>
91</v>
      </c>
      <c r="AC7" s="64">
        <f t="shared" si="11"/>
        <v>
111</v>
      </c>
      <c r="AD7" s="64">
        <f t="shared" si="11"/>
        <v>
133.5</v>
      </c>
      <c r="AE7" s="64">
        <f t="shared" si="11"/>
        <v>
136.30000000000001</v>
      </c>
      <c r="AF7" s="64">
        <f t="shared" si="11"/>
        <v>
130.9</v>
      </c>
      <c r="AG7" s="64">
        <f t="shared" si="11"/>
        <v>
160.6</v>
      </c>
      <c r="AH7" s="64">
        <f t="shared" si="11"/>
        <v>
133.80000000000001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7.1</v>
      </c>
      <c r="AP7" s="64">
        <f t="shared" si="12"/>
        <v>
5.5</v>
      </c>
      <c r="AQ7" s="64">
        <f t="shared" si="12"/>
        <v>
5.2</v>
      </c>
      <c r="AR7" s="64">
        <f t="shared" si="12"/>
        <v>
3.8</v>
      </c>
      <c r="AS7" s="64">
        <f t="shared" si="12"/>
        <v>
4.2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56</v>
      </c>
      <c r="BA7" s="65">
        <f t="shared" si="13"/>
        <v>
42</v>
      </c>
      <c r="BB7" s="65">
        <f t="shared" si="13"/>
        <v>
44</v>
      </c>
      <c r="BC7" s="65">
        <f t="shared" si="13"/>
        <v>
45</v>
      </c>
      <c r="BD7" s="65">
        <f t="shared" si="13"/>
        <v>
46</v>
      </c>
      <c r="BE7" s="63"/>
      <c r="BF7" s="64">
        <f>
BF8</f>
        <v>
2.4</v>
      </c>
      <c r="BG7" s="64">
        <f t="shared" ref="BG7:BO7" si="14">
BG8</f>
        <v>
0</v>
      </c>
      <c r="BH7" s="64">
        <f t="shared" si="14"/>
        <v>
2.8</v>
      </c>
      <c r="BI7" s="64">
        <f t="shared" si="14"/>
        <v>
-10</v>
      </c>
      <c r="BJ7" s="64">
        <f t="shared" si="14"/>
        <v>
10</v>
      </c>
      <c r="BK7" s="64">
        <f t="shared" si="14"/>
        <v>
8</v>
      </c>
      <c r="BL7" s="64">
        <f t="shared" si="14"/>
        <v>
13.7</v>
      </c>
      <c r="BM7" s="64">
        <f t="shared" si="14"/>
        <v>
7.5</v>
      </c>
      <c r="BN7" s="64">
        <f t="shared" si="14"/>
        <v>
0.6</v>
      </c>
      <c r="BO7" s="64">
        <f t="shared" si="14"/>
        <v>
-10.5</v>
      </c>
      <c r="BP7" s="61"/>
      <c r="BQ7" s="65">
        <f>
BQ8</f>
        <v>
1318</v>
      </c>
      <c r="BR7" s="65">
        <f t="shared" ref="BR7:BZ7" si="15">
BR8</f>
        <v>
-8</v>
      </c>
      <c r="BS7" s="65">
        <f t="shared" si="15"/>
        <v>
1434</v>
      </c>
      <c r="BT7" s="65">
        <f t="shared" si="15"/>
        <v>
-4768</v>
      </c>
      <c r="BU7" s="65">
        <f t="shared" si="15"/>
        <v>
5127</v>
      </c>
      <c r="BV7" s="65">
        <f t="shared" si="15"/>
        <v>
21116</v>
      </c>
      <c r="BW7" s="65">
        <f t="shared" si="15"/>
        <v>
20714</v>
      </c>
      <c r="BX7" s="65">
        <f t="shared" si="15"/>
        <v>
16622</v>
      </c>
      <c r="BY7" s="65">
        <f t="shared" si="15"/>
        <v>
16948</v>
      </c>
      <c r="BZ7" s="65">
        <f t="shared" si="15"/>
        <v>
5128</v>
      </c>
      <c r="CA7" s="63"/>
      <c r="CB7" s="64" t="s">
        <v>
108</v>
      </c>
      <c r="CC7" s="64" t="s">
        <v>
108</v>
      </c>
      <c r="CD7" s="64" t="s">
        <v>
108</v>
      </c>
      <c r="CE7" s="64" t="s">
        <v>
108</v>
      </c>
      <c r="CF7" s="64" t="s">
        <v>
108</v>
      </c>
      <c r="CG7" s="64" t="s">
        <v>
108</v>
      </c>
      <c r="CH7" s="64" t="s">
        <v>
108</v>
      </c>
      <c r="CI7" s="64" t="s">
        <v>
108</v>
      </c>
      <c r="CJ7" s="64" t="s">
        <v>
108</v>
      </c>
      <c r="CK7" s="64" t="s">
        <v>
106</v>
      </c>
      <c r="CL7" s="61"/>
      <c r="CM7" s="63">
        <f>
CM8</f>
        <v>
0</v>
      </c>
      <c r="CN7" s="63">
        <f>
CN8</f>
        <v>
0</v>
      </c>
      <c r="CO7" s="64" t="s">
        <v>
108</v>
      </c>
      <c r="CP7" s="64" t="s">
        <v>
108</v>
      </c>
      <c r="CQ7" s="64" t="s">
        <v>
108</v>
      </c>
      <c r="CR7" s="64" t="s">
        <v>
108</v>
      </c>
      <c r="CS7" s="64" t="s">
        <v>
108</v>
      </c>
      <c r="CT7" s="64" t="s">
        <v>
108</v>
      </c>
      <c r="CU7" s="64" t="s">
        <v>
108</v>
      </c>
      <c r="CV7" s="64" t="s">
        <v>
108</v>
      </c>
      <c r="CW7" s="64" t="s">
        <v>
108</v>
      </c>
      <c r="CX7" s="64" t="s">
        <v>
106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181.6</v>
      </c>
      <c r="DF7" s="64">
        <f t="shared" si="16"/>
        <v>
148.9</v>
      </c>
      <c r="DG7" s="64">
        <f t="shared" si="16"/>
        <v>
135.30000000000001</v>
      </c>
      <c r="DH7" s="64">
        <f t="shared" si="16"/>
        <v>
103.6</v>
      </c>
      <c r="DI7" s="64">
        <f t="shared" si="16"/>
        <v>
119.5</v>
      </c>
      <c r="DJ7" s="61"/>
      <c r="DK7" s="64">
        <f>
DK8</f>
        <v>
137.30000000000001</v>
      </c>
      <c r="DL7" s="64">
        <f t="shared" ref="DL7:DT7" si="17">
DL8</f>
        <v>
135.80000000000001</v>
      </c>
      <c r="DM7" s="64">
        <f t="shared" si="17"/>
        <v>
128.4</v>
      </c>
      <c r="DN7" s="64">
        <f t="shared" si="17"/>
        <v>
132.1</v>
      </c>
      <c r="DO7" s="64">
        <f t="shared" si="17"/>
        <v>
131.30000000000001</v>
      </c>
      <c r="DP7" s="64">
        <f t="shared" si="17"/>
        <v>
169.3</v>
      </c>
      <c r="DQ7" s="64">
        <f t="shared" si="17"/>
        <v>
166.6</v>
      </c>
      <c r="DR7" s="64">
        <f t="shared" si="17"/>
        <v>
164.4</v>
      </c>
      <c r="DS7" s="64">
        <f t="shared" si="17"/>
        <v>
161.5</v>
      </c>
      <c r="DT7" s="64">
        <f t="shared" si="17"/>
        <v>
156.9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2</v>
      </c>
      <c r="H8" s="67" t="s">
        <v>
109</v>
      </c>
      <c r="I8" s="67" t="s">
        <v>
110</v>
      </c>
      <c r="J8" s="67" t="s">
        <v>
111</v>
      </c>
      <c r="K8" s="67" t="s">
        <v>
112</v>
      </c>
      <c r="L8" s="67" t="s">
        <v>
113</v>
      </c>
      <c r="M8" s="67" t="s">
        <v>
114</v>
      </c>
      <c r="N8" s="67" t="s">
        <v>
115</v>
      </c>
      <c r="O8" s="68" t="s">
        <v>
116</v>
      </c>
      <c r="P8" s="69" t="s">
        <v>
117</v>
      </c>
      <c r="Q8" s="69" t="s">
        <v>
118</v>
      </c>
      <c r="R8" s="70">
        <v>
20</v>
      </c>
      <c r="S8" s="69" t="s">
        <v>
119</v>
      </c>
      <c r="T8" s="69" t="s">
        <v>
120</v>
      </c>
      <c r="U8" s="70">
        <v>
5378</v>
      </c>
      <c r="V8" s="70">
        <v>
134</v>
      </c>
      <c r="W8" s="70">
        <v>
400</v>
      </c>
      <c r="X8" s="69" t="s">
        <v>
121</v>
      </c>
      <c r="Y8" s="71">
        <v>
102.5</v>
      </c>
      <c r="Z8" s="71">
        <v>
100</v>
      </c>
      <c r="AA8" s="71">
        <v>
102.9</v>
      </c>
      <c r="AB8" s="71">
        <v>
91</v>
      </c>
      <c r="AC8" s="71">
        <v>
111</v>
      </c>
      <c r="AD8" s="71">
        <v>
133.5</v>
      </c>
      <c r="AE8" s="71">
        <v>
136.30000000000001</v>
      </c>
      <c r="AF8" s="71">
        <v>
130.9</v>
      </c>
      <c r="AG8" s="71">
        <v>
160.6</v>
      </c>
      <c r="AH8" s="71">
        <v>
133.80000000000001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7.1</v>
      </c>
      <c r="AP8" s="71">
        <v>
5.5</v>
      </c>
      <c r="AQ8" s="71">
        <v>
5.2</v>
      </c>
      <c r="AR8" s="71">
        <v>
3.8</v>
      </c>
      <c r="AS8" s="71">
        <v>
4.2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56</v>
      </c>
      <c r="BA8" s="72">
        <v>
42</v>
      </c>
      <c r="BB8" s="72">
        <v>
44</v>
      </c>
      <c r="BC8" s="72">
        <v>
45</v>
      </c>
      <c r="BD8" s="72">
        <v>
46</v>
      </c>
      <c r="BE8" s="72">
        <v>
17</v>
      </c>
      <c r="BF8" s="71">
        <v>
2.4</v>
      </c>
      <c r="BG8" s="71">
        <v>
0</v>
      </c>
      <c r="BH8" s="71">
        <v>
2.8</v>
      </c>
      <c r="BI8" s="71">
        <v>
-10</v>
      </c>
      <c r="BJ8" s="71">
        <v>
10</v>
      </c>
      <c r="BK8" s="71">
        <v>
8</v>
      </c>
      <c r="BL8" s="71">
        <v>
13.7</v>
      </c>
      <c r="BM8" s="71">
        <v>
7.5</v>
      </c>
      <c r="BN8" s="71">
        <v>
0.6</v>
      </c>
      <c r="BO8" s="71">
        <v>
-10.5</v>
      </c>
      <c r="BP8" s="68">
        <v>
20.8</v>
      </c>
      <c r="BQ8" s="72">
        <v>
1318</v>
      </c>
      <c r="BR8" s="72">
        <v>
-8</v>
      </c>
      <c r="BS8" s="72">
        <v>
1434</v>
      </c>
      <c r="BT8" s="73">
        <v>
-4768</v>
      </c>
      <c r="BU8" s="73">
        <v>
5127</v>
      </c>
      <c r="BV8" s="72">
        <v>
21116</v>
      </c>
      <c r="BW8" s="72">
        <v>
20714</v>
      </c>
      <c r="BX8" s="72">
        <v>
16622</v>
      </c>
      <c r="BY8" s="72">
        <v>
16948</v>
      </c>
      <c r="BZ8" s="72">
        <v>
5128</v>
      </c>
      <c r="CA8" s="70">
        <v>
14290</v>
      </c>
      <c r="CB8" s="71" t="s">
        <v>
113</v>
      </c>
      <c r="CC8" s="71" t="s">
        <v>
113</v>
      </c>
      <c r="CD8" s="71" t="s">
        <v>
113</v>
      </c>
      <c r="CE8" s="71" t="s">
        <v>
113</v>
      </c>
      <c r="CF8" s="71" t="s">
        <v>
113</v>
      </c>
      <c r="CG8" s="71" t="s">
        <v>
113</v>
      </c>
      <c r="CH8" s="71" t="s">
        <v>
113</v>
      </c>
      <c r="CI8" s="71" t="s">
        <v>
113</v>
      </c>
      <c r="CJ8" s="71" t="s">
        <v>
113</v>
      </c>
      <c r="CK8" s="71" t="s">
        <v>
113</v>
      </c>
      <c r="CL8" s="68" t="s">
        <v>
113</v>
      </c>
      <c r="CM8" s="70">
        <v>
0</v>
      </c>
      <c r="CN8" s="70">
        <v>
0</v>
      </c>
      <c r="CO8" s="71" t="s">
        <v>
113</v>
      </c>
      <c r="CP8" s="71" t="s">
        <v>
113</v>
      </c>
      <c r="CQ8" s="71" t="s">
        <v>
113</v>
      </c>
      <c r="CR8" s="71" t="s">
        <v>
113</v>
      </c>
      <c r="CS8" s="71" t="s">
        <v>
113</v>
      </c>
      <c r="CT8" s="71" t="s">
        <v>
113</v>
      </c>
      <c r="CU8" s="71" t="s">
        <v>
113</v>
      </c>
      <c r="CV8" s="71" t="s">
        <v>
113</v>
      </c>
      <c r="CW8" s="71" t="s">
        <v>
113</v>
      </c>
      <c r="CX8" s="71" t="s">
        <v>
113</v>
      </c>
      <c r="CY8" s="68" t="s">
        <v>
113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181.6</v>
      </c>
      <c r="DF8" s="71">
        <v>
148.9</v>
      </c>
      <c r="DG8" s="71">
        <v>
135.30000000000001</v>
      </c>
      <c r="DH8" s="71">
        <v>
103.6</v>
      </c>
      <c r="DI8" s="71">
        <v>
119.5</v>
      </c>
      <c r="DJ8" s="68">
        <v>
425.4</v>
      </c>
      <c r="DK8" s="71">
        <v>
137.30000000000001</v>
      </c>
      <c r="DL8" s="71">
        <v>
135.80000000000001</v>
      </c>
      <c r="DM8" s="71">
        <v>
128.4</v>
      </c>
      <c r="DN8" s="71">
        <v>
132.1</v>
      </c>
      <c r="DO8" s="71">
        <v>
131.30000000000001</v>
      </c>
      <c r="DP8" s="71">
        <v>
169.3</v>
      </c>
      <c r="DQ8" s="71">
        <v>
166.6</v>
      </c>
      <c r="DR8" s="71">
        <v>
164.4</v>
      </c>
      <c r="DS8" s="71">
        <v>
161.5</v>
      </c>
      <c r="DT8" s="71">
        <v>
156.9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122</v>
      </c>
      <c r="C10" s="78" t="s">
        <v>
123</v>
      </c>
      <c r="D10" s="78" t="s">
        <v>
124</v>
      </c>
      <c r="E10" s="78" t="s">
        <v>
125</v>
      </c>
      <c r="F10" s="78" t="s">
        <v>
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cp:lastPrinted>2021-02-01T10:27:28Z</cp:lastPrinted>
  <dcterms:created xsi:type="dcterms:W3CDTF">2020-12-04T03:28:09Z</dcterms:created>
  <dcterms:modified xsi:type="dcterms:W3CDTF">2021-02-01T10:27:29Z</dcterms:modified>
  <cp:category/>
</cp:coreProperties>
</file>