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中央・左" sheetId="2" r:id="rId1"/>
    <sheet name="中央・右" sheetId="3" r:id="rId2"/>
  </sheets>
  <definedNames>
    <definedName name="_xlnm.Print_Area" localSheetId="1">中央・右!$A$1:$S$62</definedName>
    <definedName name="_xlnm.Print_Area" localSheetId="0">中央・左!$A$1:$AL$52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<sst xmlns="http://schemas.openxmlformats.org/spreadsheetml/2006/main" count="339" uniqueCount="208">
  <si>
    <t>（中央区）</t>
    <rPh sb="1" eb="4">
      <t>チュウオウク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</si>
  <si>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</si>
  <si>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</si>
  <si>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</si>
  <si>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</si>
  <si>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</si>
  <si>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</si>
  <si>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</si>
  <si>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</si>
  <si>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平成27年　　　　　　　　</t>
    <rPh sb="0" eb="2">
      <t>ヘイセイ</t>
    </rPh>
    <phoneticPr fontId="7"/>
  </si>
  <si>
    <t>区分</t>
  </si>
  <si>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</si>
  <si>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</si>
  <si>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</si>
  <si>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</si>
  <si>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</si>
  <si>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</si>
  <si>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</si>
  <si>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</si>
  <si>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</si>
  <si>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</si>
  <si>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</si>
  <si>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</si>
  <si>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</si>
  <si>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</si>
  <si>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</si>
  <si>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</si>
  <si>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</si>
  <si>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</si>
  <si>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</si>
  <si>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</si>
  <si>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</si>
  <si>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</si>
  <si>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</si>
  <si>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</si>
  <si>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</si>
  <si>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</si>
  <si>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</si>
  <si>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</si>
  <si>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</si>
  <si>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</si>
  <si>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</si>
  <si>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</si>
  <si>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</si>
  <si>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</si>
  <si>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</si>
  <si>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</si>
  <si>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</si>
  <si>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</si>
  <si>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</si>
  <si>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</si>
  <si>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</si>
  <si>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</si>
  <si>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</si>
  <si>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実質赤字比率</t>
    <phoneticPr fontId="7"/>
  </si>
  <si>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</si>
  <si>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</si>
  <si>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</si>
  <si>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</si>
  <si>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</si>
  <si>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</si>
  <si>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</si>
  <si>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</si>
  <si>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</si>
  <si>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</si>
  <si>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</si>
  <si>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</si>
  <si>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</si>
  <si>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</si>
  <si>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</si>
  <si>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職員数</t>
  </si>
  <si>
    <t>一人当り平均</t>
    <phoneticPr fontId="7"/>
  </si>
  <si>
    <t>新規採用</t>
  </si>
  <si>
    <t>一人当り平均</t>
  </si>
  <si>
    <t>給料月額</t>
    <rPh sb="0" eb="2">
      <t>キュウリョウ</t>
    </rPh>
    <phoneticPr fontId="7"/>
  </si>
  <si>
    <t>普 　通 　会 　計</t>
  </si>
  <si>
    <t>円</t>
    <phoneticPr fontId="7"/>
  </si>
  <si>
    <t>一般職員</t>
  </si>
  <si>
    <t>うち                    技能労務</t>
  </si>
  <si>
    <t>積立額</t>
    <rPh sb="2" eb="3">
      <t>ガク</t>
    </rPh>
    <phoneticPr fontId="7"/>
  </si>
  <si>
    <t>教育公務員</t>
  </si>
  <si>
    <t>取崩額</t>
  </si>
  <si>
    <t>臨時職員</t>
  </si>
  <si>
    <t>小計</t>
  </si>
  <si>
    <t>調整額</t>
    <rPh sb="0" eb="3">
      <t>チョウセイガク</t>
    </rPh>
    <phoneticPr fontId="7"/>
  </si>
  <si>
    <t>その他の会計</t>
  </si>
  <si>
    <t>　　　　　　　　</t>
  </si>
  <si>
    <t>団　体　名</t>
    <rPh sb="0" eb="1">
      <t>ダン</t>
    </rPh>
    <rPh sb="2" eb="3">
      <t>カラダ</t>
    </rPh>
    <phoneticPr fontId="11"/>
  </si>
  <si>
    <t>中央区</t>
    <rPh sb="0" eb="3">
      <t>チュウオウク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</si>
  <si>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</si>
  <si>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</si>
  <si>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</si>
  <si>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</si>
  <si>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</si>
  <si>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</si>
  <si>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</si>
  <si>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</si>
  <si>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</si>
  <si>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</si>
  <si>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</si>
  <si>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</si>
  <si>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</si>
  <si>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</si>
  <si>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</si>
  <si>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</si>
  <si>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</si>
  <si>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</si>
  <si>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</si>
  <si>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</si>
  <si>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</si>
  <si>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</si>
  <si>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phoneticPr fontId="11"/>
  </si>
  <si>
    <t>一時借入金利子</t>
    <phoneticPr fontId="7"/>
  </si>
  <si>
    <t>皆減</t>
    <rPh sb="0" eb="1">
      <t>ミナ</t>
    </rPh>
    <rPh sb="1" eb="2">
      <t>ゲン</t>
    </rPh>
    <phoneticPr fontId="11"/>
  </si>
  <si>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</si>
  <si>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</si>
  <si>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</si>
  <si>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</si>
  <si>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</si>
  <si>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</si>
  <si>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</si>
  <si>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</si>
  <si>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</si>
  <si>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</si>
  <si>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 xml:space="preserve">　 </t>
  </si>
  <si>
    <t xml:space="preserve">一般財源計 </t>
  </si>
  <si>
    <t>貸付金</t>
  </si>
  <si>
    <t>分担金・負担金</t>
  </si>
  <si>
    <t>繰出金</t>
  </si>
  <si>
    <t>使用料</t>
  </si>
  <si>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</si>
  <si>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</si>
  <si>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</si>
  <si>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</si>
  <si>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</si>
  <si>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</si>
  <si>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</si>
  <si>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</si>
  <si>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</si>
  <si>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</si>
  <si>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</si>
  <si>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</si>
  <si>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</si>
  <si>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</si>
  <si>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</si>
  <si>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</si>
  <si>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</si>
  <si>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</si>
  <si>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</si>
  <si>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</si>
  <si>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</si>
  <si>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</si>
  <si>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</si>
  <si>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</si>
  <si>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</si>
  <si>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</si>
  <si>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</si>
  <si>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</si>
  <si>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</si>
  <si>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</si>
  <si>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</si>
  <si>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</si>
  <si>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</si>
  <si>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</si>
  <si>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</si>
  <si>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</si>
  <si>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</si>
  <si>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</si>
  <si>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</si>
  <si>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</si>
  <si>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</si>
  <si>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</si>
  <si>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</si>
  <si>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</si>
  <si>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</si>
  <si>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</si>
  <si>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</si>
  <si>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</si>
  <si>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</si>
  <si>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</si>
  <si>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</si>
  <si>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</si>
  <si>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</si>
  <si>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</si>
  <si>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</si>
  <si>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</si>
  <si>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</si>
  <si>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</si>
  <si>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</si>
  <si>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</si>
  <si>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</si>
  <si>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</si>
  <si>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</si>
  <si>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</si>
  <si>
    <t xml:space="preserve"> 3.4.1</t>
    <phoneticPr fontId="7"/>
  </si>
  <si>
    <t xml:space="preserve"> 2.4.1</t>
    <phoneticPr fontId="11"/>
  </si>
  <si>
    <t>令和２年度</t>
    <rPh sb="0" eb="2">
      <t>レイワ</t>
    </rPh>
    <phoneticPr fontId="7"/>
  </si>
  <si>
    <t>令和元年度</t>
    <rPh sb="0" eb="2">
      <t>レイワ</t>
    </rPh>
    <rPh sb="2" eb="4">
      <t>ガンネン</t>
    </rPh>
    <phoneticPr fontId="7"/>
  </si>
  <si>
    <t>令和２年度</t>
    <phoneticPr fontId="7"/>
  </si>
  <si>
    <t>令和元年度</t>
    <phoneticPr fontId="7"/>
  </si>
  <si>
    <t>3.4.1</t>
    <phoneticPr fontId="7"/>
  </si>
  <si>
    <t>2.4.1</t>
    <phoneticPr fontId="7"/>
  </si>
  <si>
    <t>元年度末
現在高</t>
    <rPh sb="0" eb="2">
      <t>ガンネン</t>
    </rPh>
    <rPh sb="1" eb="4">
      <t>ネンドマツ</t>
    </rPh>
    <phoneticPr fontId="7"/>
  </si>
  <si>
    <t>２年度</t>
    <rPh sb="1" eb="3">
      <t>ネンド</t>
    </rPh>
    <phoneticPr fontId="7"/>
  </si>
  <si>
    <t>２年度末
現在高</t>
    <phoneticPr fontId="7"/>
  </si>
  <si>
    <t>特別区財政調整交付金</t>
    <rPh sb="0" eb="3">
      <t>トクベツク</t>
    </rPh>
    <phoneticPr fontId="11"/>
  </si>
  <si>
    <t>投資及び出資金</t>
    <rPh sb="2" eb="3">
      <t>オヨ</t>
    </rPh>
    <phoneticPr fontId="11"/>
  </si>
  <si>
    <t>前年度繰上充用金</t>
    <rPh sb="0" eb="3">
      <t>ゼンネンド</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</si>
</sst>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3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b/>
      <sz val="20"/>
      <name val="ＭＳ 明朝"/>
      <family val="1"/>
      <charset val="128"/>
    </font>
    <font>
      <sz val="12"/>
      <name val="ＭＳ 明朝"/>
      <family val="1"/>
      <charset val="128"/>
    </font>
    <font>
      <sz val="6"/>
      <name val="ＭＳ Ｐ明朝"/>
      <family val="1"/>
      <charset val="128"/>
    </font>
    <font>
      <sz val="20"/>
      <name val="ＭＳ 明朝"/>
      <family val="1"/>
      <charset val="128"/>
    </font>
    <font>
      <i/>
      <sz val="12"/>
      <name val="ＭＳ 明朝"/>
      <family val="1"/>
      <charset val="128"/>
    </font>
    <font>
      <b/>
      <sz val="10.5"/>
      <name val="ＭＳ 明朝"/>
      <family val="1"/>
      <charset val="128"/>
    </font>
    <font>
      <sz val="6"/>
      <name val="游ゴシック"/>
      <family val="3"/>
      <charset val="128"/>
    </font>
    <font>
      <b/>
      <i/>
      <sz val="10.5"/>
      <name val="ＭＳ 明朝"/>
      <family val="1"/>
      <charset val="128"/>
    </font>
    <font>
      <b/>
      <sz val="11"/>
      <name val="ＭＳ 明朝"/>
      <family val="1"/>
      <charset val="128"/>
    </font>
    <font>
      <sz val="11"/>
      <name val="ＭＳ 明朝"/>
      <family val="1"/>
      <charset val="128"/>
    </font>
    <font>
      <sz val="6"/>
      <name val="ＭＳ 明朝"/>
      <family val="1"/>
      <charset val="128"/>
    </font>
    <font>
      <sz val="11"/>
      <color theme="1"/>
      <name val="ＭＳ Ｐゴシック"/>
      <family val="3"/>
      <charset val="128"/>
      <scheme val="minor"/>
    </font>
    <font>
      <sz val="10.5"/>
      <color theme="1"/>
      <name val="ＭＳ 明朝"/>
      <family val="1"/>
      <charset val="128"/>
    </font>
    <font>
      <b/>
      <sz val="10.5"/>
      <color theme="1"/>
      <name val="ＭＳ 明朝"/>
      <family val="1"/>
      <charset val="128"/>
    </font>
    <font>
      <sz val="11"/>
      <color theme="1"/>
      <name val="ＭＳ 明朝"/>
      <family val="1"/>
      <charset val="128"/>
    </font>
    <font>
      <b/>
      <sz val="11"/>
      <color theme="1"/>
      <name val="ＭＳ 明朝"/>
      <family val="1"/>
      <charset val="128"/>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
      <b/>
      <i/>
      <sz val="10.5"/>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75">
    <xf numFmtId="0" fontId="0" fillId="0" borderId="0" xfId="0"/>
    <xf numFmtId="176" fontId="4" fillId="0" borderId="0" xfId="1" applyNumberFormat="1"/>
    <xf numFmtId="0" fontId="4" fillId="0" borderId="0" xfId="1"/>
    <xf numFmtId="176" fontId="5" fillId="0" borderId="0" xfId="1" applyNumberFormat="1" applyFont="1"/>
    <xf numFmtId="176" fontId="8" fillId="0" borderId="0" xfId="1" applyNumberFormat="1" applyFont="1"/>
    <xf numFmtId="0" fontId="8" fillId="0" borderId="0" xfId="1" applyFont="1"/>
    <xf numFmtId="176" fontId="4" fillId="0" borderId="7" xfId="1" applyNumberFormat="1" applyBorder="1"/>
    <xf numFmtId="176" fontId="9" fillId="0" borderId="5" xfId="1" applyNumberFormat="1" applyFont="1" applyBorder="1"/>
    <xf numFmtId="0" fontId="9" fillId="0" borderId="0" xfId="1" applyFont="1" applyAlignment="1">
      <alignment horizontal="distributed" vertical="center"/>
    </xf>
    <xf numFmtId="0" fontId="9" fillId="0" borderId="0" xfId="1" applyFont="1"/>
    <xf numFmtId="176" fontId="4" fillId="0" borderId="5" xfId="1" applyNumberFormat="1" applyBorder="1" applyAlignment="1">
      <alignment vertical="center"/>
    </xf>
    <xf numFmtId="0" fontId="4" fillId="0" borderId="0" xfId="1" applyAlignment="1">
      <alignment vertical="center"/>
    </xf>
    <xf numFmtId="176" fontId="4" fillId="0" borderId="0" xfId="1" applyNumberFormat="1" applyAlignment="1">
      <alignment vertical="center"/>
    </xf>
    <xf numFmtId="176" fontId="10" fillId="0" borderId="24" xfId="1" applyNumberFormat="1" applyFont="1" applyBorder="1" applyAlignment="1">
      <alignment vertical="center"/>
    </xf>
    <xf numFmtId="176" fontId="4" fillId="0" borderId="24" xfId="1" applyNumberFormat="1" applyBorder="1" applyAlignment="1">
      <alignment vertical="center"/>
    </xf>
    <xf numFmtId="176" fontId="4" fillId="0" borderId="24" xfId="1" applyNumberFormat="1" applyBorder="1" applyAlignment="1">
      <alignment horizontal="right" vertical="center"/>
    </xf>
    <xf numFmtId="176" fontId="12" fillId="0" borderId="24" xfId="1" applyNumberFormat="1" applyFont="1" applyBorder="1" applyAlignment="1">
      <alignment vertical="center"/>
    </xf>
    <xf numFmtId="176" fontId="13" fillId="0" borderId="5" xfId="1" applyNumberFormat="1" applyFont="1" applyBorder="1"/>
    <xf numFmtId="0" fontId="4" fillId="0" borderId="3" xfId="1" applyBorder="1" applyAlignment="1">
      <alignment horizontal="distributed" vertical="center"/>
    </xf>
    <xf numFmtId="0" fontId="13" fillId="0" borderId="0" xfId="1" applyFont="1"/>
    <xf numFmtId="176" fontId="4" fillId="0" borderId="5" xfId="1" applyNumberFormat="1" applyBorder="1"/>
    <xf numFmtId="176" fontId="6" fillId="0" borderId="0" xfId="1" applyNumberFormat="1" applyFont="1"/>
    <xf numFmtId="0" fontId="4" fillId="0" borderId="0" xfId="1" applyAlignment="1">
      <alignment horizontal="right"/>
    </xf>
    <xf numFmtId="0" fontId="6" fillId="0" borderId="0" xfId="1" applyFont="1" applyAlignment="1">
      <alignment horizontal="center" vertical="center"/>
    </xf>
    <xf numFmtId="176" fontId="6" fillId="0" borderId="0" xfId="1" applyNumberFormat="1" applyFont="1" applyAlignment="1">
      <alignment vertical="center"/>
    </xf>
    <xf numFmtId="176" fontId="6" fillId="0" borderId="0" xfId="1" applyNumberFormat="1" applyFont="1" applyAlignment="1">
      <alignment horizontal="center" vertical="center"/>
    </xf>
    <xf numFmtId="0" fontId="4" fillId="0" borderId="0" xfId="1" quotePrefix="1" applyAlignment="1">
      <alignment horizontal="right"/>
    </xf>
    <xf numFmtId="176" fontId="6" fillId="0" borderId="0" xfId="1" applyNumberFormat="1" applyFont="1" applyAlignment="1">
      <alignment horizontal="right" vertical="center"/>
    </xf>
    <xf numFmtId="0" fontId="4" fillId="0" borderId="0" xfId="1" quotePrefix="1"/>
    <xf numFmtId="176" fontId="6" fillId="0" borderId="24" xfId="1" applyNumberFormat="1" applyFont="1" applyBorder="1"/>
    <xf numFmtId="176" fontId="6" fillId="0" borderId="24" xfId="1" applyNumberFormat="1" applyFont="1" applyBorder="1" applyAlignment="1">
      <alignment horizontal="right"/>
    </xf>
    <xf numFmtId="176" fontId="6" fillId="0" borderId="24" xfId="1" applyNumberFormat="1" applyFont="1" applyBorder="1" applyAlignment="1">
      <alignment vertical="center"/>
    </xf>
    <xf numFmtId="176" fontId="6" fillId="0" borderId="24" xfId="1" quotePrefix="1" applyNumberFormat="1" applyFont="1" applyBorder="1" applyAlignment="1">
      <alignment vertical="center"/>
    </xf>
    <xf numFmtId="176" fontId="6" fillId="0" borderId="24" xfId="1" applyNumberFormat="1" applyFont="1" applyBorder="1" applyAlignment="1">
      <alignment horizontal="right" vertical="center"/>
    </xf>
    <xf numFmtId="176" fontId="6" fillId="0" borderId="24" xfId="1" applyNumberFormat="1" applyFont="1" applyBorder="1" applyAlignment="1">
      <alignment horizontal="right" vertical="center"/>
    </xf>
    <xf numFmtId="0" fontId="4" fillId="0" borderId="0" xfId="1" applyAlignment="1">
      <alignment horizontal="distributed" vertical="center"/>
    </xf>
    <xf numFmtId="176" fontId="6" fillId="0" borderId="34" xfId="1" applyNumberFormat="1" applyFont="1" applyBorder="1" applyAlignment="1">
      <alignment horizontal="distributed" vertical="center"/>
    </xf>
    <xf numFmtId="177" fontId="6" fillId="0" borderId="0" xfId="1" applyNumberFormat="1" applyFont="1" applyAlignment="1">
      <alignment horizontal="center" vertical="center"/>
    </xf>
    <xf numFmtId="0" fontId="4" fillId="0" borderId="34" xfId="1" applyBorder="1" applyAlignment="1">
      <alignment horizontal="center" vertical="center"/>
    </xf>
    <xf numFmtId="176" fontId="6" fillId="0" borderId="0" xfId="1" applyNumberFormat="1" applyFont="1" applyAlignment="1">
      <alignment horizontal="distributed" vertical="center" shrinkToFit="1"/>
    </xf>
    <xf numFmtId="179" fontId="6" fillId="0" borderId="0" xfId="1" applyNumberFormat="1" applyFont="1" applyAlignment="1">
      <alignment horizontal="center" vertical="center"/>
    </xf>
    <xf numFmtId="176" fontId="6" fillId="0" borderId="2" xfId="1" applyNumberFormat="1" applyFont="1" applyBorder="1"/>
    <xf numFmtId="176" fontId="14" fillId="0" borderId="0" xfId="1" quotePrefix="1" applyNumberFormat="1" applyFont="1"/>
    <xf numFmtId="176" fontId="14" fillId="0" borderId="0" xfId="1" applyNumberFormat="1" applyFont="1"/>
    <xf numFmtId="0" fontId="14" fillId="0" borderId="0" xfId="1" applyFont="1"/>
    <xf numFmtId="176" fontId="6" fillId="0" borderId="0" xfId="1" applyNumberFormat="1" applyFont="1" applyFill="1" applyAlignment="1">
      <alignment horizontal="distributed"/>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13" xfId="1" applyNumberFormat="1" applyFont="1" applyFill="1" applyBorder="1" applyAlignment="1">
      <alignment horizontal="distributed" vertical="center"/>
    </xf>
    <xf numFmtId="176" fontId="18" fillId="0" borderId="14" xfId="1" applyNumberFormat="1" applyFont="1" applyFill="1" applyBorder="1" applyAlignment="1">
      <alignment horizontal="left" vertical="center"/>
    </xf>
    <xf numFmtId="176" fontId="18"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3" fillId="0" borderId="15" xfId="1" applyNumberFormat="1" applyFont="1" applyFill="1" applyBorder="1" applyAlignment="1">
      <alignment horizontal="right" vertical="center"/>
    </xf>
    <xf numFmtId="176" fontId="17" fillId="0" borderId="15" xfId="1" applyNumberFormat="1" applyFont="1" applyFill="1" applyBorder="1" applyAlignment="1">
      <alignmen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17" fillId="0" borderId="15" xfId="1" applyNumberFormat="1" applyFont="1" applyFill="1" applyBorder="1" applyAlignment="1">
      <alignment horizontal="right" vertical="center" shrinkToFit="1"/>
    </xf>
    <xf numFmtId="176" fontId="3" fillId="0" borderId="16" xfId="1" applyNumberFormat="1" applyFont="1" applyFill="1" applyBorder="1" applyAlignment="1">
      <alignment vertical="center"/>
    </xf>
    <xf numFmtId="176" fontId="3" fillId="0" borderId="15" xfId="1" applyNumberFormat="1" applyFont="1" applyFill="1" applyBorder="1" applyAlignment="1">
      <alignment vertical="center"/>
    </xf>
    <xf numFmtId="176" fontId="17" fillId="0" borderId="17" xfId="1" applyNumberFormat="1" applyFont="1" applyFill="1" applyBorder="1" applyAlignment="1">
      <alignment vertical="center"/>
    </xf>
    <xf numFmtId="176" fontId="18" fillId="0" borderId="16" xfId="1" quotePrefix="1" applyNumberFormat="1" applyFont="1" applyFill="1" applyBorder="1" applyAlignment="1">
      <alignment horizontal="left" vertical="center"/>
    </xf>
    <xf numFmtId="176" fontId="18" fillId="0" borderId="15" xfId="1" quotePrefix="1" applyNumberFormat="1" applyFont="1" applyFill="1" applyBorder="1" applyAlignment="1">
      <alignment horizontal="left" vertical="center"/>
    </xf>
    <xf numFmtId="176" fontId="17" fillId="0" borderId="15" xfId="1" applyNumberFormat="1" applyFont="1" applyFill="1" applyBorder="1" applyAlignment="1">
      <alignment horizontal="left" vertical="center"/>
    </xf>
    <xf numFmtId="176" fontId="17" fillId="0" borderId="18" xfId="1" applyNumberFormat="1" applyFont="1" applyFill="1" applyBorder="1" applyAlignment="1">
      <alignment horizontal="left" vertical="center"/>
    </xf>
    <xf numFmtId="176" fontId="3" fillId="0" borderId="19" xfId="1" applyNumberFormat="1" applyFont="1" applyFill="1" applyBorder="1" applyAlignment="1">
      <alignment horizontal="left" vertical="center"/>
    </xf>
    <xf numFmtId="176" fontId="3" fillId="0" borderId="19" xfId="1" applyNumberFormat="1" applyFont="1" applyFill="1" applyBorder="1" applyAlignment="1">
      <alignment horizontal="right" vertical="center"/>
    </xf>
    <xf numFmtId="176" fontId="17" fillId="0" borderId="0" xfId="1" applyNumberFormat="1" applyFont="1" applyFill="1" applyAlignment="1">
      <alignmen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17" fillId="0" borderId="21" xfId="1" applyNumberFormat="1" applyFont="1" applyFill="1" applyBorder="1" applyAlignment="1">
      <alignment horizontal="right" vertical="center" shrinkToFit="1"/>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7" fillId="0" borderId="22" xfId="1" applyNumberFormat="1" applyFont="1" applyFill="1" applyBorder="1" applyAlignment="1">
      <alignment vertical="center"/>
    </xf>
    <xf numFmtId="176" fontId="18" fillId="0" borderId="16" xfId="1" quotePrefix="1" applyNumberFormat="1" applyFont="1" applyFill="1" applyBorder="1" applyAlignment="1">
      <alignment vertical="center"/>
    </xf>
    <xf numFmtId="176" fontId="18" fillId="0" borderId="15" xfId="1" quotePrefix="1" applyNumberFormat="1" applyFont="1" applyFill="1" applyBorder="1" applyAlignment="1">
      <alignment vertical="center"/>
    </xf>
    <xf numFmtId="176" fontId="17" fillId="0" borderId="19" xfId="1" applyNumberFormat="1" applyFont="1" applyFill="1" applyBorder="1" applyAlignment="1">
      <alignment horizontal="left" vertical="center"/>
    </xf>
    <xf numFmtId="176" fontId="17" fillId="0" borderId="23" xfId="1" applyNumberFormat="1" applyFont="1" applyFill="1" applyBorder="1" applyAlignment="1">
      <alignment horizontal="left"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9" fillId="0" borderId="29" xfId="1" applyNumberFormat="1" applyFont="1" applyFill="1" applyBorder="1" applyAlignment="1">
      <alignment horizontal="right"/>
    </xf>
    <xf numFmtId="176" fontId="3" fillId="0" borderId="21" xfId="1" applyNumberFormat="1" applyFont="1" applyFill="1" applyBorder="1"/>
    <xf numFmtId="176" fontId="19" fillId="0" borderId="21" xfId="1" applyNumberFormat="1" applyFont="1" applyFill="1" applyBorder="1" applyAlignment="1">
      <alignment horizontal="right"/>
    </xf>
    <xf numFmtId="176" fontId="19" fillId="0" borderId="31" xfId="1" applyNumberFormat="1" applyFont="1" applyFill="1" applyBorder="1" applyAlignment="1">
      <alignment horizontal="right"/>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6" fontId="3" fillId="0" borderId="30" xfId="1" applyNumberFormat="1" applyFont="1" applyFill="1" applyBorder="1" applyAlignment="1">
      <alignment horizontal="distributed"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38" xfId="1" applyNumberFormat="1" applyFont="1" applyFill="1" applyBorder="1" applyAlignment="1">
      <alignment horizontal="distributed"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41" xfId="1" applyNumberFormat="1" applyFont="1" applyFill="1" applyBorder="1" applyAlignment="1">
      <alignment horizontal="distributed" vertical="center"/>
    </xf>
    <xf numFmtId="176" fontId="3" fillId="0" borderId="21" xfId="1" applyNumberFormat="1" applyFont="1" applyFill="1" applyBorder="1" applyAlignment="1">
      <alignment horizontal="right" vertical="center"/>
    </xf>
    <xf numFmtId="176" fontId="19" fillId="0" borderId="29" xfId="1" applyNumberFormat="1" applyFont="1" applyFill="1" applyBorder="1" applyAlignment="1">
      <alignment horizontal="right" vertical="center"/>
    </xf>
    <xf numFmtId="176" fontId="19"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6" fontId="3" fillId="0" borderId="21" xfId="1" applyNumberFormat="1" applyFont="1" applyFill="1" applyBorder="1" applyAlignment="1">
      <alignment vertical="center"/>
    </xf>
    <xf numFmtId="176" fontId="19" fillId="0" borderId="21" xfId="1" applyNumberFormat="1" applyFont="1" applyFill="1" applyBorder="1" applyAlignment="1">
      <alignment horizontal="right" vertical="center"/>
    </xf>
    <xf numFmtId="176" fontId="3" fillId="0" borderId="33"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wrapText="1"/>
    </xf>
    <xf numFmtId="177" fontId="3" fillId="0" borderId="28" xfId="1" applyNumberFormat="1" applyFont="1" applyFill="1" applyBorder="1" applyAlignment="1">
      <alignment horizontal="center" vertical="center"/>
    </xf>
    <xf numFmtId="177" fontId="3" fillId="0" borderId="21" xfId="1" applyNumberFormat="1" applyFont="1" applyFill="1" applyBorder="1" applyAlignment="1">
      <alignment horizontal="center"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6" fontId="3" fillId="0" borderId="33" xfId="1" applyNumberFormat="1" applyFont="1" applyFill="1" applyBorder="1" applyAlignment="1">
      <alignment horizontal="distributed" vertical="center" wrapText="1"/>
    </xf>
    <xf numFmtId="177" fontId="3" fillId="0" borderId="36" xfId="1" applyNumberFormat="1" applyFont="1" applyFill="1" applyBorder="1" applyAlignment="1">
      <alignment horizontal="center" vertical="center"/>
    </xf>
    <xf numFmtId="177" fontId="3" fillId="0" borderId="34" xfId="1" applyNumberFormat="1" applyFont="1" applyFill="1" applyBorder="1" applyAlignment="1">
      <alignment horizontal="center"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28"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8" fontId="3" fillId="0" borderId="21" xfId="1" applyNumberFormat="1" applyFont="1" applyFill="1" applyBorder="1" applyAlignment="1">
      <alignment horizontal="center" vertical="center" wrapText="1"/>
    </xf>
    <xf numFmtId="176" fontId="3" fillId="0" borderId="5" xfId="1" applyNumberFormat="1" applyFont="1" applyFill="1" applyBorder="1" applyAlignment="1">
      <alignment horizontal="right"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8" fontId="3" fillId="0" borderId="34" xfId="1" applyNumberFormat="1" applyFont="1" applyFill="1" applyBorder="1" applyAlignment="1">
      <alignment horizontal="center"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8" fontId="3" fillId="0" borderId="34" xfId="1" applyNumberFormat="1" applyFont="1" applyFill="1" applyBorder="1" applyAlignment="1">
      <alignment horizontal="center" vertical="center" wrapText="1"/>
    </xf>
    <xf numFmtId="176" fontId="3" fillId="0" borderId="39" xfId="1" applyNumberFormat="1" applyFont="1" applyFill="1" applyBorder="1" applyAlignment="1">
      <alignment horizontal="right" vertical="center"/>
    </xf>
    <xf numFmtId="179" fontId="3" fillId="0" borderId="21" xfId="1" applyNumberFormat="1" applyFont="1" applyFill="1" applyBorder="1" applyAlignment="1">
      <alignment horizontal="center" vertical="center" wrapText="1"/>
    </xf>
    <xf numFmtId="176" fontId="3" fillId="0" borderId="34" xfId="1" applyNumberFormat="1" applyFont="1" applyFill="1" applyBorder="1" applyAlignment="1">
      <alignment horizontal="right" vertical="center"/>
    </xf>
    <xf numFmtId="179" fontId="3" fillId="0" borderId="34" xfId="1" applyNumberFormat="1" applyFont="1" applyFill="1" applyBorder="1" applyAlignment="1">
      <alignment horizontal="center"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50" xfId="1" applyNumberFormat="1" applyFont="1" applyFill="1" applyBorder="1" applyAlignment="1">
      <alignment horizontal="distributed"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7" xfId="1" applyNumberFormat="1" applyFont="1" applyFill="1" applyBorder="1" applyAlignment="1">
      <alignment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2" xfId="1" applyNumberFormat="1" applyFont="1" applyFill="1" applyBorder="1" applyAlignment="1">
      <alignmen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7" xfId="1" applyNumberFormat="1" applyFont="1" applyFill="1" applyBorder="1" applyAlignment="1">
      <alignment vertical="center"/>
    </xf>
    <xf numFmtId="0" fontId="19" fillId="0" borderId="0" xfId="1" applyFont="1" applyFill="1" applyAlignment="1">
      <alignment horizontal="left" vertical="center"/>
    </xf>
    <xf numFmtId="0" fontId="17" fillId="0" borderId="28" xfId="1" applyFont="1" applyFill="1" applyBorder="1" applyAlignment="1">
      <alignment vertical="center"/>
    </xf>
    <xf numFmtId="0" fontId="19" fillId="0" borderId="60" xfId="1" applyFont="1" applyFill="1" applyBorder="1" applyAlignment="1">
      <alignment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19" fillId="0" borderId="21" xfId="1" applyNumberFormat="1" applyFont="1" applyFill="1" applyBorder="1" applyAlignment="1">
      <alignment horizontal="left" vertical="center"/>
    </xf>
    <xf numFmtId="176" fontId="19" fillId="0" borderId="29" xfId="1" applyNumberFormat="1" applyFont="1" applyFill="1" applyBorder="1" applyAlignment="1">
      <alignment horizontal="left" vertical="center"/>
    </xf>
    <xf numFmtId="179" fontId="3" fillId="0" borderId="21" xfId="1" applyNumberFormat="1" applyFont="1" applyFill="1" applyBorder="1" applyAlignment="1">
      <alignment vertical="center"/>
    </xf>
    <xf numFmtId="179" fontId="19" fillId="0" borderId="0" xfId="1" applyNumberFormat="1" applyFont="1" applyFill="1" applyAlignment="1">
      <alignment horizontal="left" vertical="center"/>
    </xf>
    <xf numFmtId="176" fontId="19" fillId="0" borderId="5" xfId="1" applyNumberFormat="1" applyFont="1" applyFill="1" applyBorder="1" applyAlignment="1">
      <alignment horizontal="right" vertical="center"/>
    </xf>
    <xf numFmtId="176" fontId="19" fillId="0" borderId="36" xfId="1" applyNumberFormat="1" applyFont="1" applyFill="1" applyBorder="1" applyAlignment="1">
      <alignment horizontal="right" vertical="center"/>
    </xf>
    <xf numFmtId="0" fontId="19" fillId="0" borderId="34" xfId="1" applyFont="1" applyFill="1" applyBorder="1" applyAlignment="1">
      <alignment horizontal="center" vertical="center"/>
    </xf>
    <xf numFmtId="0" fontId="19" fillId="0" borderId="36" xfId="1" applyFont="1" applyFill="1" applyBorder="1" applyAlignment="1">
      <alignment vertical="center"/>
    </xf>
    <xf numFmtId="177" fontId="3" fillId="0" borderId="0" xfId="1" applyNumberFormat="1" applyFont="1" applyFill="1" applyAlignment="1">
      <alignment horizontal="center" vertical="center"/>
    </xf>
    <xf numFmtId="0" fontId="19" fillId="0" borderId="37" xfId="1" applyFont="1" applyFill="1" applyBorder="1" applyAlignment="1">
      <alignmen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19" fillId="0" borderId="34" xfId="1" applyNumberFormat="1" applyFont="1" applyFill="1" applyBorder="1" applyAlignment="1">
      <alignment horizontal="left" vertical="center"/>
    </xf>
    <xf numFmtId="176" fontId="19" fillId="0" borderId="35" xfId="1" applyNumberFormat="1" applyFont="1" applyFill="1" applyBorder="1" applyAlignment="1">
      <alignment horizontal="left" vertical="center"/>
    </xf>
    <xf numFmtId="179" fontId="3" fillId="0" borderId="34" xfId="1" applyNumberFormat="1" applyFont="1" applyFill="1" applyBorder="1" applyAlignment="1">
      <alignment vertical="center"/>
    </xf>
    <xf numFmtId="179" fontId="19" fillId="0" borderId="34" xfId="1" applyNumberFormat="1" applyFont="1" applyFill="1" applyBorder="1" applyAlignment="1">
      <alignment horizontal="left" vertical="center"/>
    </xf>
    <xf numFmtId="176" fontId="19" fillId="0" borderId="39" xfId="1" applyNumberFormat="1" applyFont="1" applyFill="1" applyBorder="1" applyAlignment="1">
      <alignment horizontal="right" vertical="center"/>
    </xf>
    <xf numFmtId="178" fontId="3" fillId="0" borderId="21" xfId="2" applyNumberFormat="1" applyFont="1" applyFill="1" applyBorder="1" applyAlignment="1">
      <alignment horizontal="center" vertical="center"/>
    </xf>
    <xf numFmtId="176" fontId="3" fillId="0" borderId="28" xfId="1" applyNumberFormat="1" applyFont="1" applyFill="1" applyBorder="1" applyAlignment="1">
      <alignment horizontal="right" vertical="center"/>
    </xf>
    <xf numFmtId="179" fontId="19" fillId="0" borderId="21"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19" fillId="0" borderId="51" xfId="1" applyNumberFormat="1" applyFont="1" applyFill="1" applyBorder="1" applyAlignment="1">
      <alignment horizontal="right" vertical="center"/>
    </xf>
    <xf numFmtId="177" fontId="3" fillId="0" borderId="7" xfId="1" applyNumberFormat="1" applyFont="1" applyFill="1" applyBorder="1" applyAlignment="1">
      <alignment horizontal="center" vertical="center"/>
    </xf>
    <xf numFmtId="0" fontId="19"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9" fillId="0" borderId="51" xfId="1" applyFont="1" applyFill="1" applyBorder="1" applyAlignment="1">
      <alignment vertical="center"/>
    </xf>
    <xf numFmtId="0" fontId="19" fillId="0" borderId="61" xfId="1" applyFont="1" applyFill="1" applyBorder="1" applyAlignment="1">
      <alignment vertical="center"/>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6" fontId="3" fillId="0" borderId="51" xfId="1" applyNumberFormat="1" applyFont="1" applyFill="1" applyBorder="1" applyAlignment="1">
      <alignment vertical="center"/>
    </xf>
    <xf numFmtId="178" fontId="3" fillId="0" borderId="7" xfId="1" applyNumberFormat="1" applyFont="1" applyFill="1" applyBorder="1" applyAlignment="1">
      <alignment horizontal="center" vertical="center"/>
    </xf>
    <xf numFmtId="176" fontId="19" fillId="0" borderId="7" xfId="1" applyNumberFormat="1" applyFont="1" applyFill="1" applyBorder="1" applyAlignment="1">
      <alignment horizontal="left" vertical="center"/>
    </xf>
    <xf numFmtId="176" fontId="19" fillId="0" borderId="50" xfId="1" applyNumberFormat="1" applyFont="1" applyFill="1" applyBorder="1" applyAlignment="1">
      <alignment horizontal="left" vertical="center"/>
    </xf>
    <xf numFmtId="179" fontId="3" fillId="0" borderId="7" xfId="1" applyNumberFormat="1" applyFont="1" applyFill="1" applyBorder="1" applyAlignment="1">
      <alignment vertical="center"/>
    </xf>
    <xf numFmtId="179" fontId="19" fillId="0" borderId="7" xfId="1" applyNumberFormat="1" applyFont="1" applyFill="1" applyBorder="1" applyAlignment="1">
      <alignment horizontal="left" vertical="center"/>
    </xf>
    <xf numFmtId="176" fontId="19" fillId="0" borderId="8" xfId="1" applyNumberFormat="1" applyFont="1" applyFill="1" applyBorder="1" applyAlignment="1">
      <alignment horizontal="right" vertical="center"/>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0" fillId="0" borderId="64" xfId="1" applyNumberFormat="1" applyFont="1" applyFill="1" applyBorder="1" applyAlignment="1">
      <alignment horizontal="distributed" vertical="center" wrapText="1"/>
    </xf>
    <xf numFmtId="176" fontId="20" fillId="0" borderId="2" xfId="1" applyNumberFormat="1" applyFont="1" applyFill="1" applyBorder="1" applyAlignment="1">
      <alignment horizontal="distributed" vertical="center" wrapText="1"/>
    </xf>
    <xf numFmtId="176" fontId="20" fillId="0" borderId="65" xfId="1" applyNumberFormat="1" applyFont="1" applyFill="1" applyBorder="1" applyAlignment="1">
      <alignment horizontal="distributed" vertical="center" wrapText="1"/>
    </xf>
    <xf numFmtId="176" fontId="20" fillId="0" borderId="2" xfId="1" applyNumberFormat="1" applyFont="1" applyFill="1" applyBorder="1" applyAlignment="1">
      <alignment horizontal="distributed" vertical="center"/>
    </xf>
    <xf numFmtId="176" fontId="20" fillId="0" borderId="65" xfId="1" applyNumberFormat="1" applyFont="1" applyFill="1" applyBorder="1" applyAlignment="1">
      <alignment horizontal="distributed" vertical="center"/>
    </xf>
    <xf numFmtId="176" fontId="20" fillId="0" borderId="64" xfId="1" applyNumberFormat="1" applyFont="1" applyFill="1" applyBorder="1" applyAlignment="1">
      <alignment horizontal="distributed" vertical="center"/>
    </xf>
    <xf numFmtId="176" fontId="20" fillId="0" borderId="4"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3" fillId="0" borderId="66" xfId="1" applyNumberFormat="1" applyFont="1" applyFill="1" applyBorder="1" applyAlignment="1">
      <alignment horizontal="center" vertical="center" textRotation="255"/>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0" fillId="0" borderId="27" xfId="1" applyNumberFormat="1" applyFont="1" applyFill="1" applyBorder="1" applyAlignment="1">
      <alignment horizontal="distributed" vertical="center" wrapText="1"/>
    </xf>
    <xf numFmtId="176" fontId="20" fillId="0" borderId="0" xfId="1" applyNumberFormat="1" applyFont="1" applyFill="1" applyAlignment="1">
      <alignment horizontal="distributed" vertical="center" wrapText="1"/>
    </xf>
    <xf numFmtId="176" fontId="20" fillId="0" borderId="22" xfId="1" applyNumberFormat="1" applyFont="1" applyFill="1" applyBorder="1" applyAlignment="1">
      <alignment horizontal="distributed" vertical="center" wrapText="1"/>
    </xf>
    <xf numFmtId="176" fontId="20" fillId="0" borderId="27" xfId="1" applyNumberFormat="1" applyFont="1" applyFill="1" applyBorder="1" applyAlignment="1">
      <alignment horizontal="distributed" vertical="center"/>
    </xf>
    <xf numFmtId="176" fontId="20" fillId="0" borderId="0" xfId="1" applyNumberFormat="1" applyFont="1" applyFill="1" applyAlignment="1">
      <alignment horizontal="distributed" vertical="center"/>
    </xf>
    <xf numFmtId="176" fontId="20" fillId="0" borderId="22" xfId="1" applyNumberFormat="1" applyFont="1" applyFill="1" applyBorder="1" applyAlignment="1">
      <alignment horizontal="distributed" vertical="center"/>
    </xf>
    <xf numFmtId="176" fontId="20" fillId="0" borderId="5" xfId="1" applyNumberFormat="1" applyFont="1" applyFill="1" applyBorder="1" applyAlignment="1">
      <alignment horizontal="distributed" vertical="center"/>
    </xf>
    <xf numFmtId="176" fontId="3" fillId="0" borderId="28" xfId="1" applyNumberFormat="1" applyFont="1" applyFill="1" applyBorder="1" applyAlignment="1">
      <alignment horizontal="distributed" vertical="center"/>
    </xf>
    <xf numFmtId="176" fontId="19" fillId="0" borderId="28" xfId="1" applyNumberFormat="1" applyFont="1" applyFill="1" applyBorder="1" applyAlignment="1">
      <alignment horizontal="distributed" vertical="center"/>
    </xf>
    <xf numFmtId="176" fontId="19" fillId="0" borderId="21" xfId="1" applyNumberFormat="1" applyFont="1" applyFill="1" applyBorder="1" applyAlignment="1">
      <alignment horizontal="distributed" vertical="center"/>
    </xf>
    <xf numFmtId="176" fontId="19"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20" fillId="0" borderId="36" xfId="1" applyNumberFormat="1" applyFont="1" applyFill="1" applyBorder="1" applyAlignment="1">
      <alignment horizontal="distributed" vertical="center" wrapText="1"/>
    </xf>
    <xf numFmtId="176" fontId="20" fillId="0" borderId="34" xfId="1" applyNumberFormat="1" applyFont="1" applyFill="1" applyBorder="1" applyAlignment="1">
      <alignment horizontal="distributed" vertical="center" wrapText="1"/>
    </xf>
    <xf numFmtId="176" fontId="20" fillId="0" borderId="35" xfId="1" applyNumberFormat="1" applyFont="1" applyFill="1" applyBorder="1" applyAlignment="1">
      <alignment horizontal="distributed" vertical="center" wrapText="1"/>
    </xf>
    <xf numFmtId="176" fontId="20" fillId="0" borderId="36" xfId="1" applyNumberFormat="1" applyFont="1" applyFill="1" applyBorder="1" applyAlignment="1">
      <alignment horizontal="distributed" vertical="center"/>
    </xf>
    <xf numFmtId="176" fontId="20" fillId="0" borderId="34" xfId="1" applyNumberFormat="1" applyFont="1" applyFill="1" applyBorder="1" applyAlignment="1">
      <alignment horizontal="distributed" vertical="center"/>
    </xf>
    <xf numFmtId="176" fontId="20" fillId="0" borderId="35" xfId="1" applyNumberFormat="1" applyFont="1" applyFill="1" applyBorder="1" applyAlignment="1">
      <alignment horizontal="distributed" vertical="center"/>
    </xf>
    <xf numFmtId="176" fontId="20" fillId="0" borderId="39"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19" fillId="0" borderId="36" xfId="1" applyNumberFormat="1" applyFont="1" applyFill="1" applyBorder="1" applyAlignment="1">
      <alignment horizontal="distributed" vertical="top"/>
    </xf>
    <xf numFmtId="176" fontId="19" fillId="0" borderId="34" xfId="1" applyNumberFormat="1" applyFont="1" applyFill="1" applyBorder="1" applyAlignment="1">
      <alignment horizontal="distributed" vertical="top"/>
    </xf>
    <xf numFmtId="176" fontId="19"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9" fillId="0" borderId="28" xfId="1" applyNumberFormat="1" applyFont="1" applyFill="1" applyBorder="1" applyAlignment="1">
      <alignment vertical="center" wrapText="1"/>
    </xf>
    <xf numFmtId="176" fontId="19" fillId="0" borderId="21" xfId="1" applyNumberFormat="1" applyFont="1" applyFill="1" applyBorder="1" applyAlignment="1">
      <alignment vertical="center" wrapText="1"/>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67" xfId="1" applyNumberFormat="1" applyFont="1" applyFill="1" applyBorder="1" applyAlignment="1">
      <alignment horizontal="center" vertical="center" textRotation="255"/>
    </xf>
    <xf numFmtId="176" fontId="3" fillId="0" borderId="28" xfId="1" quotePrefix="1" applyNumberFormat="1" applyFont="1" applyFill="1" applyBorder="1"/>
    <xf numFmtId="176" fontId="3" fillId="0" borderId="28" xfId="1" applyNumberFormat="1" applyFont="1" applyFill="1" applyBorder="1"/>
    <xf numFmtId="176" fontId="19" fillId="0" borderId="27" xfId="1" applyNumberFormat="1" applyFont="1" applyFill="1" applyBorder="1" applyAlignment="1">
      <alignment vertical="center" wrapText="1"/>
    </xf>
    <xf numFmtId="176" fontId="19" fillId="0" borderId="0" xfId="1" applyNumberFormat="1" applyFont="1" applyFill="1" applyAlignment="1">
      <alignment vertical="center" wrapText="1"/>
    </xf>
    <xf numFmtId="176" fontId="3" fillId="0" borderId="22" xfId="1" applyNumberFormat="1" applyFont="1" applyFill="1" applyBorder="1" applyAlignment="1">
      <alignment horizontal="right" vertical="center"/>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68"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9" fillId="0" borderId="36" xfId="1" applyNumberFormat="1" applyFont="1" applyFill="1" applyBorder="1" applyAlignment="1">
      <alignment vertical="center" wrapText="1"/>
    </xf>
    <xf numFmtId="176" fontId="19" fillId="0" borderId="34" xfId="1" applyNumberFormat="1" applyFont="1" applyFill="1" applyBorder="1" applyAlignment="1">
      <alignment vertical="center" wrapText="1"/>
    </xf>
    <xf numFmtId="176" fontId="3" fillId="0" borderId="35" xfId="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69" xfId="1" applyNumberFormat="1" applyFont="1" applyFill="1" applyBorder="1" applyAlignment="1">
      <alignment horizontal="center" vertical="center" wrapText="1"/>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29" xfId="1" applyNumberFormat="1" applyFont="1" applyFill="1" applyBorder="1" applyAlignment="1">
      <alignment horizontal="right" vertical="center"/>
    </xf>
    <xf numFmtId="0" fontId="3" fillId="0" borderId="29" xfId="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60" xfId="1" applyNumberFormat="1" applyFont="1" applyFill="1" applyBorder="1" applyAlignment="1">
      <alignment horizontal="center" vertical="center"/>
    </xf>
    <xf numFmtId="176" fontId="3" fillId="0" borderId="70" xfId="1" applyNumberFormat="1" applyFont="1" applyFill="1" applyBorder="1" applyAlignment="1">
      <alignment horizontal="center" vertical="center" wrapText="1"/>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31" xfId="1" applyNumberFormat="1" applyFont="1" applyFill="1" applyBorder="1" applyAlignment="1">
      <alignment horizontal="right"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71" xfId="1" applyNumberFormat="1" applyFont="1" applyFill="1" applyBorder="1" applyAlignment="1">
      <alignment horizontal="center" vertical="center" textRotation="255"/>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72" xfId="1" applyNumberFormat="1" applyFont="1" applyFill="1" applyBorder="1" applyAlignment="1">
      <alignment horizontal="center" vertical="center"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19" fillId="0" borderId="29" xfId="1" applyNumberFormat="1" applyFont="1" applyFill="1" applyBorder="1" applyAlignment="1">
      <alignment vertical="center" wrapText="1"/>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76" xfId="1" applyNumberFormat="1" applyFont="1" applyFill="1" applyBorder="1" applyAlignment="1">
      <alignment horizontal="center" vertical="center" textRotation="255"/>
    </xf>
    <xf numFmtId="176" fontId="19" fillId="0" borderId="51" xfId="1" applyNumberFormat="1" applyFont="1" applyFill="1" applyBorder="1" applyAlignment="1">
      <alignment vertical="center" wrapText="1"/>
    </xf>
    <xf numFmtId="176" fontId="19" fillId="0" borderId="7" xfId="1" applyNumberFormat="1" applyFont="1" applyFill="1" applyBorder="1" applyAlignment="1">
      <alignment vertical="center" wrapText="1"/>
    </xf>
    <xf numFmtId="176" fontId="19" fillId="0" borderId="50" xfId="1" applyNumberFormat="1" applyFont="1" applyFill="1" applyBorder="1" applyAlignment="1">
      <alignment vertical="center" wrapText="1"/>
    </xf>
    <xf numFmtId="176" fontId="3" fillId="0" borderId="50" xfId="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8" fontId="17" fillId="0" borderId="101" xfId="2" quotePrefix="1" applyNumberFormat="1" applyFont="1" applyFill="1" applyBorder="1" applyAlignment="1">
      <alignment horizontal="right" vertical="center"/>
    </xf>
    <xf numFmtId="178" fontId="17" fillId="0" borderId="113" xfId="2" quotePrefix="1" applyNumberFormat="1" applyFont="1" applyFill="1" applyBorder="1" applyAlignment="1">
      <alignment horizontal="right" vertical="center"/>
    </xf>
    <xf numFmtId="0" fontId="17" fillId="0" borderId="0" xfId="1" applyFont="1" applyFill="1"/>
    <xf numFmtId="0" fontId="21" fillId="0" borderId="7" xfId="1" applyFont="1" applyFill="1" applyBorder="1"/>
    <xf numFmtId="0" fontId="17" fillId="0" borderId="7" xfId="1" applyFont="1" applyFill="1" applyBorder="1"/>
    <xf numFmtId="0" fontId="22" fillId="0" borderId="7" xfId="1" applyFont="1" applyFill="1" applyBorder="1" applyAlignment="1">
      <alignment horizontal="center"/>
    </xf>
    <xf numFmtId="0" fontId="17" fillId="0" borderId="7" xfId="1" applyFont="1" applyFill="1" applyBorder="1" applyAlignment="1">
      <alignment horizontal="center"/>
    </xf>
    <xf numFmtId="0" fontId="23" fillId="0" borderId="5" xfId="1" applyFont="1" applyFill="1" applyBorder="1" applyAlignment="1">
      <alignment horizontal="left" vertical="center" indent="3"/>
    </xf>
    <xf numFmtId="0" fontId="24" fillId="0" borderId="9" xfId="1" applyFont="1" applyFill="1" applyBorder="1" applyAlignment="1">
      <alignment horizontal="center" vertical="center"/>
    </xf>
    <xf numFmtId="0" fontId="24" fillId="0" borderId="10" xfId="1" applyFont="1" applyFill="1" applyBorder="1" applyAlignment="1">
      <alignment horizontal="center" vertical="center"/>
    </xf>
    <xf numFmtId="0" fontId="24" fillId="0" borderId="25" xfId="1" applyFont="1" applyFill="1" applyBorder="1" applyAlignment="1">
      <alignment horizontal="center" vertical="center"/>
    </xf>
    <xf numFmtId="0" fontId="24" fillId="0" borderId="26" xfId="1" applyFont="1" applyFill="1" applyBorder="1" applyAlignment="1">
      <alignment horizontal="center" vertical="center"/>
    </xf>
    <xf numFmtId="0" fontId="17" fillId="0" borderId="10" xfId="1" applyFont="1" applyFill="1" applyBorder="1" applyAlignment="1">
      <alignment horizontal="center" vertical="center"/>
    </xf>
    <xf numFmtId="0" fontId="17" fillId="0" borderId="13" xfId="1" applyFont="1" applyFill="1" applyBorder="1" applyAlignment="1">
      <alignment horizontal="center" vertical="center"/>
    </xf>
    <xf numFmtId="0" fontId="23" fillId="0" borderId="0" xfId="1" applyFont="1" applyFill="1" applyAlignment="1">
      <alignment horizontal="center" vertical="center"/>
    </xf>
    <xf numFmtId="0" fontId="23" fillId="0" borderId="0" xfId="1" applyFont="1" applyFill="1" applyAlignment="1">
      <alignment horizontal="left" vertical="center" indent="3"/>
    </xf>
    <xf numFmtId="0" fontId="17" fillId="0" borderId="5" xfId="1" applyFont="1" applyFill="1" applyBorder="1"/>
    <xf numFmtId="0" fontId="17" fillId="0" borderId="14" xfId="1" applyFont="1" applyFill="1" applyBorder="1" applyAlignment="1">
      <alignment horizontal="distributed" vertical="center"/>
    </xf>
    <xf numFmtId="0" fontId="17" fillId="0" borderId="17" xfId="1" applyFont="1" applyFill="1" applyBorder="1" applyAlignment="1">
      <alignment horizontal="distributed" vertical="center"/>
    </xf>
    <xf numFmtId="0" fontId="17" fillId="0" borderId="77" xfId="1" applyFont="1" applyFill="1" applyBorder="1" applyAlignment="1">
      <alignment horizontal="distributed" vertical="center"/>
    </xf>
    <xf numFmtId="0" fontId="17" fillId="0" borderId="34" xfId="1" applyFont="1" applyFill="1" applyBorder="1" applyAlignment="1">
      <alignment horizontal="distributed" vertical="center"/>
    </xf>
    <xf numFmtId="0" fontId="17" fillId="0" borderId="59" xfId="1" applyFont="1" applyFill="1" applyBorder="1" applyAlignment="1">
      <alignment horizontal="distributed" vertical="center"/>
    </xf>
    <xf numFmtId="0" fontId="17" fillId="0" borderId="15" xfId="1" applyFont="1" applyFill="1" applyBorder="1" applyAlignment="1">
      <alignment horizontal="distributed" vertical="center"/>
    </xf>
    <xf numFmtId="0" fontId="17" fillId="0" borderId="16" xfId="1" applyFont="1" applyFill="1" applyBorder="1" applyAlignment="1">
      <alignment horizontal="distributed" vertical="center"/>
    </xf>
    <xf numFmtId="0" fontId="25" fillId="0" borderId="78" xfId="1" applyFont="1" applyFill="1" applyBorder="1" applyAlignment="1">
      <alignment horizontal="center" vertical="center" wrapText="1"/>
    </xf>
    <xf numFmtId="0" fontId="26" fillId="0" borderId="0" xfId="1" applyFont="1" applyFill="1" applyAlignment="1">
      <alignment horizontal="center" vertical="center" wrapText="1"/>
    </xf>
    <xf numFmtId="0" fontId="27" fillId="0" borderId="5" xfId="1" applyFont="1" applyFill="1" applyBorder="1" applyAlignment="1">
      <alignment horizontal="right"/>
    </xf>
    <xf numFmtId="0" fontId="27" fillId="0" borderId="40" xfId="1" quotePrefix="1" applyFont="1" applyFill="1" applyBorder="1" applyAlignment="1">
      <alignment horizontal="right"/>
    </xf>
    <xf numFmtId="0" fontId="27" fillId="0" borderId="21" xfId="1" quotePrefix="1" applyFont="1" applyFill="1" applyBorder="1" applyAlignment="1">
      <alignment horizontal="right"/>
    </xf>
    <xf numFmtId="0" fontId="27" fillId="0" borderId="69" xfId="1" applyFont="1" applyFill="1" applyBorder="1" applyAlignment="1">
      <alignment horizontal="right"/>
    </xf>
    <xf numFmtId="0" fontId="27" fillId="0" borderId="21" xfId="1" applyFont="1" applyFill="1" applyBorder="1" applyAlignment="1">
      <alignment horizontal="right"/>
    </xf>
    <xf numFmtId="0" fontId="27" fillId="0" borderId="41" xfId="1" quotePrefix="1" applyFont="1" applyFill="1" applyBorder="1" applyAlignment="1">
      <alignment horizontal="right"/>
    </xf>
    <xf numFmtId="0" fontId="27" fillId="0" borderId="28" xfId="1" applyFont="1" applyFill="1" applyBorder="1" applyAlignment="1">
      <alignment horizontal="right"/>
    </xf>
    <xf numFmtId="0" fontId="17" fillId="0" borderId="29" xfId="1" applyFont="1" applyFill="1" applyBorder="1" applyAlignment="1">
      <alignment horizontal="right"/>
    </xf>
    <xf numFmtId="0" fontId="27" fillId="0" borderId="29" xfId="1" applyFont="1" applyFill="1" applyBorder="1" applyAlignment="1">
      <alignment horizontal="right"/>
    </xf>
    <xf numFmtId="0" fontId="27" fillId="0" borderId="79" xfId="1" applyFont="1" applyFill="1" applyBorder="1" applyAlignment="1">
      <alignment horizontal="right"/>
    </xf>
    <xf numFmtId="0" fontId="27" fillId="0" borderId="0" xfId="1" applyFont="1" applyFill="1" applyAlignment="1">
      <alignment horizontal="right"/>
    </xf>
    <xf numFmtId="0" fontId="17" fillId="0" borderId="33" xfId="1" applyFont="1" applyFill="1" applyBorder="1" applyAlignment="1">
      <alignment horizontal="distributed" vertical="center" wrapText="1" shrinkToFit="1"/>
    </xf>
    <xf numFmtId="0" fontId="17" fillId="0" borderId="35" xfId="1" applyFont="1" applyFill="1" applyBorder="1" applyAlignment="1">
      <alignment horizontal="distributed" vertical="center" wrapText="1" shrinkToFit="1"/>
    </xf>
    <xf numFmtId="176" fontId="17" fillId="0" borderId="72" xfId="2" applyNumberFormat="1" applyFont="1" applyFill="1" applyBorder="1">
      <alignment vertical="center"/>
    </xf>
    <xf numFmtId="178" fontId="17" fillId="0" borderId="72" xfId="2" applyNumberFormat="1" applyFont="1" applyFill="1" applyBorder="1">
      <alignment vertical="center"/>
    </xf>
    <xf numFmtId="178" fontId="17" fillId="0" borderId="80" xfId="2" quotePrefix="1" applyNumberFormat="1" applyFont="1" applyFill="1" applyBorder="1" applyAlignment="1">
      <alignment horizontal="right" vertical="center" shrinkToFit="1"/>
    </xf>
    <xf numFmtId="0" fontId="17" fillId="0" borderId="38" xfId="1" applyFont="1" applyFill="1" applyBorder="1" applyAlignment="1">
      <alignment horizontal="distributed" vertical="center"/>
    </xf>
    <xf numFmtId="0" fontId="17" fillId="0" borderId="34" xfId="1" applyFont="1" applyFill="1" applyBorder="1" applyAlignment="1">
      <alignment horizontal="distributed" vertical="center"/>
    </xf>
    <xf numFmtId="0" fontId="17" fillId="0" borderId="35" xfId="1" applyFont="1" applyFill="1" applyBorder="1" applyAlignment="1">
      <alignment horizontal="distributed" vertical="center"/>
    </xf>
    <xf numFmtId="176" fontId="17" fillId="0" borderId="36" xfId="2" applyNumberFormat="1" applyFont="1" applyFill="1" applyBorder="1">
      <alignment vertical="center"/>
    </xf>
    <xf numFmtId="176" fontId="17" fillId="0" borderId="35" xfId="2" applyNumberFormat="1" applyFont="1" applyFill="1" applyBorder="1">
      <alignment vertical="center"/>
    </xf>
    <xf numFmtId="178" fontId="17" fillId="0" borderId="36" xfId="2" applyNumberFormat="1" applyFont="1" applyFill="1" applyBorder="1">
      <alignment vertical="center"/>
    </xf>
    <xf numFmtId="178" fontId="17" fillId="0" borderId="36" xfId="2" applyNumberFormat="1" applyFont="1" applyFill="1" applyBorder="1" applyAlignment="1">
      <alignment horizontal="right" vertical="center"/>
    </xf>
    <xf numFmtId="178" fontId="17" fillId="0" borderId="35" xfId="2" applyNumberFormat="1" applyFont="1" applyFill="1" applyBorder="1" applyAlignment="1">
      <alignment horizontal="right" vertical="center"/>
    </xf>
    <xf numFmtId="178" fontId="17" fillId="0" borderId="81" xfId="2" applyNumberFormat="1" applyFont="1" applyFill="1" applyBorder="1">
      <alignment vertical="center"/>
    </xf>
    <xf numFmtId="0" fontId="17" fillId="0" borderId="14" xfId="1" applyFont="1" applyFill="1" applyBorder="1" applyAlignment="1">
      <alignment horizontal="distributed" vertical="center" wrapText="1" shrinkToFit="1"/>
    </xf>
    <xf numFmtId="0" fontId="17" fillId="0" borderId="17" xfId="1" applyFont="1" applyFill="1" applyBorder="1" applyAlignment="1">
      <alignment horizontal="distributed" vertical="center" wrapText="1" shrinkToFit="1"/>
    </xf>
    <xf numFmtId="178" fontId="17" fillId="0" borderId="77" xfId="2" quotePrefix="1" applyNumberFormat="1" applyFont="1" applyFill="1" applyBorder="1">
      <alignment vertical="center"/>
    </xf>
    <xf numFmtId="0" fontId="17" fillId="0" borderId="41" xfId="1" quotePrefix="1" applyFont="1" applyFill="1" applyBorder="1"/>
    <xf numFmtId="0" fontId="17" fillId="0" borderId="16" xfId="1" applyFont="1" applyFill="1" applyBorder="1" applyAlignment="1">
      <alignment vertical="center"/>
    </xf>
    <xf numFmtId="0" fontId="17" fillId="0" borderId="17" xfId="1" applyFont="1" applyFill="1" applyBorder="1" applyAlignment="1">
      <alignment vertical="center"/>
    </xf>
    <xf numFmtId="176" fontId="17" fillId="0" borderId="16" xfId="2" applyNumberFormat="1" applyFont="1" applyFill="1" applyBorder="1">
      <alignment vertical="center"/>
    </xf>
    <xf numFmtId="176" fontId="17" fillId="0" borderId="17" xfId="2" applyNumberFormat="1" applyFont="1" applyFill="1" applyBorder="1">
      <alignment vertical="center"/>
    </xf>
    <xf numFmtId="178" fontId="17" fillId="0" borderId="78" xfId="2" applyNumberFormat="1" applyFont="1" applyFill="1" applyBorder="1">
      <alignment vertical="center"/>
    </xf>
    <xf numFmtId="0" fontId="17" fillId="0" borderId="38" xfId="1" quotePrefix="1" applyFont="1" applyFill="1" applyBorder="1"/>
    <xf numFmtId="0" fontId="27" fillId="0" borderId="14" xfId="1" applyFont="1" applyFill="1" applyBorder="1" applyAlignment="1">
      <alignment horizontal="distributed" vertical="center" wrapText="1" shrinkToFit="1"/>
    </xf>
    <xf numFmtId="0" fontId="27" fillId="0" borderId="17" xfId="1" applyFont="1" applyFill="1" applyBorder="1" applyAlignment="1">
      <alignment horizontal="distributed" vertical="center" wrapText="1" shrinkToFit="1"/>
    </xf>
    <xf numFmtId="0" fontId="17" fillId="0" borderId="30" xfId="1" applyFont="1" applyFill="1" applyBorder="1"/>
    <xf numFmtId="0" fontId="27" fillId="0" borderId="16" xfId="1" applyFont="1" applyFill="1" applyBorder="1" applyAlignment="1">
      <alignment vertical="center"/>
    </xf>
    <xf numFmtId="0" fontId="28" fillId="0" borderId="14" xfId="1" applyFont="1" applyFill="1" applyBorder="1" applyAlignment="1">
      <alignment horizontal="distributed" vertical="center" wrapText="1" shrinkToFit="1"/>
    </xf>
    <xf numFmtId="0" fontId="28" fillId="0" borderId="17" xfId="1" applyFont="1" applyFill="1" applyBorder="1" applyAlignment="1">
      <alignment horizontal="distributed" vertical="center" wrapText="1" shrinkToFit="1"/>
    </xf>
    <xf numFmtId="178" fontId="17" fillId="0" borderId="77" xfId="2" applyNumberFormat="1" applyFont="1" applyFill="1" applyBorder="1">
      <alignment vertical="center"/>
    </xf>
    <xf numFmtId="178" fontId="17" fillId="0" borderId="72" xfId="2" quotePrefix="1" applyNumberFormat="1" applyFont="1" applyFill="1" applyBorder="1">
      <alignment vertical="center"/>
    </xf>
    <xf numFmtId="176" fontId="17" fillId="0" borderId="77" xfId="2" applyNumberFormat="1" applyFont="1" applyFill="1" applyBorder="1">
      <alignment vertical="center"/>
    </xf>
    <xf numFmtId="0" fontId="17" fillId="0" borderId="82" xfId="1" applyFont="1" applyFill="1" applyBorder="1" applyAlignment="1">
      <alignment horizontal="center" vertical="center"/>
    </xf>
    <xf numFmtId="0" fontId="17" fillId="0" borderId="83" xfId="1" applyFont="1" applyFill="1" applyBorder="1" applyAlignment="1">
      <alignment horizontal="center" vertical="center"/>
    </xf>
    <xf numFmtId="0" fontId="17" fillId="0" borderId="84" xfId="1" applyFont="1" applyFill="1" applyBorder="1" applyAlignment="1">
      <alignment horizontal="center" vertical="center"/>
    </xf>
    <xf numFmtId="0" fontId="27" fillId="0" borderId="14" xfId="1" applyFont="1" applyFill="1" applyBorder="1" applyAlignment="1">
      <alignment horizontal="distributed" vertical="center" shrinkToFit="1"/>
    </xf>
    <xf numFmtId="0" fontId="27" fillId="0" borderId="17" xfId="1" applyFont="1" applyFill="1" applyBorder="1" applyAlignment="1">
      <alignment horizontal="distributed" vertical="center" shrinkToFit="1"/>
    </xf>
    <xf numFmtId="178" fontId="17" fillId="0" borderId="16" xfId="2" applyNumberFormat="1" applyFont="1" applyFill="1" applyBorder="1" applyAlignment="1">
      <alignment horizontal="right" vertical="center"/>
    </xf>
    <xf numFmtId="178" fontId="17" fillId="0" borderId="17" xfId="2" applyNumberFormat="1" applyFont="1" applyFill="1" applyBorder="1" applyAlignment="1">
      <alignment horizontal="right" vertical="center"/>
    </xf>
    <xf numFmtId="178" fontId="17" fillId="0" borderId="85" xfId="2" applyNumberFormat="1" applyFont="1" applyFill="1" applyBorder="1">
      <alignment vertical="center"/>
    </xf>
    <xf numFmtId="0" fontId="26" fillId="0" borderId="14" xfId="1" applyFont="1" applyFill="1" applyBorder="1" applyAlignment="1">
      <alignment horizontal="distributed" vertical="center" shrinkToFit="1"/>
    </xf>
    <xf numFmtId="0" fontId="26" fillId="0" borderId="17" xfId="1" applyFont="1" applyFill="1" applyBorder="1" applyAlignment="1">
      <alignment horizontal="distributed" vertical="center" shrinkToFit="1"/>
    </xf>
    <xf numFmtId="0" fontId="17" fillId="0" borderId="40" xfId="1" applyFont="1" applyFill="1" applyBorder="1" applyAlignment="1">
      <alignment horizontal="distributed" vertical="center" wrapText="1" shrinkToFit="1"/>
    </xf>
    <xf numFmtId="0" fontId="17" fillId="0" borderId="77" xfId="1" applyFont="1" applyFill="1" applyBorder="1" applyAlignment="1">
      <alignment vertical="center" wrapText="1" shrinkToFit="1"/>
    </xf>
    <xf numFmtId="0" fontId="17" fillId="0" borderId="33" xfId="1" applyFont="1" applyFill="1" applyBorder="1" applyAlignment="1">
      <alignment horizontal="distributed" vertical="center" wrapText="1" shrinkToFit="1"/>
    </xf>
    <xf numFmtId="176" fontId="17" fillId="0" borderId="42" xfId="2" applyNumberFormat="1" applyFont="1" applyFill="1" applyBorder="1" applyAlignment="1">
      <alignment horizontal="center" vertical="center"/>
    </xf>
    <xf numFmtId="176" fontId="17" fillId="0" borderId="47" xfId="2" applyNumberFormat="1" applyFont="1" applyFill="1" applyBorder="1" applyAlignment="1">
      <alignment horizontal="center" vertical="center"/>
    </xf>
    <xf numFmtId="176" fontId="17" fillId="0" borderId="49" xfId="2" applyNumberFormat="1" applyFont="1" applyFill="1" applyBorder="1" applyAlignment="1">
      <alignment horizontal="center" vertical="center"/>
    </xf>
    <xf numFmtId="176" fontId="17" fillId="0" borderId="44" xfId="2" applyNumberFormat="1" applyFont="1" applyFill="1" applyBorder="1" applyAlignment="1">
      <alignment horizontal="center" vertical="center"/>
    </xf>
    <xf numFmtId="176" fontId="17" fillId="0" borderId="86" xfId="2" applyNumberFormat="1" applyFont="1" applyFill="1" applyBorder="1" applyAlignment="1">
      <alignment horizontal="center" vertical="center"/>
    </xf>
    <xf numFmtId="176" fontId="17" fillId="0" borderId="87" xfId="2" applyNumberFormat="1" applyFont="1" applyFill="1" applyBorder="1" applyAlignment="1">
      <alignment horizontal="center" vertical="center"/>
    </xf>
    <xf numFmtId="0" fontId="17" fillId="0" borderId="5" xfId="1" quotePrefix="1" applyFont="1" applyFill="1" applyBorder="1"/>
    <xf numFmtId="0" fontId="27" fillId="0" borderId="59" xfId="1" applyFont="1" applyFill="1" applyBorder="1" applyAlignment="1">
      <alignment horizontal="distributed" vertical="center"/>
    </xf>
    <xf numFmtId="0" fontId="27" fillId="0" borderId="15" xfId="1" applyFont="1" applyFill="1" applyBorder="1" applyAlignment="1">
      <alignment horizontal="distributed" vertical="center"/>
    </xf>
    <xf numFmtId="0" fontId="27" fillId="0" borderId="17" xfId="1" applyFont="1" applyFill="1" applyBorder="1" applyAlignment="1">
      <alignment horizontal="distributed" vertical="center"/>
    </xf>
    <xf numFmtId="178" fontId="17" fillId="0" borderId="16" xfId="2" quotePrefix="1" applyNumberFormat="1" applyFont="1" applyFill="1" applyBorder="1" applyAlignment="1">
      <alignment horizontal="right" vertical="center"/>
    </xf>
    <xf numFmtId="176" fontId="17" fillId="0" borderId="77" xfId="2" quotePrefix="1" applyNumberFormat="1" applyFont="1" applyFill="1" applyBorder="1">
      <alignment vertical="center"/>
    </xf>
    <xf numFmtId="176" fontId="27" fillId="0" borderId="28" xfId="2" applyNumberFormat="1" applyFont="1" applyFill="1" applyBorder="1" applyAlignment="1"/>
    <xf numFmtId="176" fontId="17" fillId="0" borderId="21" xfId="2" applyNumberFormat="1" applyFont="1" applyFill="1" applyBorder="1" applyAlignment="1"/>
    <xf numFmtId="0" fontId="17" fillId="0" borderId="31" xfId="2" applyFont="1" applyFill="1" applyBorder="1" applyAlignment="1"/>
    <xf numFmtId="0" fontId="17" fillId="0" borderId="28" xfId="1" applyFont="1" applyFill="1" applyBorder="1"/>
    <xf numFmtId="0" fontId="17" fillId="0" borderId="77" xfId="1" applyFont="1" applyFill="1" applyBorder="1" applyAlignment="1">
      <alignment vertical="center"/>
    </xf>
    <xf numFmtId="176" fontId="17" fillId="0" borderId="27" xfId="2" applyNumberFormat="1" applyFont="1" applyFill="1" applyBorder="1" applyAlignment="1">
      <alignment horizontal="right"/>
    </xf>
    <xf numFmtId="176" fontId="17" fillId="0" borderId="0" xfId="2" applyNumberFormat="1" applyFont="1" applyFill="1" applyAlignment="1">
      <alignment horizontal="right"/>
    </xf>
    <xf numFmtId="0" fontId="17" fillId="0" borderId="5" xfId="2" applyFont="1" applyFill="1" applyBorder="1" applyAlignment="1"/>
    <xf numFmtId="0" fontId="17" fillId="0" borderId="36" xfId="1" applyFont="1" applyFill="1" applyBorder="1"/>
    <xf numFmtId="0" fontId="17" fillId="0" borderId="72" xfId="1" applyFont="1" applyFill="1" applyBorder="1" applyAlignment="1">
      <alignment vertical="center"/>
    </xf>
    <xf numFmtId="0" fontId="27" fillId="0" borderId="27" xfId="2" applyFont="1" applyFill="1" applyBorder="1" applyAlignment="1"/>
    <xf numFmtId="176" fontId="17" fillId="0" borderId="0" xfId="2" applyNumberFormat="1" applyFont="1" applyFill="1" applyAlignment="1">
      <alignment horizontal="right"/>
    </xf>
    <xf numFmtId="0" fontId="17" fillId="0" borderId="38" xfId="1" applyFont="1" applyFill="1" applyBorder="1" applyAlignment="1">
      <alignment horizontal="distributed" vertical="center"/>
    </xf>
    <xf numFmtId="0" fontId="17" fillId="0" borderId="16" xfId="1" applyFont="1" applyFill="1" applyBorder="1" applyAlignment="1">
      <alignment vertical="center"/>
    </xf>
    <xf numFmtId="0" fontId="17" fillId="0" borderId="17" xfId="1" applyFont="1" applyFill="1" applyBorder="1" applyAlignment="1">
      <alignment vertical="center"/>
    </xf>
    <xf numFmtId="176" fontId="17" fillId="0" borderId="0" xfId="1" applyNumberFormat="1" applyFont="1" applyFill="1"/>
    <xf numFmtId="0" fontId="17" fillId="0" borderId="0" xfId="1" applyFont="1" applyFill="1" applyAlignment="1">
      <alignment horizontal="right"/>
    </xf>
    <xf numFmtId="0" fontId="26" fillId="0" borderId="27" xfId="2" quotePrefix="1" applyFont="1" applyFill="1" applyBorder="1" applyAlignment="1">
      <alignment horizontal="left" vertical="top" wrapText="1"/>
    </xf>
    <xf numFmtId="0" fontId="26" fillId="0" borderId="0" xfId="2" quotePrefix="1" applyFont="1" applyFill="1" applyAlignment="1">
      <alignment horizontal="left" vertical="top" wrapText="1"/>
    </xf>
    <xf numFmtId="0" fontId="26" fillId="0" borderId="5" xfId="2" quotePrefix="1" applyFont="1" applyFill="1" applyBorder="1" applyAlignment="1">
      <alignment horizontal="left" vertical="top" wrapText="1"/>
    </xf>
    <xf numFmtId="0" fontId="17" fillId="0" borderId="22" xfId="1" applyFont="1" applyFill="1" applyBorder="1"/>
    <xf numFmtId="178" fontId="17" fillId="0" borderId="27" xfId="2" applyNumberFormat="1" applyFont="1" applyFill="1" applyBorder="1" applyAlignment="1">
      <alignment horizontal="right" vertical="top"/>
    </xf>
    <xf numFmtId="178" fontId="17" fillId="0" borderId="0" xfId="2" applyNumberFormat="1" applyFont="1" applyFill="1" applyAlignment="1">
      <alignment horizontal="right" vertical="top"/>
    </xf>
    <xf numFmtId="0" fontId="17" fillId="0" borderId="5" xfId="2" applyFont="1" applyFill="1" applyBorder="1" applyAlignment="1">
      <alignment vertical="top"/>
    </xf>
    <xf numFmtId="176" fontId="17" fillId="0" borderId="0" xfId="1" applyNumberFormat="1" applyFont="1" applyFill="1" applyAlignment="1">
      <alignment horizontal="center"/>
    </xf>
    <xf numFmtId="0" fontId="17" fillId="0" borderId="35" xfId="1" applyFont="1" applyFill="1" applyBorder="1"/>
    <xf numFmtId="176" fontId="17" fillId="0" borderId="27" xfId="1" applyNumberFormat="1" applyFont="1" applyFill="1" applyBorder="1" applyAlignment="1">
      <alignment horizontal="right"/>
    </xf>
    <xf numFmtId="0" fontId="17" fillId="0" borderId="0" xfId="1" applyFont="1" applyFill="1" applyAlignment="1">
      <alignment horizontal="right"/>
    </xf>
    <xf numFmtId="0" fontId="19" fillId="0" borderId="73" xfId="1" applyFont="1" applyFill="1" applyBorder="1" applyAlignment="1">
      <alignment horizontal="distributed" vertical="center" wrapText="1" shrinkToFit="1"/>
    </xf>
    <xf numFmtId="0" fontId="19" fillId="0" borderId="74" xfId="1" applyFont="1" applyFill="1" applyBorder="1" applyAlignment="1">
      <alignment horizontal="distributed" vertical="center" wrapText="1" shrinkToFit="1"/>
    </xf>
    <xf numFmtId="176" fontId="17" fillId="0" borderId="88" xfId="2" applyNumberFormat="1" applyFont="1" applyFill="1" applyBorder="1">
      <alignment vertical="center"/>
    </xf>
    <xf numFmtId="178" fontId="17" fillId="0" borderId="88" xfId="2" quotePrefix="1" applyNumberFormat="1" applyFont="1" applyFill="1" applyBorder="1">
      <alignment vertical="center"/>
    </xf>
    <xf numFmtId="0" fontId="19" fillId="0" borderId="89" xfId="2" applyFont="1" applyFill="1" applyBorder="1" applyAlignment="1">
      <alignment horizontal="distributed" vertical="center"/>
    </xf>
    <xf numFmtId="0" fontId="17" fillId="0" borderId="19" xfId="2" applyFont="1" applyFill="1" applyBorder="1" applyAlignment="1">
      <alignment horizontal="distributed" vertical="center"/>
    </xf>
    <xf numFmtId="0" fontId="17" fillId="0" borderId="74" xfId="2" applyFont="1" applyFill="1" applyBorder="1" applyAlignment="1">
      <alignment horizontal="distributed" vertical="center"/>
    </xf>
    <xf numFmtId="176" fontId="17" fillId="0" borderId="20" xfId="2" applyNumberFormat="1" applyFont="1" applyFill="1" applyBorder="1">
      <alignment vertical="center"/>
    </xf>
    <xf numFmtId="0" fontId="17" fillId="0" borderId="74" xfId="2" applyFont="1" applyFill="1" applyBorder="1">
      <alignment vertical="center"/>
    </xf>
    <xf numFmtId="178" fontId="17" fillId="0" borderId="20" xfId="2" applyNumberFormat="1" applyFont="1" applyFill="1" applyBorder="1">
      <alignment vertical="center"/>
    </xf>
    <xf numFmtId="178" fontId="17" fillId="0" borderId="20" xfId="2" applyNumberFormat="1" applyFont="1" applyFill="1" applyBorder="1" applyAlignment="1">
      <alignment horizontal="right" vertical="center"/>
    </xf>
    <xf numFmtId="178" fontId="17" fillId="0" borderId="74" xfId="2" applyNumberFormat="1" applyFont="1" applyFill="1" applyBorder="1" applyAlignment="1">
      <alignment horizontal="right" vertical="center"/>
    </xf>
    <xf numFmtId="176" fontId="17" fillId="0" borderId="90" xfId="2" applyNumberFormat="1" applyFont="1" applyFill="1" applyBorder="1">
      <alignment vertical="center"/>
    </xf>
    <xf numFmtId="38" fontId="17" fillId="0" borderId="51" xfId="1" applyNumberFormat="1" applyFont="1" applyFill="1" applyBorder="1"/>
    <xf numFmtId="38" fontId="17" fillId="0" borderId="7" xfId="1" applyNumberFormat="1" applyFont="1" applyFill="1" applyBorder="1"/>
    <xf numFmtId="0" fontId="27" fillId="0" borderId="8" xfId="1" applyFont="1" applyFill="1" applyBorder="1" applyAlignment="1">
      <alignment horizontal="right"/>
    </xf>
    <xf numFmtId="0" fontId="17" fillId="0" borderId="0" xfId="1" quotePrefix="1" applyFont="1" applyFill="1"/>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17" fillId="0" borderId="2" xfId="1" applyFont="1" applyFill="1" applyBorder="1" applyAlignment="1">
      <alignment horizontal="distributed" vertical="center"/>
    </xf>
    <xf numFmtId="0" fontId="17" fillId="0" borderId="2" xfId="1" applyFont="1" applyFill="1" applyBorder="1" applyAlignment="1">
      <alignment vertical="center"/>
    </xf>
    <xf numFmtId="0" fontId="17" fillId="0" borderId="0" xfId="1" applyFont="1" applyFill="1" applyAlignment="1">
      <alignment vertical="center"/>
    </xf>
    <xf numFmtId="0" fontId="3" fillId="0" borderId="0" xfId="1" applyFont="1" applyFill="1"/>
    <xf numFmtId="0" fontId="24" fillId="0" borderId="9" xfId="2" applyFont="1" applyFill="1" applyBorder="1" applyAlignment="1">
      <alignment horizontal="center" vertical="center"/>
    </xf>
    <xf numFmtId="0" fontId="17" fillId="0" borderId="10" xfId="2" applyFont="1" applyFill="1" applyBorder="1" applyAlignment="1">
      <alignment horizontal="center" vertical="center"/>
    </xf>
    <xf numFmtId="0" fontId="17" fillId="0" borderId="25" xfId="2" applyFont="1" applyFill="1" applyBorder="1" applyAlignment="1">
      <alignment horizontal="center" vertical="center"/>
    </xf>
    <xf numFmtId="0" fontId="24" fillId="0" borderId="26" xfId="2" applyFont="1" applyFill="1" applyBorder="1" applyAlignment="1">
      <alignment horizontal="center" vertical="center"/>
    </xf>
    <xf numFmtId="0" fontId="24" fillId="0" borderId="10" xfId="2" applyFont="1" applyFill="1" applyBorder="1" applyAlignment="1">
      <alignment horizontal="center" vertical="center"/>
    </xf>
    <xf numFmtId="0" fontId="24" fillId="0" borderId="13" xfId="2" applyFont="1" applyFill="1" applyBorder="1" applyAlignment="1">
      <alignment horizontal="center" vertical="center"/>
    </xf>
    <xf numFmtId="0" fontId="17" fillId="0" borderId="14" xfId="2" applyFont="1" applyFill="1" applyBorder="1" applyAlignment="1">
      <alignment horizontal="distributed" vertical="center"/>
    </xf>
    <xf numFmtId="0" fontId="17" fillId="0" borderId="17" xfId="2" applyFont="1" applyFill="1" applyBorder="1" applyAlignment="1">
      <alignment horizontal="distributed" vertical="center"/>
    </xf>
    <xf numFmtId="0" fontId="17" fillId="0" borderId="77" xfId="2" applyFont="1" applyFill="1" applyBorder="1" applyAlignment="1">
      <alignment horizontal="distributed" vertical="center"/>
    </xf>
    <xf numFmtId="0" fontId="17" fillId="0" borderId="16" xfId="2" applyFont="1" applyFill="1" applyBorder="1" applyAlignment="1">
      <alignment horizontal="distributed" vertical="center"/>
    </xf>
    <xf numFmtId="0" fontId="17" fillId="0" borderId="15" xfId="2" applyFont="1" applyFill="1" applyBorder="1" applyAlignment="1">
      <alignment horizontal="distributed" vertical="center"/>
    </xf>
    <xf numFmtId="0" fontId="17" fillId="0" borderId="91" xfId="2" applyFont="1" applyFill="1" applyBorder="1" applyAlignment="1">
      <alignment horizontal="distributed" vertical="center"/>
    </xf>
    <xf numFmtId="0" fontId="17" fillId="0" borderId="59" xfId="2" applyFont="1" applyFill="1" applyBorder="1" applyAlignment="1">
      <alignment horizontal="distributed" vertical="center"/>
    </xf>
    <xf numFmtId="0" fontId="27" fillId="0" borderId="36" xfId="2" applyFont="1" applyFill="1" applyBorder="1" applyAlignment="1">
      <alignment horizontal="distributed" vertical="center"/>
    </xf>
    <xf numFmtId="0" fontId="27" fillId="0" borderId="16" xfId="2" applyFont="1" applyFill="1" applyBorder="1" applyAlignment="1">
      <alignment horizontal="distributed" vertical="center"/>
    </xf>
    <xf numFmtId="0" fontId="17" fillId="0" borderId="18" xfId="2" applyFont="1" applyFill="1" applyBorder="1" applyAlignment="1">
      <alignment horizontal="distributed" vertical="center"/>
    </xf>
    <xf numFmtId="0" fontId="29" fillId="0" borderId="5" xfId="1" applyFont="1" applyFill="1" applyBorder="1"/>
    <xf numFmtId="0" fontId="17" fillId="0" borderId="3" xfId="2" quotePrefix="1" applyFont="1" applyFill="1" applyBorder="1" applyAlignment="1">
      <alignment horizontal="distributed" vertical="center"/>
    </xf>
    <xf numFmtId="0" fontId="17" fillId="0" borderId="0" xfId="2" applyFont="1" applyFill="1" applyAlignment="1">
      <alignment horizontal="distributed" vertical="center"/>
    </xf>
    <xf numFmtId="0" fontId="27" fillId="0" borderId="69" xfId="2" applyFont="1" applyFill="1" applyBorder="1" applyAlignment="1">
      <alignment horizontal="right"/>
    </xf>
    <xf numFmtId="0" fontId="17" fillId="0" borderId="70" xfId="2" applyFont="1" applyFill="1" applyBorder="1" applyAlignment="1">
      <alignment horizontal="right"/>
    </xf>
    <xf numFmtId="0" fontId="17" fillId="0" borderId="0" xfId="2" applyFont="1" applyFill="1" applyAlignment="1"/>
    <xf numFmtId="0" fontId="27" fillId="0" borderId="29" xfId="2" applyFont="1" applyFill="1" applyBorder="1" applyAlignment="1">
      <alignment horizontal="right"/>
    </xf>
    <xf numFmtId="0" fontId="17" fillId="0" borderId="92" xfId="2" applyFont="1" applyFill="1" applyBorder="1" applyAlignment="1">
      <alignment horizontal="right"/>
    </xf>
    <xf numFmtId="178" fontId="17" fillId="0" borderId="16" xfId="2" applyNumberFormat="1" applyFont="1" applyFill="1" applyBorder="1">
      <alignment vertical="center"/>
    </xf>
    <xf numFmtId="178" fontId="17" fillId="0" borderId="18" xfId="2" applyNumberFormat="1" applyFont="1" applyFill="1" applyBorder="1" applyAlignment="1">
      <alignment horizontal="right" vertical="center"/>
    </xf>
    <xf numFmtId="0" fontId="29" fillId="0" borderId="0" xfId="1" applyFont="1" applyFill="1" applyAlignment="1">
      <alignment horizontal="center" vertical="center"/>
    </xf>
    <xf numFmtId="0" fontId="29" fillId="0" borderId="0" xfId="1" applyFont="1" applyFill="1"/>
    <xf numFmtId="0" fontId="17" fillId="0" borderId="33" xfId="2" applyFont="1" applyFill="1" applyBorder="1" applyAlignment="1">
      <alignment horizontal="distributed" vertical="center"/>
    </xf>
    <xf numFmtId="0" fontId="17" fillId="0" borderId="35" xfId="2" applyFont="1" applyFill="1" applyBorder="1" applyAlignment="1">
      <alignment horizontal="distributed" vertical="center"/>
    </xf>
    <xf numFmtId="176" fontId="17" fillId="0" borderId="70" xfId="2" applyNumberFormat="1" applyFont="1" applyFill="1" applyBorder="1">
      <alignment vertical="center"/>
    </xf>
    <xf numFmtId="178" fontId="17" fillId="0" borderId="72" xfId="2" applyNumberFormat="1" applyFont="1" applyFill="1" applyBorder="1" applyAlignment="1">
      <alignment horizontal="right" vertical="center"/>
    </xf>
    <xf numFmtId="0" fontId="17" fillId="0" borderId="34" xfId="2" applyFont="1" applyFill="1" applyBorder="1">
      <alignment vertical="center"/>
    </xf>
    <xf numFmtId="0" fontId="17" fillId="0" borderId="35" xfId="2" applyFont="1" applyFill="1" applyBorder="1">
      <alignment vertical="center"/>
    </xf>
    <xf numFmtId="178" fontId="17" fillId="0" borderId="92" xfId="2" applyNumberFormat="1" applyFont="1" applyFill="1" applyBorder="1">
      <alignment vertical="center"/>
    </xf>
    <xf numFmtId="0" fontId="17" fillId="0" borderId="0" xfId="1" applyFont="1" applyFill="1" applyAlignment="1">
      <alignment horizontal="distributed" vertical="center"/>
    </xf>
    <xf numFmtId="0" fontId="17" fillId="0" borderId="15" xfId="2" applyFont="1" applyFill="1" applyBorder="1">
      <alignment vertical="center"/>
    </xf>
    <xf numFmtId="0" fontId="17" fillId="0" borderId="17" xfId="2" applyFont="1" applyFill="1" applyBorder="1">
      <alignment vertical="center"/>
    </xf>
    <xf numFmtId="178" fontId="17" fillId="0" borderId="91" xfId="2" applyNumberFormat="1" applyFont="1" applyFill="1" applyBorder="1">
      <alignment vertical="center"/>
    </xf>
    <xf numFmtId="0" fontId="18" fillId="0" borderId="59" xfId="2" applyFont="1" applyFill="1" applyBorder="1" applyAlignment="1">
      <alignment horizontal="distributed" vertical="center" justifyLastLine="1"/>
    </xf>
    <xf numFmtId="0" fontId="18" fillId="0" borderId="15" xfId="2" applyFont="1" applyFill="1" applyBorder="1" applyAlignment="1">
      <alignment horizontal="distributed" vertical="center" justifyLastLine="1"/>
    </xf>
    <xf numFmtId="0" fontId="18" fillId="0" borderId="18" xfId="2" applyFont="1" applyFill="1" applyBorder="1" applyAlignment="1">
      <alignment horizontal="distributed" vertical="center" justifyLastLine="1"/>
    </xf>
    <xf numFmtId="0" fontId="17" fillId="0" borderId="16" xfId="2" applyFont="1" applyFill="1" applyBorder="1" applyAlignment="1">
      <alignment horizontal="center" vertical="center"/>
    </xf>
    <xf numFmtId="0" fontId="17" fillId="0" borderId="15" xfId="2" applyFont="1" applyFill="1" applyBorder="1" applyAlignment="1">
      <alignment horizontal="center" vertical="center"/>
    </xf>
    <xf numFmtId="0" fontId="17" fillId="0" borderId="18" xfId="2" applyFont="1" applyFill="1" applyBorder="1" applyAlignment="1">
      <alignment horizontal="center" vertical="center"/>
    </xf>
    <xf numFmtId="0" fontId="18" fillId="0" borderId="0" xfId="1" applyFont="1" applyFill="1" applyAlignment="1">
      <alignment horizontal="distributed" vertical="center"/>
    </xf>
    <xf numFmtId="178" fontId="27" fillId="0" borderId="72" xfId="2" applyNumberFormat="1" applyFont="1" applyFill="1" applyBorder="1" applyAlignment="1">
      <alignment horizontal="right" vertical="center"/>
    </xf>
    <xf numFmtId="180" fontId="17" fillId="0" borderId="93" xfId="2" applyNumberFormat="1" applyFont="1" applyFill="1" applyBorder="1">
      <alignment vertical="center"/>
    </xf>
    <xf numFmtId="180" fontId="17" fillId="0" borderId="94" xfId="2" applyNumberFormat="1" applyFont="1" applyFill="1" applyBorder="1">
      <alignment vertical="center"/>
    </xf>
    <xf numFmtId="180" fontId="17" fillId="0" borderId="95" xfId="2" applyNumberFormat="1" applyFont="1" applyFill="1" applyBorder="1">
      <alignment vertical="center"/>
    </xf>
    <xf numFmtId="180" fontId="17" fillId="0" borderId="96" xfId="2" applyNumberFormat="1" applyFont="1" applyFill="1" applyBorder="1">
      <alignment vertical="center"/>
    </xf>
    <xf numFmtId="180" fontId="17" fillId="0" borderId="97" xfId="2" applyNumberFormat="1" applyFont="1" applyFill="1" applyBorder="1">
      <alignment vertical="center"/>
    </xf>
    <xf numFmtId="0" fontId="17" fillId="0" borderId="0" xfId="1" applyFont="1" applyFill="1" applyAlignment="1">
      <alignment horizontal="center" vertical="center"/>
    </xf>
    <xf numFmtId="0" fontId="18" fillId="0" borderId="98" xfId="2" applyFont="1" applyFill="1" applyBorder="1" applyAlignment="1">
      <alignment horizontal="distributed" vertical="center" wrapText="1" justifyLastLine="1"/>
    </xf>
    <xf numFmtId="0" fontId="18" fillId="0" borderId="99" xfId="2" applyFont="1" applyFill="1" applyBorder="1" applyAlignment="1">
      <alignment horizontal="distributed" vertical="center" wrapText="1" justifyLastLine="1"/>
    </xf>
    <xf numFmtId="0" fontId="18" fillId="0" borderId="100" xfId="2" applyFont="1" applyFill="1" applyBorder="1" applyAlignment="1">
      <alignment horizontal="distributed" vertical="center" wrapText="1" justifyLastLine="1"/>
    </xf>
    <xf numFmtId="0" fontId="17" fillId="0" borderId="41" xfId="2" applyFont="1" applyFill="1" applyBorder="1" applyAlignment="1">
      <alignment horizontal="distributed" vertical="center"/>
    </xf>
    <xf numFmtId="0" fontId="17" fillId="0" borderId="21" xfId="2" applyFont="1" applyFill="1" applyBorder="1" applyAlignment="1">
      <alignment horizontal="distributed" vertical="center"/>
    </xf>
    <xf numFmtId="0" fontId="17" fillId="0" borderId="29" xfId="2" applyFont="1" applyFill="1" applyBorder="1" applyAlignment="1">
      <alignment horizontal="distributed" vertical="center"/>
    </xf>
    <xf numFmtId="0" fontId="17" fillId="0" borderId="28" xfId="2" applyFont="1" applyFill="1" applyBorder="1" applyAlignment="1">
      <alignment horizontal="center" vertical="center"/>
    </xf>
    <xf numFmtId="0" fontId="17" fillId="0" borderId="29" xfId="2" applyFont="1" applyFill="1" applyBorder="1" applyAlignment="1">
      <alignment horizontal="center" vertical="center"/>
    </xf>
    <xf numFmtId="0" fontId="27" fillId="0" borderId="69" xfId="2" applyFont="1" applyFill="1" applyBorder="1" applyAlignment="1">
      <alignment horizontal="distributed" vertical="center"/>
    </xf>
    <xf numFmtId="0" fontId="27" fillId="0" borderId="28" xfId="2" applyFont="1" applyFill="1" applyBorder="1" applyAlignment="1">
      <alignment horizontal="distributed" vertical="center"/>
    </xf>
    <xf numFmtId="0" fontId="17" fillId="0" borderId="31" xfId="2" applyFont="1" applyFill="1" applyBorder="1" applyAlignment="1">
      <alignment horizontal="distributed" vertical="center"/>
    </xf>
    <xf numFmtId="0" fontId="30" fillId="0" borderId="0" xfId="1" applyFont="1" applyFill="1" applyAlignment="1">
      <alignment horizontal="distributed" vertical="center" wrapText="1"/>
    </xf>
    <xf numFmtId="0" fontId="17" fillId="0" borderId="38" xfId="2" applyFont="1" applyFill="1" applyBorder="1" applyAlignment="1">
      <alignment horizontal="distributed" vertical="center"/>
    </xf>
    <xf numFmtId="0" fontId="17" fillId="0" borderId="34" xfId="2" applyFont="1" applyFill="1" applyBorder="1" applyAlignment="1">
      <alignment horizontal="distributed" vertical="center"/>
    </xf>
    <xf numFmtId="0" fontId="17" fillId="0" borderId="36" xfId="2" applyFont="1" applyFill="1" applyBorder="1" applyAlignment="1">
      <alignment horizontal="center" vertical="center"/>
    </xf>
    <xf numFmtId="0" fontId="17" fillId="0" borderId="35" xfId="2" applyFont="1" applyFill="1" applyBorder="1" applyAlignment="1">
      <alignment horizontal="center" vertical="center"/>
    </xf>
    <xf numFmtId="0" fontId="17" fillId="0" borderId="72" xfId="2" applyFont="1" applyFill="1" applyBorder="1" applyAlignment="1">
      <alignment horizontal="distributed" vertical="center"/>
    </xf>
    <xf numFmtId="0" fontId="27" fillId="0" borderId="36" xfId="2" applyFont="1" applyFill="1" applyBorder="1" applyAlignment="1">
      <alignment horizontal="distributed" vertical="center"/>
    </xf>
    <xf numFmtId="0" fontId="17" fillId="0" borderId="39" xfId="2" applyFont="1" applyFill="1" applyBorder="1" applyAlignment="1">
      <alignment horizontal="distributed" vertical="center"/>
    </xf>
    <xf numFmtId="0" fontId="17" fillId="0" borderId="101" xfId="2" applyFont="1" applyFill="1" applyBorder="1">
      <alignment vertical="center"/>
    </xf>
    <xf numFmtId="176" fontId="17" fillId="0" borderId="102" xfId="2" quotePrefix="1" applyNumberFormat="1" applyFont="1" applyFill="1" applyBorder="1">
      <alignment vertical="center"/>
    </xf>
    <xf numFmtId="0" fontId="17" fillId="0" borderId="103" xfId="2" applyFont="1" applyFill="1" applyBorder="1">
      <alignment vertical="center"/>
    </xf>
    <xf numFmtId="178" fontId="17" fillId="0" borderId="101" xfId="2" applyNumberFormat="1" applyFont="1" applyFill="1" applyBorder="1" applyAlignment="1">
      <alignment horizontal="right" vertical="center"/>
    </xf>
    <xf numFmtId="0" fontId="17" fillId="0" borderId="104" xfId="2" applyFont="1" applyFill="1" applyBorder="1">
      <alignment vertical="center"/>
    </xf>
    <xf numFmtId="0" fontId="19" fillId="0" borderId="40" xfId="2" applyFont="1" applyFill="1" applyBorder="1" applyAlignment="1">
      <alignment horizontal="distributed" vertical="center"/>
    </xf>
    <xf numFmtId="0" fontId="19" fillId="0" borderId="29" xfId="2" applyFont="1" applyFill="1" applyBorder="1" applyAlignment="1">
      <alignment horizontal="distributed" vertical="center"/>
    </xf>
    <xf numFmtId="176" fontId="17" fillId="0" borderId="69" xfId="2" applyNumberFormat="1" applyFont="1" applyFill="1" applyBorder="1">
      <alignment vertical="center"/>
    </xf>
    <xf numFmtId="178" fontId="17" fillId="0" borderId="69" xfId="2" applyNumberFormat="1" applyFont="1" applyFill="1" applyBorder="1">
      <alignment vertical="center"/>
    </xf>
    <xf numFmtId="178" fontId="17" fillId="0" borderId="69" xfId="2" applyNumberFormat="1" applyFont="1" applyFill="1" applyBorder="1" applyAlignment="1">
      <alignment horizontal="right" vertical="center"/>
    </xf>
    <xf numFmtId="176" fontId="17" fillId="0" borderId="28" xfId="2" applyNumberFormat="1" applyFont="1" applyFill="1" applyBorder="1">
      <alignment vertical="center"/>
    </xf>
    <xf numFmtId="0" fontId="17" fillId="0" borderId="21" xfId="2" applyFont="1" applyFill="1" applyBorder="1">
      <alignment vertical="center"/>
    </xf>
    <xf numFmtId="0" fontId="17" fillId="0" borderId="29" xfId="2" applyFont="1" applyFill="1" applyBorder="1">
      <alignment vertical="center"/>
    </xf>
    <xf numFmtId="178" fontId="17" fillId="0" borderId="105" xfId="2" applyNumberFormat="1" applyFont="1" applyFill="1" applyBorder="1">
      <alignment vertical="center"/>
    </xf>
    <xf numFmtId="0" fontId="17" fillId="0" borderId="72" xfId="2" applyFont="1" applyFill="1" applyBorder="1">
      <alignment vertical="center"/>
    </xf>
    <xf numFmtId="176" fontId="17" fillId="0" borderId="106" xfId="2" quotePrefix="1" applyNumberFormat="1" applyFont="1" applyFill="1" applyBorder="1">
      <alignment vertical="center"/>
    </xf>
    <xf numFmtId="0" fontId="17" fillId="0" borderId="107" xfId="2" applyFont="1" applyFill="1" applyBorder="1">
      <alignment vertical="center"/>
    </xf>
    <xf numFmtId="0" fontId="17" fillId="0" borderId="108" xfId="2" applyFont="1" applyFill="1" applyBorder="1">
      <alignment vertical="center"/>
    </xf>
    <xf numFmtId="0" fontId="19" fillId="0" borderId="6" xfId="2" applyFont="1" applyFill="1" applyBorder="1" applyAlignment="1">
      <alignment horizontal="distributed" vertical="center"/>
    </xf>
    <xf numFmtId="0" fontId="19" fillId="0" borderId="50" xfId="2" applyFont="1" applyFill="1" applyBorder="1" applyAlignment="1">
      <alignment horizontal="distributed" vertical="center"/>
    </xf>
    <xf numFmtId="0" fontId="17" fillId="0" borderId="88" xfId="2" applyFont="1" applyFill="1" applyBorder="1">
      <alignment vertical="center"/>
    </xf>
    <xf numFmtId="0" fontId="17" fillId="0" borderId="88" xfId="2" applyFont="1" applyFill="1" applyBorder="1" applyAlignment="1">
      <alignment horizontal="right" vertical="center"/>
    </xf>
    <xf numFmtId="0" fontId="17" fillId="0" borderId="51" xfId="2" applyFont="1" applyFill="1" applyBorder="1">
      <alignment vertical="center"/>
    </xf>
    <xf numFmtId="0" fontId="17" fillId="0" borderId="7" xfId="2" applyFont="1" applyFill="1" applyBorder="1">
      <alignment vertical="center"/>
    </xf>
    <xf numFmtId="0" fontId="17" fillId="0" borderId="50" xfId="2" applyFont="1" applyFill="1" applyBorder="1">
      <alignment vertical="center"/>
    </xf>
    <xf numFmtId="0" fontId="17" fillId="0" borderId="109" xfId="2" applyFont="1" applyFill="1" applyBorder="1">
      <alignment vertical="center"/>
    </xf>
    <xf numFmtId="0" fontId="25" fillId="0" borderId="2" xfId="2" applyFont="1" applyFill="1" applyBorder="1" applyAlignment="1"/>
    <xf numFmtId="0" fontId="17" fillId="0" borderId="4" xfId="2" applyFont="1" applyFill="1" applyBorder="1" applyAlignment="1"/>
    <xf numFmtId="176" fontId="17" fillId="0" borderId="36" xfId="2" quotePrefix="1" applyNumberFormat="1" applyFont="1" applyFill="1" applyBorder="1">
      <alignment vertical="center"/>
    </xf>
    <xf numFmtId="178" fontId="17" fillId="0" borderId="110" xfId="2" applyNumberFormat="1" applyFont="1" applyFill="1" applyBorder="1" applyAlignment="1">
      <alignment horizontal="right" vertical="center"/>
    </xf>
    <xf numFmtId="0" fontId="17" fillId="0" borderId="39" xfId="2" applyFont="1" applyFill="1" applyBorder="1">
      <alignment vertical="center"/>
    </xf>
    <xf numFmtId="0" fontId="17" fillId="0" borderId="40" xfId="2" applyFont="1" applyFill="1" applyBorder="1" applyAlignment="1">
      <alignment horizontal="distributed" vertical="center"/>
    </xf>
    <xf numFmtId="0" fontId="26" fillId="0" borderId="33" xfId="2" applyFont="1" applyFill="1" applyBorder="1" applyAlignment="1">
      <alignment horizontal="distributed" vertical="center"/>
    </xf>
    <xf numFmtId="0" fontId="26" fillId="0" borderId="35" xfId="2" applyFont="1" applyFill="1" applyBorder="1" applyAlignment="1">
      <alignment horizontal="distributed" vertical="center"/>
    </xf>
    <xf numFmtId="176" fontId="17" fillId="0" borderId="102" xfId="2" quotePrefix="1" applyNumberFormat="1" applyFont="1" applyFill="1" applyBorder="1" applyAlignment="1">
      <alignment horizontal="right" vertical="center"/>
    </xf>
    <xf numFmtId="176" fontId="17" fillId="0" borderId="103" xfId="2" quotePrefix="1" applyNumberFormat="1" applyFont="1" applyFill="1" applyBorder="1" applyAlignment="1">
      <alignment horizontal="right" vertical="center"/>
    </xf>
    <xf numFmtId="176" fontId="17" fillId="0" borderId="102" xfId="2" applyNumberFormat="1" applyFont="1" applyFill="1" applyBorder="1" applyAlignment="1">
      <alignment horizontal="right" vertical="center"/>
    </xf>
    <xf numFmtId="0" fontId="17" fillId="0" borderId="104" xfId="2" applyFont="1" applyFill="1" applyBorder="1" applyAlignment="1">
      <alignment horizontal="right" vertical="center"/>
    </xf>
    <xf numFmtId="0" fontId="17" fillId="0" borderId="6" xfId="2" applyFont="1" applyFill="1" applyBorder="1" applyAlignment="1">
      <alignment horizontal="distributed" vertical="center"/>
    </xf>
    <xf numFmtId="0" fontId="17" fillId="0" borderId="50" xfId="2" applyFont="1" applyFill="1" applyBorder="1" applyAlignment="1">
      <alignment horizontal="distributed" vertical="center"/>
    </xf>
    <xf numFmtId="0" fontId="17" fillId="0" borderId="88" xfId="2" applyFont="1" applyFill="1" applyBorder="1">
      <alignment vertical="center"/>
    </xf>
    <xf numFmtId="176" fontId="17" fillId="0" borderId="111" xfId="2" quotePrefix="1" applyNumberFormat="1" applyFont="1" applyFill="1" applyBorder="1" applyAlignment="1">
      <alignment horizontal="right" vertical="center"/>
    </xf>
    <xf numFmtId="176" fontId="17" fillId="0" borderId="112" xfId="2" quotePrefix="1" applyNumberFormat="1" applyFont="1" applyFill="1" applyBorder="1" applyAlignment="1">
      <alignment horizontal="right" vertical="center"/>
    </xf>
    <xf numFmtId="176" fontId="17" fillId="0" borderId="51" xfId="2" applyNumberFormat="1" applyFont="1" applyFill="1" applyBorder="1" applyAlignment="1">
      <alignment horizontal="right" vertical="center"/>
    </xf>
    <xf numFmtId="0" fontId="17" fillId="0" borderId="8" xfId="2" applyFont="1" applyFill="1" applyBorder="1" applyAlignment="1">
      <alignment horizontal="right"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125730</xdr:rowOff>
    </xdr:from>
    <xdr:to>
      <xdr:col>28</xdr:col>
      <xdr:colOff>123854</xdr:colOff>
      <xdr:row>2</xdr:row>
      <xdr:rowOff>50065</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49394" cy="434875"/>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row r="2" spans="1:38" s="5" customFormat="1" ht="25.5" customHeight="1">
      <c r="A2" s="3"/>
      <c r="B2" s="45" t="s">
        <v>
0</v>
      </c>
      <c r="C2" s="45"/>
      <c r="D2" s="45"/>
      <c r="E2" s="45"/>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c r="A4" s="7"/>
      <c r="B4" s="46" t="s">
        <v>
1</v>
      </c>
      <c r="C4" s="47"/>
      <c r="D4" s="47"/>
      <c r="E4" s="47"/>
      <c r="F4" s="47"/>
      <c r="G4" s="47"/>
      <c r="H4" s="47"/>
      <c r="I4" s="48"/>
      <c r="J4" s="49" t="s">
        <v>
2</v>
      </c>
      <c r="K4" s="47"/>
      <c r="L4" s="47"/>
      <c r="M4" s="47"/>
      <c r="N4" s="48"/>
      <c r="O4" s="49" t="s">
        <v>
3</v>
      </c>
      <c r="P4" s="47"/>
      <c r="Q4" s="47"/>
      <c r="R4" s="47"/>
      <c r="S4" s="47"/>
      <c r="T4" s="47"/>
      <c r="U4" s="48"/>
      <c r="V4" s="49" t="s">
        <v>
4</v>
      </c>
      <c r="W4" s="47"/>
      <c r="X4" s="47"/>
      <c r="Y4" s="47"/>
      <c r="Z4" s="47"/>
      <c r="AA4" s="47"/>
      <c r="AB4" s="48"/>
      <c r="AC4" s="49" t="s">
        <v>
5</v>
      </c>
      <c r="AD4" s="47"/>
      <c r="AE4" s="47"/>
      <c r="AF4" s="47"/>
      <c r="AG4" s="47"/>
      <c r="AH4" s="47"/>
      <c r="AI4" s="47"/>
      <c r="AJ4" s="47"/>
      <c r="AK4" s="50"/>
      <c r="AL4" s="8"/>
    </row>
    <row r="5" spans="1:38" s="11" customFormat="1" ht="28.5" customHeight="1">
      <c r="A5" s="10"/>
      <c r="B5" s="51" t="s">
        <v>
6</v>
      </c>
      <c r="C5" s="52"/>
      <c r="D5" s="53"/>
      <c r="E5" s="54">
        <v>
169179</v>
      </c>
      <c r="F5" s="54"/>
      <c r="G5" s="54"/>
      <c r="H5" s="54"/>
      <c r="I5" s="55" t="s">
        <v>
7</v>
      </c>
      <c r="J5" s="56">
        <v>
10.210000000000001</v>
      </c>
      <c r="K5" s="57"/>
      <c r="L5" s="57"/>
      <c r="M5" s="57"/>
      <c r="N5" s="58" t="s">
        <v>
8</v>
      </c>
      <c r="O5" s="59">
        <v>
16570</v>
      </c>
      <c r="P5" s="60"/>
      <c r="Q5" s="60"/>
      <c r="R5" s="60"/>
      <c r="S5" s="60"/>
      <c r="T5" s="60"/>
      <c r="U5" s="55" t="s">
        <v>
7</v>
      </c>
      <c r="V5" s="59">
        <v>
169179</v>
      </c>
      <c r="W5" s="60"/>
      <c r="X5" s="60"/>
      <c r="Y5" s="60"/>
      <c r="Z5" s="60"/>
      <c r="AA5" s="60"/>
      <c r="AB5" s="61" t="s">
        <v>
7</v>
      </c>
      <c r="AC5" s="62" t="s">
        <v>
194</v>
      </c>
      <c r="AD5" s="63"/>
      <c r="AE5" s="63"/>
      <c r="AF5" s="63"/>
      <c r="AG5" s="60">
        <v>
170946</v>
      </c>
      <c r="AH5" s="60"/>
      <c r="AI5" s="60"/>
      <c r="AJ5" s="64" t="s">
        <v>
7</v>
      </c>
      <c r="AK5" s="65"/>
    </row>
    <row r="6" spans="1:38" s="11" customFormat="1" ht="28.5" customHeight="1" thickBot="1">
      <c r="A6" s="10"/>
      <c r="B6" s="51" t="s">
        <v>
9</v>
      </c>
      <c r="C6" s="52"/>
      <c r="D6" s="66"/>
      <c r="E6" s="67">
        <v>
141183</v>
      </c>
      <c r="F6" s="67"/>
      <c r="G6" s="67"/>
      <c r="H6" s="67"/>
      <c r="I6" s="68" t="s">
        <v>
7</v>
      </c>
      <c r="J6" s="69">
        <v>
10.210000000000001</v>
      </c>
      <c r="K6" s="70"/>
      <c r="L6" s="70"/>
      <c r="M6" s="70"/>
      <c r="N6" s="71" t="s">
        <v>
8</v>
      </c>
      <c r="O6" s="72">
        <v>
13828</v>
      </c>
      <c r="P6" s="73"/>
      <c r="Q6" s="73"/>
      <c r="R6" s="73"/>
      <c r="S6" s="73"/>
      <c r="T6" s="73"/>
      <c r="U6" s="68" t="s">
        <v>
7</v>
      </c>
      <c r="V6" s="72">
        <v>
141183</v>
      </c>
      <c r="W6" s="73"/>
      <c r="X6" s="73"/>
      <c r="Y6" s="73"/>
      <c r="Z6" s="73"/>
      <c r="AA6" s="73"/>
      <c r="AB6" s="74" t="s">
        <v>
7</v>
      </c>
      <c r="AC6" s="75" t="s">
        <v>
195</v>
      </c>
      <c r="AD6" s="76"/>
      <c r="AE6" s="76"/>
      <c r="AF6" s="76"/>
      <c r="AG6" s="60">
        <v>
169629</v>
      </c>
      <c r="AH6" s="60"/>
      <c r="AI6" s="60"/>
      <c r="AJ6" s="77" t="s">
        <v>
7</v>
      </c>
      <c r="AK6" s="78"/>
    </row>
    <row r="7" spans="1:38" s="11" customFormat="1" ht="8.1" customHeight="1" thickBot="1">
      <c r="A7" s="12"/>
      <c r="B7" s="13"/>
      <c r="C7" s="13"/>
      <c r="D7" s="14"/>
      <c r="E7" s="14"/>
      <c r="F7" s="14"/>
      <c r="G7" s="14"/>
      <c r="H7" s="14"/>
      <c r="I7" s="14"/>
      <c r="J7" s="14"/>
      <c r="K7" s="14"/>
      <c r="L7" s="14"/>
      <c r="M7" s="14"/>
      <c r="N7" s="14"/>
      <c r="O7" s="14"/>
      <c r="P7" s="14"/>
      <c r="Q7" s="15"/>
      <c r="R7" s="15"/>
      <c r="S7" s="15"/>
      <c r="T7" s="15"/>
      <c r="U7" s="14"/>
      <c r="V7" s="14"/>
      <c r="W7" s="14"/>
      <c r="X7" s="14"/>
      <c r="Y7" s="14"/>
      <c r="Z7" s="14"/>
      <c r="AA7" s="14"/>
      <c r="AB7" s="14"/>
      <c r="AC7" s="14"/>
      <c r="AD7" s="15"/>
      <c r="AE7" s="15"/>
      <c r="AF7" s="16"/>
      <c r="AG7" s="13"/>
      <c r="AH7" s="14"/>
      <c r="AI7" s="14"/>
      <c r="AJ7" s="14"/>
      <c r="AK7" s="14"/>
    </row>
    <row r="8" spans="1:38" s="19" customFormat="1" ht="26.25" customHeight="1">
      <c r="A8" s="17"/>
      <c r="B8" s="46" t="s">
        <v>
10</v>
      </c>
      <c r="C8" s="47"/>
      <c r="D8" s="47"/>
      <c r="E8" s="47"/>
      <c r="F8" s="48"/>
      <c r="G8" s="49" t="s">
        <v>
196</v>
      </c>
      <c r="H8" s="47"/>
      <c r="I8" s="47"/>
      <c r="J8" s="47"/>
      <c r="K8" s="47"/>
      <c r="L8" s="47"/>
      <c r="M8" s="48"/>
      <c r="N8" s="79" t="s">
        <v>
197</v>
      </c>
      <c r="O8" s="80"/>
      <c r="P8" s="80"/>
      <c r="Q8" s="80"/>
      <c r="R8" s="81"/>
      <c r="S8" s="79" t="s">
        <v>
11</v>
      </c>
      <c r="T8" s="82"/>
      <c r="U8" s="83" t="s">
        <v>
12</v>
      </c>
      <c r="V8" s="47"/>
      <c r="W8" s="47"/>
      <c r="X8" s="47"/>
      <c r="Y8" s="48"/>
      <c r="Z8" s="49" t="s">
        <v>
196</v>
      </c>
      <c r="AA8" s="47"/>
      <c r="AB8" s="47"/>
      <c r="AC8" s="47"/>
      <c r="AD8" s="47"/>
      <c r="AE8" s="47"/>
      <c r="AF8" s="48"/>
      <c r="AG8" s="79" t="s">
        <v>
197</v>
      </c>
      <c r="AH8" s="80"/>
      <c r="AI8" s="80"/>
      <c r="AJ8" s="80"/>
      <c r="AK8" s="81"/>
      <c r="AL8" s="18"/>
    </row>
    <row r="9" spans="1:38" ht="14.25" customHeight="1">
      <c r="A9" s="20"/>
      <c r="B9" s="84" t="s">
        <v>
13</v>
      </c>
      <c r="C9" s="85"/>
      <c r="D9" s="86"/>
      <c r="E9" s="86"/>
      <c r="F9" s="87"/>
      <c r="G9" s="88"/>
      <c r="H9" s="87"/>
      <c r="I9" s="87"/>
      <c r="J9" s="87"/>
      <c r="K9" s="89"/>
      <c r="L9" s="89"/>
      <c r="M9" s="89" t="s">
        <v>
14</v>
      </c>
      <c r="N9" s="90"/>
      <c r="O9" s="89"/>
      <c r="P9" s="89"/>
      <c r="Q9" s="89"/>
      <c r="R9" s="91" t="s">
        <v>
15</v>
      </c>
      <c r="S9" s="90"/>
      <c r="T9" s="87" t="s">
        <v>
16</v>
      </c>
      <c r="U9" s="92"/>
      <c r="V9" s="93"/>
      <c r="W9" s="94"/>
      <c r="X9" s="93"/>
      <c r="Y9" s="93"/>
      <c r="Z9" s="95"/>
      <c r="AA9" s="94"/>
      <c r="AB9" s="89"/>
      <c r="AC9" s="89"/>
      <c r="AD9" s="89"/>
      <c r="AE9" s="96" t="s">
        <v>
15</v>
      </c>
      <c r="AF9" s="89"/>
      <c r="AG9" s="86"/>
      <c r="AH9" s="97"/>
      <c r="AI9" s="98" t="s">
        <v>
15</v>
      </c>
      <c r="AJ9" s="98"/>
      <c r="AK9" s="99"/>
      <c r="AL9" s="22"/>
    </row>
    <row r="10" spans="1:38" ht="25.5" customHeight="1">
      <c r="A10" s="20"/>
      <c r="B10" s="100" t="s">
        <v>
17</v>
      </c>
      <c r="C10" s="101"/>
      <c r="D10" s="101"/>
      <c r="E10" s="101"/>
      <c r="F10" s="102" t="s">
        <v>
18</v>
      </c>
      <c r="G10" s="103">
        <v>
145032546</v>
      </c>
      <c r="H10" s="104"/>
      <c r="I10" s="104"/>
      <c r="J10" s="104"/>
      <c r="K10" s="104"/>
      <c r="L10" s="105"/>
      <c r="M10" s="106"/>
      <c r="N10" s="103">
        <v>
101113510</v>
      </c>
      <c r="O10" s="104"/>
      <c r="P10" s="104"/>
      <c r="Q10" s="104"/>
      <c r="R10" s="107"/>
      <c r="S10" s="108">
        <f>
IF(N10=0,IF(G10&gt;0,"皆増",0),IF(G10=0,"皆減",ROUND((G10-N10)/N10*100,1)))</f>
        <v>
43.4</v>
      </c>
      <c r="T10" s="109"/>
      <c r="U10" s="110" t="s">
        <v>
19</v>
      </c>
      <c r="V10" s="101"/>
      <c r="W10" s="101"/>
      <c r="X10" s="101"/>
      <c r="Y10" s="102"/>
      <c r="Z10" s="103">
        <v>
47970261</v>
      </c>
      <c r="AA10" s="104"/>
      <c r="AB10" s="104"/>
      <c r="AC10" s="104"/>
      <c r="AD10" s="111"/>
      <c r="AE10" s="112"/>
      <c r="AF10" s="103">
        <v>
47498750</v>
      </c>
      <c r="AG10" s="104"/>
      <c r="AH10" s="104"/>
      <c r="AI10" s="104"/>
      <c r="AJ10" s="111"/>
      <c r="AK10" s="113"/>
    </row>
    <row r="11" spans="1:38" ht="25.5" customHeight="1">
      <c r="A11" s="20"/>
      <c r="B11" s="114"/>
      <c r="C11" s="115"/>
      <c r="D11" s="115"/>
      <c r="E11" s="115"/>
      <c r="F11" s="116"/>
      <c r="G11" s="117"/>
      <c r="H11" s="118"/>
      <c r="I11" s="118"/>
      <c r="J11" s="118"/>
      <c r="K11" s="118"/>
      <c r="L11" s="119"/>
      <c r="M11" s="120"/>
      <c r="N11" s="117"/>
      <c r="O11" s="118"/>
      <c r="P11" s="118"/>
      <c r="Q11" s="118"/>
      <c r="R11" s="121"/>
      <c r="S11" s="122"/>
      <c r="T11" s="123"/>
      <c r="U11" s="124"/>
      <c r="V11" s="115"/>
      <c r="W11" s="115"/>
      <c r="X11" s="115"/>
      <c r="Y11" s="116"/>
      <c r="Z11" s="117"/>
      <c r="AA11" s="118"/>
      <c r="AB11" s="118"/>
      <c r="AC11" s="118"/>
      <c r="AD11" s="125"/>
      <c r="AE11" s="126"/>
      <c r="AF11" s="117"/>
      <c r="AG11" s="118"/>
      <c r="AH11" s="118"/>
      <c r="AI11" s="118"/>
      <c r="AJ11" s="125"/>
      <c r="AK11" s="127"/>
    </row>
    <row r="12" spans="1:38" ht="25.5" customHeight="1">
      <c r="A12" s="20"/>
      <c r="B12" s="128" t="s">
        <v>
20</v>
      </c>
      <c r="C12" s="129"/>
      <c r="D12" s="129"/>
      <c r="E12" s="129"/>
      <c r="F12" s="130" t="s">
        <v>
21</v>
      </c>
      <c r="G12" s="131">
        <v>
141315667</v>
      </c>
      <c r="H12" s="132"/>
      <c r="I12" s="132"/>
      <c r="J12" s="132"/>
      <c r="K12" s="132"/>
      <c r="L12" s="105"/>
      <c r="M12" s="106"/>
      <c r="N12" s="131">
        <v>
98299968</v>
      </c>
      <c r="O12" s="132"/>
      <c r="P12" s="132"/>
      <c r="Q12" s="132"/>
      <c r="R12" s="107"/>
      <c r="S12" s="108">
        <f>
IF(N12=0,IF(G12&gt;0,"皆増",0),IF(G12=0,"皆減",ROUND((G12-N12)/N12*100,1)))</f>
        <v>
43.8</v>
      </c>
      <c r="T12" s="109"/>
      <c r="U12" s="133" t="s">
        <v>
22</v>
      </c>
      <c r="V12" s="129"/>
      <c r="W12" s="129"/>
      <c r="X12" s="129"/>
      <c r="Y12" s="130"/>
      <c r="Z12" s="103">
        <v>
34678986</v>
      </c>
      <c r="AA12" s="104"/>
      <c r="AB12" s="104"/>
      <c r="AC12" s="104"/>
      <c r="AD12" s="134"/>
      <c r="AE12" s="135" t="s">
        <v>
15</v>
      </c>
      <c r="AF12" s="103">
        <v>
32463929</v>
      </c>
      <c r="AG12" s="104"/>
      <c r="AH12" s="104"/>
      <c r="AI12" s="104"/>
      <c r="AJ12" s="134"/>
      <c r="AK12" s="136" t="s">
        <v>
15</v>
      </c>
      <c r="AL12" s="22"/>
    </row>
    <row r="13" spans="1:38" ht="25.5" customHeight="1">
      <c r="A13" s="20"/>
      <c r="B13" s="114"/>
      <c r="C13" s="115"/>
      <c r="D13" s="115"/>
      <c r="E13" s="115"/>
      <c r="F13" s="116"/>
      <c r="G13" s="117"/>
      <c r="H13" s="118"/>
      <c r="I13" s="118"/>
      <c r="J13" s="118"/>
      <c r="K13" s="118"/>
      <c r="L13" s="119"/>
      <c r="M13" s="120"/>
      <c r="N13" s="117"/>
      <c r="O13" s="118"/>
      <c r="P13" s="118"/>
      <c r="Q13" s="118"/>
      <c r="R13" s="121"/>
      <c r="S13" s="122"/>
      <c r="T13" s="123"/>
      <c r="U13" s="124"/>
      <c r="V13" s="115"/>
      <c r="W13" s="115"/>
      <c r="X13" s="115"/>
      <c r="Y13" s="116"/>
      <c r="Z13" s="117"/>
      <c r="AA13" s="118"/>
      <c r="AB13" s="118"/>
      <c r="AC13" s="118"/>
      <c r="AD13" s="137"/>
      <c r="AE13" s="138"/>
      <c r="AF13" s="117"/>
      <c r="AG13" s="118"/>
      <c r="AH13" s="118"/>
      <c r="AI13" s="118"/>
      <c r="AJ13" s="137"/>
      <c r="AK13" s="139"/>
    </row>
    <row r="14" spans="1:38" ht="25.5" customHeight="1">
      <c r="A14" s="20"/>
      <c r="B14" s="140" t="s">
        <v>
23</v>
      </c>
      <c r="C14" s="141"/>
      <c r="D14" s="141"/>
      <c r="E14" s="141"/>
      <c r="F14" s="130" t="s">
        <v>
24</v>
      </c>
      <c r="G14" s="131">
        <f>
G10-G12</f>
        <v>
3716879</v>
      </c>
      <c r="H14" s="132"/>
      <c r="I14" s="132"/>
      <c r="J14" s="132"/>
      <c r="K14" s="132"/>
      <c r="L14" s="105"/>
      <c r="M14" s="106"/>
      <c r="N14" s="131">
        <v>
2813542</v>
      </c>
      <c r="O14" s="132"/>
      <c r="P14" s="132"/>
      <c r="Q14" s="132"/>
      <c r="R14" s="142"/>
      <c r="S14" s="108">
        <f>
IF(N14=0,IF(G14&gt;0,"皆増",0),IF(G14=0,"皆減",ROUND((G14-N14)/N14*100,1)))</f>
        <v>
32.1</v>
      </c>
      <c r="T14" s="109"/>
      <c r="U14" s="133" t="s">
        <v>
25</v>
      </c>
      <c r="V14" s="129"/>
      <c r="W14" s="129"/>
      <c r="X14" s="129"/>
      <c r="Y14" s="130"/>
      <c r="Z14" s="103">
        <v>
54629684</v>
      </c>
      <c r="AA14" s="104"/>
      <c r="AB14" s="104"/>
      <c r="AC14" s="104"/>
      <c r="AD14" s="143"/>
      <c r="AE14" s="135" t="s">
        <v>
15</v>
      </c>
      <c r="AF14" s="103">
        <v>
53872809</v>
      </c>
      <c r="AG14" s="104"/>
      <c r="AH14" s="104"/>
      <c r="AI14" s="104"/>
      <c r="AJ14" s="143"/>
      <c r="AK14" s="136" t="s">
        <v>
15</v>
      </c>
      <c r="AL14" s="22"/>
    </row>
    <row r="15" spans="1:38" ht="25.5" customHeight="1">
      <c r="A15" s="20"/>
      <c r="B15" s="144" t="s">
        <v>
26</v>
      </c>
      <c r="C15" s="145"/>
      <c r="D15" s="145"/>
      <c r="E15" s="145"/>
      <c r="F15" s="116"/>
      <c r="G15" s="117"/>
      <c r="H15" s="118"/>
      <c r="I15" s="118"/>
      <c r="J15" s="118"/>
      <c r="K15" s="118"/>
      <c r="L15" s="119"/>
      <c r="M15" s="120"/>
      <c r="N15" s="117"/>
      <c r="O15" s="118"/>
      <c r="P15" s="118"/>
      <c r="Q15" s="118"/>
      <c r="R15" s="121"/>
      <c r="S15" s="122"/>
      <c r="T15" s="123"/>
      <c r="U15" s="124"/>
      <c r="V15" s="115"/>
      <c r="W15" s="115"/>
      <c r="X15" s="115"/>
      <c r="Y15" s="116"/>
      <c r="Z15" s="117"/>
      <c r="AA15" s="118"/>
      <c r="AB15" s="118"/>
      <c r="AC15" s="118"/>
      <c r="AD15" s="137"/>
      <c r="AE15" s="138"/>
      <c r="AF15" s="117"/>
      <c r="AG15" s="118"/>
      <c r="AH15" s="118"/>
      <c r="AI15" s="118"/>
      <c r="AJ15" s="137"/>
      <c r="AK15" s="139"/>
      <c r="AL15" s="26"/>
    </row>
    <row r="16" spans="1:38" ht="25.5" customHeight="1">
      <c r="A16" s="20"/>
      <c r="B16" s="140" t="s">
        <v>
27</v>
      </c>
      <c r="C16" s="141"/>
      <c r="D16" s="141"/>
      <c r="E16" s="141"/>
      <c r="F16" s="130" t="s">
        <v>
28</v>
      </c>
      <c r="G16" s="103">
        <v>
2007462</v>
      </c>
      <c r="H16" s="104"/>
      <c r="I16" s="104"/>
      <c r="J16" s="104"/>
      <c r="K16" s="104"/>
      <c r="L16" s="105"/>
      <c r="M16" s="106"/>
      <c r="N16" s="103">
        <v>
513182</v>
      </c>
      <c r="O16" s="104"/>
      <c r="P16" s="104"/>
      <c r="Q16" s="104"/>
      <c r="R16" s="107"/>
      <c r="S16" s="108">
        <f>
IF(N16=0,IF(G16&gt;0,"皆増",0),IF(G16=0,"皆減",ROUND((G16-N16)/N16*100,1)))</f>
        <v>
291.2</v>
      </c>
      <c r="T16" s="109"/>
      <c r="U16" s="146" t="s">
        <v>
29</v>
      </c>
      <c r="V16" s="147"/>
      <c r="W16" s="147"/>
      <c r="X16" s="147"/>
      <c r="Y16" s="148"/>
      <c r="Z16" s="149" t="s">
        <v>
30</v>
      </c>
      <c r="AA16" s="150"/>
      <c r="AB16" s="150"/>
      <c r="AC16" s="150"/>
      <c r="AD16" s="143"/>
      <c r="AE16" s="135" t="s">
        <v>
15</v>
      </c>
      <c r="AF16" s="149" t="s">
        <v>
30</v>
      </c>
      <c r="AG16" s="150"/>
      <c r="AH16" s="150"/>
      <c r="AI16" s="150"/>
      <c r="AJ16" s="143"/>
      <c r="AK16" s="136" t="s">
        <v>
15</v>
      </c>
    </row>
    <row r="17" spans="1:38" ht="25.5" customHeight="1">
      <c r="A17" s="20"/>
      <c r="B17" s="144" t="s">
        <v>
31</v>
      </c>
      <c r="C17" s="145"/>
      <c r="D17" s="145"/>
      <c r="E17" s="145"/>
      <c r="F17" s="116"/>
      <c r="G17" s="117"/>
      <c r="H17" s="118"/>
      <c r="I17" s="118"/>
      <c r="J17" s="118"/>
      <c r="K17" s="118"/>
      <c r="L17" s="119"/>
      <c r="M17" s="120"/>
      <c r="N17" s="117"/>
      <c r="O17" s="118"/>
      <c r="P17" s="118"/>
      <c r="Q17" s="118"/>
      <c r="R17" s="121"/>
      <c r="S17" s="122"/>
      <c r="T17" s="123"/>
      <c r="U17" s="151"/>
      <c r="V17" s="152"/>
      <c r="W17" s="152"/>
      <c r="X17" s="152"/>
      <c r="Y17" s="153"/>
      <c r="Z17" s="154"/>
      <c r="AA17" s="155"/>
      <c r="AB17" s="155"/>
      <c r="AC17" s="155"/>
      <c r="AD17" s="156"/>
      <c r="AE17" s="157"/>
      <c r="AF17" s="154"/>
      <c r="AG17" s="155"/>
      <c r="AH17" s="155"/>
      <c r="AI17" s="155"/>
      <c r="AJ17" s="156"/>
      <c r="AK17" s="158"/>
    </row>
    <row r="18" spans="1:38" ht="25.5" customHeight="1">
      <c r="A18" s="20"/>
      <c r="B18" s="159" t="s">
        <v>
32</v>
      </c>
      <c r="C18" s="147"/>
      <c r="D18" s="147"/>
      <c r="E18" s="147"/>
      <c r="F18" s="130" t="s">
        <v>
33</v>
      </c>
      <c r="G18" s="131">
        <f>
G14-G16</f>
        <v>
1709417</v>
      </c>
      <c r="H18" s="132"/>
      <c r="I18" s="132"/>
      <c r="J18" s="132"/>
      <c r="K18" s="132"/>
      <c r="L18" s="105"/>
      <c r="M18" s="106"/>
      <c r="N18" s="131">
        <v>
2300360</v>
      </c>
      <c r="O18" s="132"/>
      <c r="P18" s="132"/>
      <c r="Q18" s="132"/>
      <c r="R18" s="142"/>
      <c r="S18" s="108">
        <f>
IF(N18=0,IF(G18&gt;0,"皆増",0),IF(G18=0,"皆減",ROUND((G18-N18)/N18*100,1)))</f>
        <v>
-25.7</v>
      </c>
      <c r="T18" s="109"/>
      <c r="U18" s="133" t="s">
        <v>
34</v>
      </c>
      <c r="V18" s="129"/>
      <c r="W18" s="129"/>
      <c r="X18" s="129"/>
      <c r="Y18" s="130"/>
      <c r="Z18" s="160">
        <v>
0.67</v>
      </c>
      <c r="AA18" s="161"/>
      <c r="AB18" s="161"/>
      <c r="AC18" s="161"/>
      <c r="AD18" s="162"/>
      <c r="AE18" s="163"/>
      <c r="AF18" s="164"/>
      <c r="AG18" s="161">
        <v>
0.66</v>
      </c>
      <c r="AH18" s="161"/>
      <c r="AI18" s="161"/>
      <c r="AJ18" s="162"/>
      <c r="AK18" s="165"/>
      <c r="AL18" s="22"/>
    </row>
    <row r="19" spans="1:38" ht="25.5" customHeight="1">
      <c r="A19" s="20"/>
      <c r="B19" s="166"/>
      <c r="C19" s="152"/>
      <c r="D19" s="152"/>
      <c r="E19" s="152"/>
      <c r="F19" s="116"/>
      <c r="G19" s="117"/>
      <c r="H19" s="118"/>
      <c r="I19" s="118"/>
      <c r="J19" s="118"/>
      <c r="K19" s="118"/>
      <c r="L19" s="119"/>
      <c r="M19" s="120"/>
      <c r="N19" s="117"/>
      <c r="O19" s="118"/>
      <c r="P19" s="118"/>
      <c r="Q19" s="118"/>
      <c r="R19" s="121"/>
      <c r="S19" s="122"/>
      <c r="T19" s="123"/>
      <c r="U19" s="124"/>
      <c r="V19" s="115"/>
      <c r="W19" s="115"/>
      <c r="X19" s="115"/>
      <c r="Y19" s="116"/>
      <c r="Z19" s="167"/>
      <c r="AA19" s="168"/>
      <c r="AB19" s="168"/>
      <c r="AC19" s="168"/>
      <c r="AD19" s="169"/>
      <c r="AE19" s="170"/>
      <c r="AF19" s="171"/>
      <c r="AG19" s="168"/>
      <c r="AH19" s="168"/>
      <c r="AI19" s="168"/>
      <c r="AJ19" s="169"/>
      <c r="AK19" s="172"/>
      <c r="AL19" s="26"/>
    </row>
    <row r="20" spans="1:38" ht="25.5" customHeight="1">
      <c r="A20" s="20"/>
      <c r="B20" s="128" t="s">
        <v>
35</v>
      </c>
      <c r="C20" s="129"/>
      <c r="D20" s="129"/>
      <c r="E20" s="129"/>
      <c r="F20" s="130" t="s">
        <v>
36</v>
      </c>
      <c r="G20" s="103">
        <v>
-590943</v>
      </c>
      <c r="H20" s="104"/>
      <c r="I20" s="104"/>
      <c r="J20" s="104"/>
      <c r="K20" s="104"/>
      <c r="L20" s="105"/>
      <c r="M20" s="106"/>
      <c r="N20" s="103">
        <v>
-355234</v>
      </c>
      <c r="O20" s="104"/>
      <c r="P20" s="104"/>
      <c r="Q20" s="104"/>
      <c r="R20" s="107"/>
      <c r="S20" s="173"/>
      <c r="T20" s="174"/>
      <c r="U20" s="146" t="s">
        <v>
37</v>
      </c>
      <c r="V20" s="147"/>
      <c r="W20" s="147"/>
      <c r="X20" s="147"/>
      <c r="Y20" s="148"/>
      <c r="Z20" s="175">
        <v>
3.1</v>
      </c>
      <c r="AA20" s="176"/>
      <c r="AB20" s="176"/>
      <c r="AC20" s="176"/>
      <c r="AD20" s="177"/>
      <c r="AE20" s="178" t="s">
        <v>
16</v>
      </c>
      <c r="AF20" s="179"/>
      <c r="AG20" s="180">
        <v>
4.3</v>
      </c>
      <c r="AH20" s="180"/>
      <c r="AI20" s="180"/>
      <c r="AJ20" s="177"/>
      <c r="AK20" s="181" t="s">
        <v>
16</v>
      </c>
      <c r="AL20" s="22"/>
    </row>
    <row r="21" spans="1:38" ht="25.5" customHeight="1">
      <c r="A21" s="20"/>
      <c r="B21" s="114"/>
      <c r="C21" s="115"/>
      <c r="D21" s="115"/>
      <c r="E21" s="115"/>
      <c r="F21" s="116"/>
      <c r="G21" s="117"/>
      <c r="H21" s="118"/>
      <c r="I21" s="118"/>
      <c r="J21" s="118"/>
      <c r="K21" s="118"/>
      <c r="L21" s="119"/>
      <c r="M21" s="120"/>
      <c r="N21" s="117"/>
      <c r="O21" s="118"/>
      <c r="P21" s="118"/>
      <c r="Q21" s="118"/>
      <c r="R21" s="121"/>
      <c r="S21" s="182"/>
      <c r="T21" s="183"/>
      <c r="U21" s="151"/>
      <c r="V21" s="152"/>
      <c r="W21" s="152"/>
      <c r="X21" s="152"/>
      <c r="Y21" s="153"/>
      <c r="Z21" s="184"/>
      <c r="AA21" s="185"/>
      <c r="AB21" s="185"/>
      <c r="AC21" s="185"/>
      <c r="AD21" s="186"/>
      <c r="AE21" s="187"/>
      <c r="AF21" s="188"/>
      <c r="AG21" s="189"/>
      <c r="AH21" s="189"/>
      <c r="AI21" s="189"/>
      <c r="AJ21" s="186"/>
      <c r="AK21" s="190"/>
    </row>
    <row r="22" spans="1:38" ht="25.5" customHeight="1">
      <c r="A22" s="20"/>
      <c r="B22" s="128" t="s">
        <v>
38</v>
      </c>
      <c r="C22" s="129"/>
      <c r="D22" s="129"/>
      <c r="E22" s="129"/>
      <c r="F22" s="130" t="s">
        <v>
39</v>
      </c>
      <c r="G22" s="103">
        <v>
8448340</v>
      </c>
      <c r="H22" s="104"/>
      <c r="I22" s="104"/>
      <c r="J22" s="104"/>
      <c r="K22" s="104"/>
      <c r="L22" s="105"/>
      <c r="M22" s="106"/>
      <c r="N22" s="103">
        <v>
1794889</v>
      </c>
      <c r="O22" s="104"/>
      <c r="P22" s="104"/>
      <c r="Q22" s="104"/>
      <c r="R22" s="107"/>
      <c r="S22" s="108">
        <f>
IF(N22=0,IF(G22&gt;0,"皆増",0),IF(G22=0,"皆減",ROUND((G22-N22)/N22*100,1)))</f>
        <v>
370.7</v>
      </c>
      <c r="T22" s="109"/>
      <c r="U22" s="146" t="s">
        <v>
40</v>
      </c>
      <c r="V22" s="147"/>
      <c r="W22" s="147"/>
      <c r="X22" s="147"/>
      <c r="Y22" s="148"/>
      <c r="Z22" s="175">
        <v>
75.099999999999994</v>
      </c>
      <c r="AA22" s="176"/>
      <c r="AB22" s="176"/>
      <c r="AC22" s="176"/>
      <c r="AD22" s="177"/>
      <c r="AE22" s="178" t="s">
        <v>
16</v>
      </c>
      <c r="AF22" s="179"/>
      <c r="AG22" s="191">
        <v>
72.400000000000006</v>
      </c>
      <c r="AH22" s="191"/>
      <c r="AI22" s="191"/>
      <c r="AJ22" s="177"/>
      <c r="AK22" s="181" t="s">
        <v>
16</v>
      </c>
      <c r="AL22" s="28"/>
    </row>
    <row r="23" spans="1:38" ht="25.5" customHeight="1">
      <c r="A23" s="20"/>
      <c r="B23" s="114"/>
      <c r="C23" s="115"/>
      <c r="D23" s="115"/>
      <c r="E23" s="115"/>
      <c r="F23" s="116"/>
      <c r="G23" s="117"/>
      <c r="H23" s="118"/>
      <c r="I23" s="118"/>
      <c r="J23" s="118"/>
      <c r="K23" s="118"/>
      <c r="L23" s="119"/>
      <c r="M23" s="120"/>
      <c r="N23" s="117"/>
      <c r="O23" s="118"/>
      <c r="P23" s="118"/>
      <c r="Q23" s="118"/>
      <c r="R23" s="121"/>
      <c r="S23" s="122"/>
      <c r="T23" s="123"/>
      <c r="U23" s="151"/>
      <c r="V23" s="152"/>
      <c r="W23" s="152"/>
      <c r="X23" s="152"/>
      <c r="Y23" s="153"/>
      <c r="Z23" s="184"/>
      <c r="AA23" s="185"/>
      <c r="AB23" s="185"/>
      <c r="AC23" s="185"/>
      <c r="AD23" s="192"/>
      <c r="AE23" s="187"/>
      <c r="AF23" s="188"/>
      <c r="AG23" s="193"/>
      <c r="AH23" s="193"/>
      <c r="AI23" s="193"/>
      <c r="AJ23" s="192"/>
      <c r="AK23" s="190"/>
      <c r="AL23" s="28"/>
    </row>
    <row r="24" spans="1:38" ht="25.5" customHeight="1">
      <c r="A24" s="20"/>
      <c r="B24" s="128" t="s">
        <v>
41</v>
      </c>
      <c r="C24" s="129"/>
      <c r="D24" s="129"/>
      <c r="E24" s="129"/>
      <c r="F24" s="130" t="s">
        <v>
42</v>
      </c>
      <c r="G24" s="103">
        <v>
0</v>
      </c>
      <c r="H24" s="104"/>
      <c r="I24" s="104"/>
      <c r="J24" s="104"/>
      <c r="K24" s="104"/>
      <c r="L24" s="105"/>
      <c r="M24" s="106"/>
      <c r="N24" s="103">
        <v>
0</v>
      </c>
      <c r="O24" s="104"/>
      <c r="P24" s="104"/>
      <c r="Q24" s="104"/>
      <c r="R24" s="107"/>
      <c r="S24" s="108" t="s">
        <v>
43</v>
      </c>
      <c r="T24" s="109"/>
      <c r="U24" s="146" t="s">
        <v>
44</v>
      </c>
      <c r="V24" s="147"/>
      <c r="W24" s="147"/>
      <c r="X24" s="147"/>
      <c r="Y24" s="148"/>
      <c r="Z24" s="194">
        <v>
19674612</v>
      </c>
      <c r="AA24" s="195"/>
      <c r="AB24" s="195"/>
      <c r="AC24" s="195"/>
      <c r="AD24" s="143"/>
      <c r="AE24" s="135" t="s">
        <v>
15</v>
      </c>
      <c r="AF24" s="194">
        <v>
17614358</v>
      </c>
      <c r="AG24" s="195"/>
      <c r="AH24" s="195"/>
      <c r="AI24" s="195"/>
      <c r="AJ24" s="143"/>
      <c r="AK24" s="136" t="s">
        <v>
15</v>
      </c>
      <c r="AL24" s="22"/>
    </row>
    <row r="25" spans="1:38" ht="25.5" customHeight="1">
      <c r="A25" s="20"/>
      <c r="B25" s="114"/>
      <c r="C25" s="115"/>
      <c r="D25" s="115"/>
      <c r="E25" s="115"/>
      <c r="F25" s="116"/>
      <c r="G25" s="117"/>
      <c r="H25" s="118"/>
      <c r="I25" s="118"/>
      <c r="J25" s="118"/>
      <c r="K25" s="118"/>
      <c r="L25" s="119"/>
      <c r="M25" s="120"/>
      <c r="N25" s="117"/>
      <c r="O25" s="118"/>
      <c r="P25" s="118"/>
      <c r="Q25" s="118"/>
      <c r="R25" s="121"/>
      <c r="S25" s="122"/>
      <c r="T25" s="123"/>
      <c r="U25" s="151"/>
      <c r="V25" s="152"/>
      <c r="W25" s="152"/>
      <c r="X25" s="152"/>
      <c r="Y25" s="153"/>
      <c r="Z25" s="196"/>
      <c r="AA25" s="197"/>
      <c r="AB25" s="197"/>
      <c r="AC25" s="197"/>
      <c r="AD25" s="137"/>
      <c r="AE25" s="138"/>
      <c r="AF25" s="196"/>
      <c r="AG25" s="197"/>
      <c r="AH25" s="197"/>
      <c r="AI25" s="197"/>
      <c r="AJ25" s="137"/>
      <c r="AK25" s="139"/>
    </row>
    <row r="26" spans="1:38" ht="25.5" customHeight="1">
      <c r="A26" s="20"/>
      <c r="B26" s="128" t="s">
        <v>
45</v>
      </c>
      <c r="C26" s="129"/>
      <c r="D26" s="129"/>
      <c r="E26" s="129"/>
      <c r="F26" s="130" t="s">
        <v>
46</v>
      </c>
      <c r="G26" s="103">
        <v>
4600000</v>
      </c>
      <c r="H26" s="104"/>
      <c r="I26" s="104"/>
      <c r="J26" s="104"/>
      <c r="K26" s="104"/>
      <c r="L26" s="105"/>
      <c r="M26" s="106"/>
      <c r="N26" s="103">
        <v>
1100000</v>
      </c>
      <c r="O26" s="104"/>
      <c r="P26" s="104"/>
      <c r="Q26" s="104"/>
      <c r="R26" s="107"/>
      <c r="S26" s="108">
        <f>
IF(N26=0,IF(G26&gt;0,"皆増",0),IF(G26=0,"皆減",ROUND((G26-N26)/N26*100,1)))</f>
        <v>
318.2</v>
      </c>
      <c r="T26" s="109"/>
      <c r="U26" s="146" t="s">
        <v>
47</v>
      </c>
      <c r="V26" s="147"/>
      <c r="W26" s="147"/>
      <c r="X26" s="147"/>
      <c r="Y26" s="148"/>
      <c r="Z26" s="194">
        <v>
16871530</v>
      </c>
      <c r="AA26" s="195"/>
      <c r="AB26" s="195"/>
      <c r="AC26" s="195"/>
      <c r="AD26" s="143"/>
      <c r="AE26" s="135" t="s">
        <v>
15</v>
      </c>
      <c r="AF26" s="194">
        <v>
21633695</v>
      </c>
      <c r="AG26" s="195"/>
      <c r="AH26" s="195"/>
      <c r="AI26" s="195"/>
      <c r="AJ26" s="143"/>
      <c r="AK26" s="136" t="s">
        <v>
15</v>
      </c>
      <c r="AL26" s="22"/>
    </row>
    <row r="27" spans="1:38" ht="25.5" customHeight="1">
      <c r="A27" s="20"/>
      <c r="B27" s="114"/>
      <c r="C27" s="115"/>
      <c r="D27" s="115"/>
      <c r="E27" s="115"/>
      <c r="F27" s="116"/>
      <c r="G27" s="117"/>
      <c r="H27" s="118"/>
      <c r="I27" s="118"/>
      <c r="J27" s="118"/>
      <c r="K27" s="118"/>
      <c r="L27" s="119"/>
      <c r="M27" s="120"/>
      <c r="N27" s="117"/>
      <c r="O27" s="118"/>
      <c r="P27" s="118"/>
      <c r="Q27" s="118"/>
      <c r="R27" s="121"/>
      <c r="S27" s="122"/>
      <c r="T27" s="123"/>
      <c r="U27" s="151"/>
      <c r="V27" s="152"/>
      <c r="W27" s="152"/>
      <c r="X27" s="152"/>
      <c r="Y27" s="153"/>
      <c r="Z27" s="196"/>
      <c r="AA27" s="197"/>
      <c r="AB27" s="197"/>
      <c r="AC27" s="197"/>
      <c r="AD27" s="198"/>
      <c r="AE27" s="199"/>
      <c r="AF27" s="196"/>
      <c r="AG27" s="197"/>
      <c r="AH27" s="197"/>
      <c r="AI27" s="197"/>
      <c r="AJ27" s="137"/>
      <c r="AK27" s="139"/>
    </row>
    <row r="28" spans="1:38" ht="25.5" customHeight="1">
      <c r="A28" s="20"/>
      <c r="B28" s="140" t="s">
        <v>
48</v>
      </c>
      <c r="C28" s="141"/>
      <c r="D28" s="141"/>
      <c r="E28" s="141"/>
      <c r="F28" s="130" t="s">
        <v>
49</v>
      </c>
      <c r="G28" s="131">
        <f>
G20+G22+G24-G26</f>
        <v>
3257397</v>
      </c>
      <c r="H28" s="132"/>
      <c r="I28" s="132"/>
      <c r="J28" s="132"/>
      <c r="K28" s="132"/>
      <c r="L28" s="105"/>
      <c r="M28" s="106"/>
      <c r="N28" s="131">
        <v>
339655</v>
      </c>
      <c r="O28" s="132"/>
      <c r="P28" s="132"/>
      <c r="Q28" s="132"/>
      <c r="R28" s="142"/>
      <c r="S28" s="173"/>
      <c r="T28" s="174"/>
      <c r="U28" s="200"/>
      <c r="V28" s="201"/>
      <c r="W28" s="201"/>
      <c r="X28" s="201"/>
      <c r="Y28" s="202"/>
      <c r="Z28" s="203"/>
      <c r="AA28" s="204"/>
      <c r="AB28" s="204"/>
      <c r="AC28" s="204"/>
      <c r="AD28" s="204"/>
      <c r="AE28" s="205"/>
      <c r="AF28" s="203"/>
      <c r="AG28" s="204"/>
      <c r="AH28" s="204"/>
      <c r="AI28" s="204"/>
      <c r="AJ28" s="204"/>
      <c r="AK28" s="206"/>
      <c r="AL28" s="22"/>
    </row>
    <row r="29" spans="1:38" ht="25.5" customHeight="1" thickBot="1">
      <c r="A29" s="20"/>
      <c r="B29" s="207" t="s">
        <v>
50</v>
      </c>
      <c r="C29" s="208"/>
      <c r="D29" s="208"/>
      <c r="E29" s="208"/>
      <c r="F29" s="209"/>
      <c r="G29" s="210"/>
      <c r="H29" s="211"/>
      <c r="I29" s="211"/>
      <c r="J29" s="211"/>
      <c r="K29" s="211"/>
      <c r="L29" s="119"/>
      <c r="M29" s="120"/>
      <c r="N29" s="210"/>
      <c r="O29" s="211"/>
      <c r="P29" s="211"/>
      <c r="Q29" s="211"/>
      <c r="R29" s="212"/>
      <c r="S29" s="213"/>
      <c r="T29" s="214"/>
      <c r="U29" s="215"/>
      <c r="V29" s="216"/>
      <c r="W29" s="216"/>
      <c r="X29" s="216"/>
      <c r="Y29" s="217"/>
      <c r="Z29" s="218"/>
      <c r="AA29" s="219"/>
      <c r="AB29" s="219"/>
      <c r="AC29" s="219"/>
      <c r="AD29" s="219"/>
      <c r="AE29" s="220"/>
      <c r="AF29" s="218"/>
      <c r="AG29" s="219"/>
      <c r="AH29" s="219"/>
      <c r="AI29" s="219"/>
      <c r="AJ29" s="219"/>
      <c r="AK29" s="221"/>
    </row>
    <row r="30" spans="1:38" ht="7.5" customHeight="1" thickBot="1">
      <c r="B30" s="29"/>
      <c r="C30" s="29"/>
      <c r="D30" s="29"/>
      <c r="E30" s="29"/>
      <c r="F30" s="30"/>
      <c r="G30" s="31"/>
      <c r="H30" s="31"/>
      <c r="I30" s="31"/>
      <c r="J30" s="31"/>
      <c r="K30" s="31"/>
      <c r="L30" s="31"/>
      <c r="M30" s="31"/>
      <c r="N30" s="31"/>
      <c r="O30" s="31"/>
      <c r="P30" s="31"/>
      <c r="Q30" s="31"/>
      <c r="R30" s="32"/>
      <c r="S30" s="32"/>
      <c r="T30" s="29"/>
      <c r="U30" s="29"/>
      <c r="V30" s="29"/>
      <c r="W30" s="29"/>
      <c r="X30" s="29"/>
      <c r="Y30" s="29"/>
      <c r="Z30" s="29"/>
      <c r="AA30" s="29"/>
      <c r="AB30" s="29"/>
      <c r="AC30" s="33"/>
      <c r="AD30" s="33"/>
      <c r="AE30" s="33"/>
      <c r="AF30" s="33"/>
      <c r="AG30" s="33"/>
      <c r="AH30" s="34"/>
      <c r="AI30" s="34"/>
      <c r="AJ30" s="33"/>
      <c r="AK30" s="33"/>
    </row>
    <row r="31" spans="1:38" s="19" customFormat="1" ht="13.5" customHeight="1">
      <c r="A31" s="17"/>
      <c r="B31" s="222" t="s">
        <v>
51</v>
      </c>
      <c r="C31" s="223"/>
      <c r="D31" s="223"/>
      <c r="E31" s="223"/>
      <c r="F31" s="223"/>
      <c r="G31" s="223"/>
      <c r="H31" s="223"/>
      <c r="I31" s="223"/>
      <c r="J31" s="223"/>
      <c r="K31" s="223"/>
      <c r="L31" s="223"/>
      <c r="M31" s="223"/>
      <c r="N31" s="223"/>
      <c r="O31" s="223"/>
      <c r="P31" s="223"/>
      <c r="Q31" s="223"/>
      <c r="R31" s="223"/>
      <c r="S31" s="223"/>
      <c r="T31" s="223"/>
      <c r="U31" s="223"/>
      <c r="V31" s="223"/>
      <c r="W31" s="223"/>
      <c r="X31" s="224"/>
      <c r="Y31" s="224"/>
      <c r="Z31" s="225" t="s">
        <v>
52</v>
      </c>
      <c r="AA31" s="225"/>
      <c r="AB31" s="225"/>
      <c r="AC31" s="225"/>
      <c r="AD31" s="225"/>
      <c r="AE31" s="225"/>
      <c r="AF31" s="225"/>
      <c r="AG31" s="225"/>
      <c r="AH31" s="225"/>
      <c r="AI31" s="225"/>
      <c r="AJ31" s="225"/>
      <c r="AK31" s="226"/>
      <c r="AL31" s="35"/>
    </row>
    <row r="32" spans="1:38" s="19" customFormat="1" ht="13.5" customHeight="1">
      <c r="A32" s="17"/>
      <c r="B32" s="227"/>
      <c r="C32" s="228"/>
      <c r="D32" s="228"/>
      <c r="E32" s="228"/>
      <c r="F32" s="228"/>
      <c r="G32" s="228"/>
      <c r="H32" s="228"/>
      <c r="I32" s="228"/>
      <c r="J32" s="228"/>
      <c r="K32" s="228"/>
      <c r="L32" s="228"/>
      <c r="M32" s="228"/>
      <c r="N32" s="228"/>
      <c r="O32" s="228"/>
      <c r="P32" s="228"/>
      <c r="Q32" s="228"/>
      <c r="R32" s="228"/>
      <c r="S32" s="228"/>
      <c r="T32" s="228"/>
      <c r="U32" s="228"/>
      <c r="V32" s="228"/>
      <c r="W32" s="228"/>
      <c r="X32" s="229"/>
      <c r="Y32" s="229"/>
      <c r="Z32" s="230"/>
      <c r="AA32" s="230"/>
      <c r="AB32" s="230"/>
      <c r="AC32" s="230"/>
      <c r="AD32" s="230"/>
      <c r="AE32" s="230"/>
      <c r="AF32" s="230"/>
      <c r="AG32" s="230"/>
      <c r="AH32" s="230"/>
      <c r="AI32" s="230"/>
      <c r="AJ32" s="230"/>
      <c r="AK32" s="231"/>
      <c r="AL32" s="35"/>
    </row>
    <row r="33" spans="1:40" s="19" customFormat="1" ht="23.25" customHeight="1">
      <c r="A33" s="17"/>
      <c r="B33" s="232" t="s">
        <v>
10</v>
      </c>
      <c r="C33" s="233"/>
      <c r="D33" s="233"/>
      <c r="E33" s="233"/>
      <c r="F33" s="234"/>
      <c r="G33" s="235" t="s">
        <v>
196</v>
      </c>
      <c r="H33" s="233"/>
      <c r="I33" s="233"/>
      <c r="J33" s="233"/>
      <c r="K33" s="233"/>
      <c r="L33" s="233"/>
      <c r="M33" s="234"/>
      <c r="N33" s="236" t="s">
        <v>
197</v>
      </c>
      <c r="O33" s="237"/>
      <c r="P33" s="237"/>
      <c r="Q33" s="237"/>
      <c r="R33" s="238"/>
      <c r="S33" s="239" t="s">
        <v>
53</v>
      </c>
      <c r="T33" s="233"/>
      <c r="U33" s="233"/>
      <c r="V33" s="233"/>
      <c r="W33" s="233"/>
      <c r="X33" s="233"/>
      <c r="Y33" s="234"/>
      <c r="Z33" s="235" t="s">
        <v>
198</v>
      </c>
      <c r="AA33" s="233"/>
      <c r="AB33" s="233"/>
      <c r="AC33" s="233"/>
      <c r="AD33" s="233"/>
      <c r="AE33" s="233"/>
      <c r="AF33" s="234"/>
      <c r="AG33" s="236" t="s">
        <v>
199</v>
      </c>
      <c r="AH33" s="237"/>
      <c r="AI33" s="237"/>
      <c r="AJ33" s="237"/>
      <c r="AK33" s="240"/>
      <c r="AL33" s="35"/>
    </row>
    <row r="34" spans="1:40" ht="26.25" customHeight="1">
      <c r="A34" s="20"/>
      <c r="B34" s="128" t="s">
        <v>
54</v>
      </c>
      <c r="C34" s="129"/>
      <c r="D34" s="129"/>
      <c r="E34" s="129"/>
      <c r="F34" s="130"/>
      <c r="G34" s="241"/>
      <c r="H34" s="161" t="s">
        <v>
43</v>
      </c>
      <c r="I34" s="161"/>
      <c r="J34" s="161"/>
      <c r="K34" s="161"/>
      <c r="L34" s="242" t="s">
        <v>
55</v>
      </c>
      <c r="M34" s="106"/>
      <c r="N34" s="243"/>
      <c r="O34" s="161" t="s">
        <v>
43</v>
      </c>
      <c r="P34" s="161"/>
      <c r="Q34" s="161"/>
      <c r="R34" s="244" t="s">
        <v>
55</v>
      </c>
      <c r="S34" s="245" t="s">
        <v>
56</v>
      </c>
      <c r="T34" s="246"/>
      <c r="U34" s="246"/>
      <c r="V34" s="246"/>
      <c r="W34" s="246"/>
      <c r="X34" s="246"/>
      <c r="Y34" s="247"/>
      <c r="Z34" s="179"/>
      <c r="AA34" s="176">
        <v>
-0.2</v>
      </c>
      <c r="AB34" s="176"/>
      <c r="AC34" s="176"/>
      <c r="AD34" s="248" t="s">
        <v>
57</v>
      </c>
      <c r="AE34" s="249"/>
      <c r="AF34" s="177"/>
      <c r="AG34" s="250"/>
      <c r="AH34" s="176">
        <v>
-0.1</v>
      </c>
      <c r="AI34" s="176"/>
      <c r="AJ34" s="251" t="s">
        <v>
55</v>
      </c>
      <c r="AK34" s="252"/>
      <c r="AL34" s="22"/>
    </row>
    <row r="35" spans="1:40" ht="26.25" customHeight="1">
      <c r="A35" s="20"/>
      <c r="B35" s="114"/>
      <c r="C35" s="115"/>
      <c r="D35" s="115"/>
      <c r="E35" s="115"/>
      <c r="F35" s="116"/>
      <c r="G35" s="253" t="s">
        <v>
58</v>
      </c>
      <c r="H35" s="168">
        <v>
11.25</v>
      </c>
      <c r="I35" s="168"/>
      <c r="J35" s="168"/>
      <c r="K35" s="168"/>
      <c r="L35" s="254" t="s">
        <v>
59</v>
      </c>
      <c r="M35" s="120"/>
      <c r="N35" s="255" t="s">
        <v>
58</v>
      </c>
      <c r="O35" s="256">
        <v>
11.25</v>
      </c>
      <c r="P35" s="256"/>
      <c r="Q35" s="256"/>
      <c r="R35" s="257" t="s">
        <v>
59</v>
      </c>
      <c r="S35" s="258"/>
      <c r="T35" s="259"/>
      <c r="U35" s="259"/>
      <c r="V35" s="259"/>
      <c r="W35" s="259"/>
      <c r="X35" s="259"/>
      <c r="Y35" s="260"/>
      <c r="Z35" s="188" t="s">
        <v>
58</v>
      </c>
      <c r="AA35" s="185">
        <v>
25</v>
      </c>
      <c r="AB35" s="185"/>
      <c r="AC35" s="185"/>
      <c r="AD35" s="261" t="s">
        <v>
60</v>
      </c>
      <c r="AE35" s="262"/>
      <c r="AF35" s="188" t="s">
        <v>
58</v>
      </c>
      <c r="AG35" s="263" t="s">
        <v>
61</v>
      </c>
      <c r="AH35" s="185">
        <v>
25</v>
      </c>
      <c r="AI35" s="185"/>
      <c r="AJ35" s="264" t="s">
        <v>
59</v>
      </c>
      <c r="AK35" s="265"/>
    </row>
    <row r="36" spans="1:40" ht="26.25" customHeight="1">
      <c r="A36" s="20"/>
      <c r="B36" s="128" t="s">
        <v>
62</v>
      </c>
      <c r="C36" s="129"/>
      <c r="D36" s="129"/>
      <c r="E36" s="129"/>
      <c r="F36" s="130"/>
      <c r="G36" s="241"/>
      <c r="H36" s="161" t="s">
        <v>
43</v>
      </c>
      <c r="I36" s="161"/>
      <c r="J36" s="161"/>
      <c r="K36" s="161"/>
      <c r="L36" s="242" t="s">
        <v>
55</v>
      </c>
      <c r="M36" s="106"/>
      <c r="N36" s="243"/>
      <c r="O36" s="161" t="s">
        <v>
43</v>
      </c>
      <c r="P36" s="161"/>
      <c r="Q36" s="161"/>
      <c r="R36" s="244" t="s">
        <v>
55</v>
      </c>
      <c r="S36" s="245" t="s">
        <v>
63</v>
      </c>
      <c r="T36" s="246"/>
      <c r="U36" s="246"/>
      <c r="V36" s="246"/>
      <c r="W36" s="246"/>
      <c r="X36" s="246"/>
      <c r="Y36" s="247"/>
      <c r="Z36" s="179"/>
      <c r="AA36" s="266" t="s">
        <v>
43</v>
      </c>
      <c r="AB36" s="266"/>
      <c r="AC36" s="266"/>
      <c r="AD36" s="248" t="s">
        <v>
57</v>
      </c>
      <c r="AE36" s="249"/>
      <c r="AF36" s="267"/>
      <c r="AG36" s="250"/>
      <c r="AH36" s="176" t="s">
        <v>
43</v>
      </c>
      <c r="AI36" s="176"/>
      <c r="AJ36" s="268" t="s">
        <v>
55</v>
      </c>
      <c r="AK36" s="136"/>
      <c r="AL36" s="22"/>
    </row>
    <row r="37" spans="1:40" ht="26.25" customHeight="1" thickBot="1">
      <c r="A37" s="20"/>
      <c r="B37" s="269"/>
      <c r="C37" s="270"/>
      <c r="D37" s="270"/>
      <c r="E37" s="270"/>
      <c r="F37" s="209"/>
      <c r="G37" s="271" t="s">
        <v>
58</v>
      </c>
      <c r="H37" s="272">
        <v>
16.25</v>
      </c>
      <c r="I37" s="272"/>
      <c r="J37" s="272"/>
      <c r="K37" s="272"/>
      <c r="L37" s="273" t="s">
        <v>
59</v>
      </c>
      <c r="M37" s="274"/>
      <c r="N37" s="275" t="s">
        <v>
58</v>
      </c>
      <c r="O37" s="272">
        <v>
16.25</v>
      </c>
      <c r="P37" s="272"/>
      <c r="Q37" s="272"/>
      <c r="R37" s="276" t="s">
        <v>
59</v>
      </c>
      <c r="S37" s="277"/>
      <c r="T37" s="278"/>
      <c r="U37" s="278"/>
      <c r="V37" s="278"/>
      <c r="W37" s="278"/>
      <c r="X37" s="278"/>
      <c r="Y37" s="279"/>
      <c r="Z37" s="280" t="s">
        <v>
58</v>
      </c>
      <c r="AA37" s="281">
        <v>
350</v>
      </c>
      <c r="AB37" s="281"/>
      <c r="AC37" s="281"/>
      <c r="AD37" s="282" t="s">
        <v>
60</v>
      </c>
      <c r="AE37" s="283"/>
      <c r="AF37" s="280" t="s">
        <v>
58</v>
      </c>
      <c r="AG37" s="284" t="s">
        <v>
61</v>
      </c>
      <c r="AH37" s="281">
        <v>
350</v>
      </c>
      <c r="AI37" s="281"/>
      <c r="AJ37" s="285" t="s">
        <v>
59</v>
      </c>
      <c r="AK37" s="286"/>
    </row>
    <row r="38" spans="1:40" ht="8.25" customHeight="1" thickBot="1">
      <c r="B38" s="36"/>
      <c r="C38" s="36"/>
      <c r="D38" s="36"/>
      <c r="E38" s="36"/>
      <c r="F38" s="36"/>
      <c r="G38" s="24"/>
      <c r="H38" s="24"/>
      <c r="I38" s="37"/>
      <c r="J38" s="37"/>
      <c r="K38" s="24"/>
      <c r="L38" s="23"/>
      <c r="M38" s="23"/>
      <c r="N38" s="38"/>
      <c r="O38" s="38"/>
      <c r="P38" s="38"/>
      <c r="Q38" s="38"/>
      <c r="R38" s="38"/>
      <c r="S38" s="39"/>
      <c r="T38" s="39"/>
      <c r="U38" s="39"/>
      <c r="V38" s="39"/>
      <c r="W38" s="39"/>
      <c r="X38" s="39"/>
      <c r="Y38" s="39"/>
      <c r="Z38" s="24"/>
      <c r="AA38" s="40"/>
      <c r="AB38" s="40"/>
      <c r="AC38" s="40"/>
      <c r="AD38" s="27"/>
      <c r="AE38" s="27"/>
      <c r="AF38" s="25"/>
      <c r="AG38" s="25"/>
      <c r="AH38" s="25"/>
      <c r="AI38" s="25"/>
      <c r="AJ38" s="25"/>
      <c r="AK38" s="25"/>
    </row>
    <row r="39" spans="1:40" ht="27" customHeight="1">
      <c r="A39" s="20"/>
      <c r="B39" s="287" t="s">
        <v>
64</v>
      </c>
      <c r="C39" s="288"/>
      <c r="D39" s="288"/>
      <c r="E39" s="288"/>
      <c r="F39" s="288"/>
      <c r="G39" s="288"/>
      <c r="H39" s="288"/>
      <c r="I39" s="288"/>
      <c r="J39" s="288"/>
      <c r="K39" s="288"/>
      <c r="L39" s="288"/>
      <c r="M39" s="288"/>
      <c r="N39" s="288"/>
      <c r="O39" s="288"/>
      <c r="P39" s="288"/>
      <c r="Q39" s="288"/>
      <c r="R39" s="288"/>
      <c r="S39" s="289"/>
      <c r="T39" s="290" t="s">
        <v>
65</v>
      </c>
      <c r="U39" s="291" t="s">
        <v>
10</v>
      </c>
      <c r="V39" s="292"/>
      <c r="W39" s="293"/>
      <c r="X39" s="294" t="s">
        <v>
66</v>
      </c>
      <c r="Y39" s="295"/>
      <c r="Z39" s="296"/>
      <c r="AA39" s="294" t="s">
        <v>
67</v>
      </c>
      <c r="AB39" s="295"/>
      <c r="AC39" s="296"/>
      <c r="AD39" s="294" t="s">
        <v>
68</v>
      </c>
      <c r="AE39" s="297"/>
      <c r="AF39" s="297"/>
      <c r="AG39" s="298"/>
      <c r="AH39" s="299" t="s">
        <v>
69</v>
      </c>
      <c r="AI39" s="297"/>
      <c r="AJ39" s="297"/>
      <c r="AK39" s="300"/>
    </row>
    <row r="40" spans="1:40" ht="23.25" customHeight="1">
      <c r="A40" s="20"/>
      <c r="B40" s="128" t="s">
        <v>
10</v>
      </c>
      <c r="C40" s="129"/>
      <c r="D40" s="130"/>
      <c r="E40" s="301" t="s">
        <v>
200</v>
      </c>
      <c r="F40" s="302"/>
      <c r="G40" s="302"/>
      <c r="H40" s="302"/>
      <c r="I40" s="302"/>
      <c r="J40" s="302"/>
      <c r="K40" s="302"/>
      <c r="L40" s="302"/>
      <c r="M40" s="302"/>
      <c r="N40" s="303"/>
      <c r="O40" s="301" t="s">
        <v>
201</v>
      </c>
      <c r="P40" s="302"/>
      <c r="Q40" s="302"/>
      <c r="R40" s="302"/>
      <c r="S40" s="304"/>
      <c r="T40" s="305"/>
      <c r="U40" s="306"/>
      <c r="V40" s="307"/>
      <c r="W40" s="308"/>
      <c r="X40" s="309"/>
      <c r="Y40" s="310"/>
      <c r="Z40" s="311"/>
      <c r="AA40" s="309"/>
      <c r="AB40" s="310"/>
      <c r="AC40" s="311"/>
      <c r="AD40" s="312"/>
      <c r="AE40" s="313"/>
      <c r="AF40" s="313"/>
      <c r="AG40" s="314"/>
      <c r="AH40" s="312"/>
      <c r="AI40" s="313"/>
      <c r="AJ40" s="313"/>
      <c r="AK40" s="315"/>
    </row>
    <row r="41" spans="1:40" ht="18" customHeight="1">
      <c r="A41" s="20"/>
      <c r="B41" s="100"/>
      <c r="C41" s="101"/>
      <c r="D41" s="102"/>
      <c r="E41" s="316" t="s">
        <v>
70</v>
      </c>
      <c r="F41" s="129"/>
      <c r="G41" s="130"/>
      <c r="H41" s="316" t="s">
        <v>
71</v>
      </c>
      <c r="I41" s="129"/>
      <c r="J41" s="129"/>
      <c r="K41" s="130"/>
      <c r="L41" s="317" t="s">
        <v>
72</v>
      </c>
      <c r="M41" s="318"/>
      <c r="N41" s="319"/>
      <c r="O41" s="316" t="s">
        <v>
70</v>
      </c>
      <c r="P41" s="130"/>
      <c r="Q41" s="316" t="s">
        <v>
73</v>
      </c>
      <c r="R41" s="129"/>
      <c r="S41" s="320"/>
      <c r="T41" s="305"/>
      <c r="U41" s="321"/>
      <c r="V41" s="322"/>
      <c r="W41" s="323"/>
      <c r="X41" s="324"/>
      <c r="Y41" s="325"/>
      <c r="Z41" s="326"/>
      <c r="AA41" s="324"/>
      <c r="AB41" s="325"/>
      <c r="AC41" s="326"/>
      <c r="AD41" s="327"/>
      <c r="AE41" s="328"/>
      <c r="AF41" s="328"/>
      <c r="AG41" s="329"/>
      <c r="AH41" s="327"/>
      <c r="AI41" s="328"/>
      <c r="AJ41" s="328"/>
      <c r="AK41" s="330"/>
    </row>
    <row r="42" spans="1:40" ht="18" customHeight="1">
      <c r="A42" s="20"/>
      <c r="B42" s="114"/>
      <c r="C42" s="115"/>
      <c r="D42" s="116"/>
      <c r="E42" s="331"/>
      <c r="F42" s="115"/>
      <c r="G42" s="116"/>
      <c r="H42" s="332" t="s">
        <v>
74</v>
      </c>
      <c r="I42" s="145"/>
      <c r="J42" s="145"/>
      <c r="K42" s="333"/>
      <c r="L42" s="334" t="s">
        <v>
70</v>
      </c>
      <c r="M42" s="335"/>
      <c r="N42" s="336"/>
      <c r="O42" s="331"/>
      <c r="P42" s="116"/>
      <c r="Q42" s="332" t="s">
        <v>
74</v>
      </c>
      <c r="R42" s="145"/>
      <c r="S42" s="337"/>
      <c r="T42" s="305"/>
      <c r="U42" s="338" t="s">
        <v>
202</v>
      </c>
      <c r="V42" s="339"/>
      <c r="W42" s="339"/>
      <c r="X42" s="340"/>
      <c r="Y42" s="341"/>
      <c r="Z42" s="342" t="s">
        <v>
15</v>
      </c>
      <c r="AA42" s="340"/>
      <c r="AB42" s="341"/>
      <c r="AC42" s="342" t="s">
        <v>
15</v>
      </c>
      <c r="AD42" s="267"/>
      <c r="AE42" s="134"/>
      <c r="AF42" s="134"/>
      <c r="AG42" s="342" t="s">
        <v>
15</v>
      </c>
      <c r="AH42" s="340"/>
      <c r="AI42" s="97"/>
      <c r="AJ42" s="97"/>
      <c r="AK42" s="343" t="s">
        <v>
15</v>
      </c>
    </row>
    <row r="43" spans="1:40" ht="12.6" customHeight="1">
      <c r="A43" s="20"/>
      <c r="B43" s="344" t="s">
        <v>
75</v>
      </c>
      <c r="C43" s="345"/>
      <c r="D43" s="97"/>
      <c r="E43" s="346"/>
      <c r="F43" s="97"/>
      <c r="G43" s="91" t="s">
        <v>
7</v>
      </c>
      <c r="H43" s="90"/>
      <c r="I43" s="89"/>
      <c r="J43" s="89"/>
      <c r="K43" s="91" t="s">
        <v>
76</v>
      </c>
      <c r="L43" s="89"/>
      <c r="M43" s="89"/>
      <c r="N43" s="91" t="s">
        <v>
7</v>
      </c>
      <c r="O43" s="90"/>
      <c r="P43" s="91" t="s">
        <v>
7</v>
      </c>
      <c r="Q43" s="90"/>
      <c r="R43" s="89"/>
      <c r="S43" s="89" t="s">
        <v>
76</v>
      </c>
      <c r="T43" s="305"/>
      <c r="U43" s="347"/>
      <c r="V43" s="348"/>
      <c r="W43" s="348"/>
      <c r="X43" s="103">
        <v>
24793639</v>
      </c>
      <c r="Y43" s="104"/>
      <c r="Z43" s="349"/>
      <c r="AA43" s="103">
        <v>
0</v>
      </c>
      <c r="AB43" s="104"/>
      <c r="AC43" s="349"/>
      <c r="AD43" s="350">
        <v>
38916870</v>
      </c>
      <c r="AE43" s="351"/>
      <c r="AF43" s="351"/>
      <c r="AG43" s="352"/>
      <c r="AH43" s="103">
        <v>
63710509</v>
      </c>
      <c r="AI43" s="104"/>
      <c r="AJ43" s="104"/>
      <c r="AK43" s="353"/>
    </row>
    <row r="44" spans="1:40" ht="39" customHeight="1">
      <c r="A44" s="20"/>
      <c r="B44" s="354"/>
      <c r="C44" s="331" t="s">
        <v>
77</v>
      </c>
      <c r="D44" s="116"/>
      <c r="E44" s="117">
        <v>
1496</v>
      </c>
      <c r="F44" s="118"/>
      <c r="G44" s="120"/>
      <c r="H44" s="154">
        <v>
282824</v>
      </c>
      <c r="I44" s="155"/>
      <c r="J44" s="155"/>
      <c r="K44" s="355"/>
      <c r="L44" s="117">
        <v>
115</v>
      </c>
      <c r="M44" s="118"/>
      <c r="N44" s="120"/>
      <c r="O44" s="117">
        <v>
1447</v>
      </c>
      <c r="P44" s="118"/>
      <c r="Q44" s="154">
        <v>
287297</v>
      </c>
      <c r="R44" s="155"/>
      <c r="S44" s="356"/>
      <c r="T44" s="305"/>
      <c r="U44" s="357"/>
      <c r="V44" s="358"/>
      <c r="W44" s="358"/>
      <c r="X44" s="117"/>
      <c r="Y44" s="118"/>
      <c r="Z44" s="359"/>
      <c r="AA44" s="117"/>
      <c r="AB44" s="118"/>
      <c r="AC44" s="359"/>
      <c r="AD44" s="360"/>
      <c r="AE44" s="361"/>
      <c r="AF44" s="361"/>
      <c r="AG44" s="362"/>
      <c r="AH44" s="117"/>
      <c r="AI44" s="118"/>
      <c r="AJ44" s="118"/>
      <c r="AK44" s="363"/>
      <c r="AM44" s="1"/>
      <c r="AN44" s="1"/>
    </row>
    <row r="45" spans="1:40" ht="39" customHeight="1">
      <c r="A45" s="20"/>
      <c r="B45" s="354"/>
      <c r="C45" s="364"/>
      <c r="D45" s="365" t="s">
        <v>
78</v>
      </c>
      <c r="E45" s="366">
        <v>
187</v>
      </c>
      <c r="F45" s="54"/>
      <c r="G45" s="120"/>
      <c r="H45" s="367">
        <v>
273525</v>
      </c>
      <c r="I45" s="368"/>
      <c r="J45" s="368"/>
      <c r="K45" s="369"/>
      <c r="L45" s="366">
        <v>
9</v>
      </c>
      <c r="M45" s="54"/>
      <c r="N45" s="120"/>
      <c r="O45" s="366">
        <v>
186</v>
      </c>
      <c r="P45" s="54"/>
      <c r="Q45" s="367">
        <v>
280770</v>
      </c>
      <c r="R45" s="368"/>
      <c r="S45" s="370"/>
      <c r="T45" s="305"/>
      <c r="U45" s="371" t="s">
        <v>
203</v>
      </c>
      <c r="V45" s="372" t="s">
        <v>
79</v>
      </c>
      <c r="W45" s="373"/>
      <c r="X45" s="103">
        <v>
8448340</v>
      </c>
      <c r="Y45" s="104"/>
      <c r="Z45" s="349"/>
      <c r="AA45" s="131">
        <v>
0</v>
      </c>
      <c r="AB45" s="132"/>
      <c r="AC45" s="374"/>
      <c r="AD45" s="103">
        <v>
8735736</v>
      </c>
      <c r="AE45" s="104"/>
      <c r="AF45" s="104"/>
      <c r="AG45" s="349"/>
      <c r="AH45" s="103">
        <v>
17184076</v>
      </c>
      <c r="AI45" s="104"/>
      <c r="AJ45" s="104"/>
      <c r="AK45" s="353"/>
    </row>
    <row r="46" spans="1:40" ht="18.75" customHeight="1">
      <c r="A46" s="20"/>
      <c r="B46" s="354"/>
      <c r="C46" s="316" t="s">
        <v>
80</v>
      </c>
      <c r="D46" s="130"/>
      <c r="E46" s="131">
        <v>
99</v>
      </c>
      <c r="F46" s="132"/>
      <c r="G46" s="375"/>
      <c r="H46" s="149">
        <v>
292991</v>
      </c>
      <c r="I46" s="150"/>
      <c r="J46" s="150"/>
      <c r="K46" s="376"/>
      <c r="L46" s="131">
        <v>
0</v>
      </c>
      <c r="M46" s="132"/>
      <c r="N46" s="375"/>
      <c r="O46" s="131">
        <v>
104</v>
      </c>
      <c r="P46" s="132"/>
      <c r="Q46" s="149">
        <v>
304973</v>
      </c>
      <c r="R46" s="150"/>
      <c r="S46" s="377"/>
      <c r="T46" s="305"/>
      <c r="U46" s="378"/>
      <c r="V46" s="379"/>
      <c r="W46" s="380"/>
      <c r="X46" s="117"/>
      <c r="Y46" s="118"/>
      <c r="Z46" s="359"/>
      <c r="AA46" s="117"/>
      <c r="AB46" s="118"/>
      <c r="AC46" s="359"/>
      <c r="AD46" s="117"/>
      <c r="AE46" s="118"/>
      <c r="AF46" s="118"/>
      <c r="AG46" s="359"/>
      <c r="AH46" s="117"/>
      <c r="AI46" s="118"/>
      <c r="AJ46" s="118"/>
      <c r="AK46" s="363"/>
    </row>
    <row r="47" spans="1:40" ht="18.75" customHeight="1">
      <c r="A47" s="20"/>
      <c r="B47" s="354"/>
      <c r="C47" s="331"/>
      <c r="D47" s="116"/>
      <c r="E47" s="117"/>
      <c r="F47" s="118"/>
      <c r="G47" s="120"/>
      <c r="H47" s="154"/>
      <c r="I47" s="155"/>
      <c r="J47" s="155"/>
      <c r="K47" s="355"/>
      <c r="L47" s="117"/>
      <c r="M47" s="118"/>
      <c r="N47" s="120"/>
      <c r="O47" s="117"/>
      <c r="P47" s="118"/>
      <c r="Q47" s="154"/>
      <c r="R47" s="155"/>
      <c r="S47" s="356"/>
      <c r="T47" s="305"/>
      <c r="U47" s="378"/>
      <c r="V47" s="372" t="s">
        <v>
81</v>
      </c>
      <c r="W47" s="373"/>
      <c r="X47" s="131">
        <v>
4600000</v>
      </c>
      <c r="Y47" s="132"/>
      <c r="Z47" s="374"/>
      <c r="AA47" s="131">
        <v>
0</v>
      </c>
      <c r="AB47" s="132"/>
      <c r="AC47" s="374"/>
      <c r="AD47" s="131">
        <v>
4308493</v>
      </c>
      <c r="AE47" s="132"/>
      <c r="AF47" s="132"/>
      <c r="AG47" s="374"/>
      <c r="AH47" s="131">
        <v>
8908493</v>
      </c>
      <c r="AI47" s="132"/>
      <c r="AJ47" s="132"/>
      <c r="AK47" s="381"/>
    </row>
    <row r="48" spans="1:40" ht="39" customHeight="1">
      <c r="A48" s="20"/>
      <c r="B48" s="354"/>
      <c r="C48" s="382" t="s">
        <v>
82</v>
      </c>
      <c r="D48" s="383"/>
      <c r="E48" s="366">
        <v>
0</v>
      </c>
      <c r="F48" s="54"/>
      <c r="G48" s="120"/>
      <c r="H48" s="367" t="s">
        <v>
43</v>
      </c>
      <c r="I48" s="368"/>
      <c r="J48" s="368"/>
      <c r="K48" s="369"/>
      <c r="L48" s="366">
        <v>
0</v>
      </c>
      <c r="M48" s="54"/>
      <c r="N48" s="120"/>
      <c r="O48" s="366">
        <v>
0</v>
      </c>
      <c r="P48" s="54"/>
      <c r="Q48" s="367" t="s">
        <v>
43</v>
      </c>
      <c r="R48" s="368"/>
      <c r="S48" s="370"/>
      <c r="T48" s="305"/>
      <c r="U48" s="378"/>
      <c r="V48" s="379"/>
      <c r="W48" s="380"/>
      <c r="X48" s="117"/>
      <c r="Y48" s="118"/>
      <c r="Z48" s="359"/>
      <c r="AA48" s="117"/>
      <c r="AB48" s="118"/>
      <c r="AC48" s="359"/>
      <c r="AD48" s="117"/>
      <c r="AE48" s="118"/>
      <c r="AF48" s="118"/>
      <c r="AG48" s="359"/>
      <c r="AH48" s="117"/>
      <c r="AI48" s="118"/>
      <c r="AJ48" s="118"/>
      <c r="AK48" s="363"/>
    </row>
    <row r="49" spans="1:40" ht="39" customHeight="1">
      <c r="A49" s="20"/>
      <c r="B49" s="384"/>
      <c r="C49" s="382" t="s">
        <v>
83</v>
      </c>
      <c r="D49" s="383"/>
      <c r="E49" s="366">
        <f>
E44+E46+E48</f>
        <v>
1595</v>
      </c>
      <c r="F49" s="54"/>
      <c r="G49" s="120"/>
      <c r="H49" s="367">
        <v>
283455</v>
      </c>
      <c r="I49" s="368"/>
      <c r="J49" s="368"/>
      <c r="K49" s="369"/>
      <c r="L49" s="366">
        <f>
L44+L46+L48</f>
        <v>
115</v>
      </c>
      <c r="M49" s="54"/>
      <c r="N49" s="120"/>
      <c r="O49" s="366">
        <v>
1551</v>
      </c>
      <c r="P49" s="54"/>
      <c r="Q49" s="367">
        <v>
292709</v>
      </c>
      <c r="R49" s="368"/>
      <c r="S49" s="370"/>
      <c r="T49" s="305"/>
      <c r="U49" s="378"/>
      <c r="V49" s="385" t="s">
        <v>
84</v>
      </c>
      <c r="W49" s="386"/>
      <c r="X49" s="131">
        <v>
0</v>
      </c>
      <c r="Y49" s="132"/>
      <c r="Z49" s="374"/>
      <c r="AA49" s="131">
        <v>
0</v>
      </c>
      <c r="AB49" s="132"/>
      <c r="AC49" s="374"/>
      <c r="AD49" s="131">
        <v>
0</v>
      </c>
      <c r="AE49" s="132"/>
      <c r="AF49" s="132"/>
      <c r="AG49" s="374"/>
      <c r="AH49" s="131">
        <v>
0</v>
      </c>
      <c r="AI49" s="132"/>
      <c r="AJ49" s="132"/>
      <c r="AK49" s="381"/>
    </row>
    <row r="50" spans="1:40" ht="18.75" customHeight="1">
      <c r="A50" s="20"/>
      <c r="B50" s="128" t="s">
        <v>
85</v>
      </c>
      <c r="C50" s="129"/>
      <c r="D50" s="130"/>
      <c r="E50" s="131">
        <v>
41</v>
      </c>
      <c r="F50" s="132"/>
      <c r="G50" s="375"/>
      <c r="H50" s="149">
        <v>
274090</v>
      </c>
      <c r="I50" s="150"/>
      <c r="J50" s="150"/>
      <c r="K50" s="376"/>
      <c r="L50" s="131">
        <v>
2</v>
      </c>
      <c r="M50" s="132"/>
      <c r="N50" s="375"/>
      <c r="O50" s="131">
        <v>
38</v>
      </c>
      <c r="P50" s="132"/>
      <c r="Q50" s="149">
        <v>
277603</v>
      </c>
      <c r="R50" s="150"/>
      <c r="S50" s="377"/>
      <c r="T50" s="305"/>
      <c r="U50" s="387"/>
      <c r="V50" s="388"/>
      <c r="W50" s="389"/>
      <c r="X50" s="117"/>
      <c r="Y50" s="118"/>
      <c r="Z50" s="359"/>
      <c r="AA50" s="117"/>
      <c r="AB50" s="118"/>
      <c r="AC50" s="359"/>
      <c r="AD50" s="117"/>
      <c r="AE50" s="118"/>
      <c r="AF50" s="118"/>
      <c r="AG50" s="359"/>
      <c r="AH50" s="117"/>
      <c r="AI50" s="118"/>
      <c r="AJ50" s="118"/>
      <c r="AK50" s="363"/>
    </row>
    <row r="51" spans="1:40" ht="18.75" customHeight="1">
      <c r="A51" s="20"/>
      <c r="B51" s="114"/>
      <c r="C51" s="115"/>
      <c r="D51" s="116"/>
      <c r="E51" s="117"/>
      <c r="F51" s="118"/>
      <c r="G51" s="120"/>
      <c r="H51" s="154"/>
      <c r="I51" s="155"/>
      <c r="J51" s="155"/>
      <c r="K51" s="355"/>
      <c r="L51" s="117"/>
      <c r="M51" s="118"/>
      <c r="N51" s="120"/>
      <c r="O51" s="117"/>
      <c r="P51" s="118"/>
      <c r="Q51" s="154"/>
      <c r="R51" s="155"/>
      <c r="S51" s="356"/>
      <c r="T51" s="305"/>
      <c r="U51" s="338" t="s">
        <v>
204</v>
      </c>
      <c r="V51" s="339"/>
      <c r="W51" s="390"/>
      <c r="X51" s="131">
        <f>
X43+X45-X47+X49</f>
        <v>
28641979</v>
      </c>
      <c r="Y51" s="132"/>
      <c r="Z51" s="374"/>
      <c r="AA51" s="131">
        <f>
AA43+AA45-AA47+AA49</f>
        <v>
0</v>
      </c>
      <c r="AB51" s="132"/>
      <c r="AC51" s="374"/>
      <c r="AD51" s="391">
        <f>
AD43+AD45-AD47+AD49</f>
        <v>
43344113</v>
      </c>
      <c r="AE51" s="392"/>
      <c r="AF51" s="392"/>
      <c r="AG51" s="393"/>
      <c r="AH51" s="131">
        <f>
AH43+AH45-AH47+AH49</f>
        <v>
71986092</v>
      </c>
      <c r="AI51" s="132"/>
      <c r="AJ51" s="132"/>
      <c r="AK51" s="381"/>
      <c r="AM51" s="1"/>
      <c r="AN51" s="1"/>
    </row>
    <row r="52" spans="1:40" ht="39.75" customHeight="1" thickBot="1">
      <c r="A52" s="20"/>
      <c r="B52" s="394" t="s">
        <v>
69</v>
      </c>
      <c r="C52" s="395"/>
      <c r="D52" s="396"/>
      <c r="E52" s="397">
        <f>
E49+E50</f>
        <v>
1636</v>
      </c>
      <c r="F52" s="67"/>
      <c r="G52" s="274"/>
      <c r="H52" s="398">
        <v>
283221</v>
      </c>
      <c r="I52" s="399"/>
      <c r="J52" s="399"/>
      <c r="K52" s="400"/>
      <c r="L52" s="397">
        <f>
L49+L50</f>
        <v>
117</v>
      </c>
      <c r="M52" s="67"/>
      <c r="N52" s="274"/>
      <c r="O52" s="397">
        <v>
1589</v>
      </c>
      <c r="P52" s="67"/>
      <c r="Q52" s="398">
        <v>
287682</v>
      </c>
      <c r="R52" s="399"/>
      <c r="S52" s="401"/>
      <c r="T52" s="402"/>
      <c r="U52" s="403"/>
      <c r="V52" s="404"/>
      <c r="W52" s="405"/>
      <c r="X52" s="210"/>
      <c r="Y52" s="211"/>
      <c r="Z52" s="406"/>
      <c r="AA52" s="210"/>
      <c r="AB52" s="211"/>
      <c r="AC52" s="406"/>
      <c r="AD52" s="407"/>
      <c r="AE52" s="408"/>
      <c r="AF52" s="408"/>
      <c r="AG52" s="409"/>
      <c r="AH52" s="210"/>
      <c r="AI52" s="211"/>
      <c r="AJ52" s="211"/>
      <c r="AK52" s="410"/>
    </row>
    <row r="53" spans="1:40" ht="14.4">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row>
    <row r="54" spans="1:40" ht="14.4">
      <c r="A54" s="42"/>
      <c r="B54" s="43"/>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row>
    <row r="55" spans="1:40" ht="14.4">
      <c r="A55" s="42"/>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row>
    <row r="56" spans="1:40" ht="14.4">
      <c r="A56" s="42"/>
      <c r="B56" s="21"/>
      <c r="C56" s="21"/>
      <c r="D56" s="43"/>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row>
    <row r="57" spans="1:40" s="44" customFormat="1">
      <c r="A57" s="42"/>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row>
    <row r="58" spans="1:40" ht="14.4">
      <c r="A58" s="42"/>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row>
  </sheetData>
  <mergeCells count="230">
    <mergeCell ref="X51:Z52"/>
    <mergeCell ref="AA51:AC52"/>
    <mergeCell ref="AD51:AG52"/>
    <mergeCell ref="AH51:AK52"/>
    <mergeCell ref="B52:D52"/>
    <mergeCell ref="E52:F52"/>
    <mergeCell ref="H52:K52"/>
    <mergeCell ref="L52:M52"/>
    <mergeCell ref="O52:P52"/>
    <mergeCell ref="Q52:S52"/>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V47:W48"/>
    <mergeCell ref="X47:Z48"/>
    <mergeCell ref="AA47:AC48"/>
    <mergeCell ref="AD47:AG48"/>
    <mergeCell ref="AH47:AK48"/>
    <mergeCell ref="C48:D48"/>
    <mergeCell ref="E48:F48"/>
    <mergeCell ref="H48:K48"/>
    <mergeCell ref="L48:M48"/>
    <mergeCell ref="O48:P48"/>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X43:Z44"/>
    <mergeCell ref="AA43:AC44"/>
    <mergeCell ref="AD43:AG44"/>
    <mergeCell ref="AH43:AK44"/>
    <mergeCell ref="C44:D44"/>
    <mergeCell ref="E44:F44"/>
    <mergeCell ref="H44:K44"/>
    <mergeCell ref="L44:M44"/>
    <mergeCell ref="O44:P44"/>
    <mergeCell ref="Q44:S44"/>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AH36:AI36"/>
    <mergeCell ref="H37:K37"/>
    <mergeCell ref="O37:Q37"/>
    <mergeCell ref="AA37:AC37"/>
    <mergeCell ref="AD37:AE37"/>
    <mergeCell ref="AH37:AI37"/>
    <mergeCell ref="B36:F37"/>
    <mergeCell ref="H36:K36"/>
    <mergeCell ref="O36:Q36"/>
    <mergeCell ref="S36:Y37"/>
    <mergeCell ref="AA36:AC36"/>
    <mergeCell ref="AD36:AE36"/>
    <mergeCell ref="AH34:AI34"/>
    <mergeCell ref="H35:K35"/>
    <mergeCell ref="O35:Q35"/>
    <mergeCell ref="AA35:AC35"/>
    <mergeCell ref="AD35:AE35"/>
    <mergeCell ref="AH35:AI35"/>
    <mergeCell ref="B34:F35"/>
    <mergeCell ref="H34:K34"/>
    <mergeCell ref="O34:Q34"/>
    <mergeCell ref="S34:Y35"/>
    <mergeCell ref="AA34:AC34"/>
    <mergeCell ref="AD34:AE34"/>
    <mergeCell ref="B29:E29"/>
    <mergeCell ref="AH30:AI30"/>
    <mergeCell ref="B31:W32"/>
    <mergeCell ref="Z31:AK32"/>
    <mergeCell ref="B33:F33"/>
    <mergeCell ref="G33:M33"/>
    <mergeCell ref="N33:R33"/>
    <mergeCell ref="S33:Y33"/>
    <mergeCell ref="Z33:AF33"/>
    <mergeCell ref="AG33:AK3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18:AC19"/>
    <mergeCell ref="AG18:AI19"/>
    <mergeCell ref="B20:E21"/>
    <mergeCell ref="F20:F21"/>
    <mergeCell ref="G20:K21"/>
    <mergeCell ref="N20:Q21"/>
    <mergeCell ref="S20:T21"/>
    <mergeCell ref="U20:Y21"/>
    <mergeCell ref="Z20:AC21"/>
    <mergeCell ref="AG20:AI21"/>
    <mergeCell ref="U16:Y17"/>
    <mergeCell ref="Z16:AC17"/>
    <mergeCell ref="AF16:AI17"/>
    <mergeCell ref="B17:E17"/>
    <mergeCell ref="B18:E19"/>
    <mergeCell ref="F18:F19"/>
    <mergeCell ref="G18:K19"/>
    <mergeCell ref="N18:Q19"/>
    <mergeCell ref="S18:T19"/>
    <mergeCell ref="U18:Y19"/>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B2:E2"/>
    <mergeCell ref="B4:I4"/>
    <mergeCell ref="J4:N4"/>
    <mergeCell ref="O4:U4"/>
    <mergeCell ref="V4:AB4"/>
    <mergeCell ref="AC4:AK4"/>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pane="topRight"/>
      <selection pane="bottomLeft"/>
      <selection pane="bottomRight"/>
    </sheetView>
  </sheetViews>
  <sheetFormatPr defaultColWidth="9" defaultRowHeight="13.2"/>
  <cols>
    <col min="1" max="1" width="1" style="413" customWidth="1"/>
    <col min="2" max="2" width="1.33203125" style="413" customWidth="1"/>
    <col min="3" max="3" width="17.44140625" style="413" customWidth="1"/>
    <col min="4" max="4" width="15" style="413" customWidth="1"/>
    <col min="5" max="5" width="9.109375" style="413" customWidth="1"/>
    <col min="6" max="6" width="7.88671875" style="413" customWidth="1"/>
    <col min="7" max="8" width="1.33203125" style="413" customWidth="1"/>
    <col min="9" max="9" width="14.109375" style="413" customWidth="1"/>
    <col min="10" max="10" width="8.44140625" style="413" customWidth="1"/>
    <col min="11" max="11" width="7.109375" style="413" customWidth="1"/>
    <col min="12" max="12" width="9.6640625" style="413" customWidth="1"/>
    <col min="13" max="14" width="5.6640625" style="413" customWidth="1"/>
    <col min="15" max="15" width="14.88671875" style="413" customWidth="1"/>
    <col min="16" max="16" width="10.77734375" style="413" customWidth="1"/>
    <col min="17" max="17" width="4.6640625" style="413" customWidth="1"/>
    <col min="18" max="18" width="9" style="413" customWidth="1"/>
    <col min="19" max="19" width="1.109375" style="413" customWidth="1"/>
    <col min="20" max="20" width="6" style="413" customWidth="1"/>
    <col min="21" max="16384" width="9" style="413"/>
  </cols>
  <sheetData>
    <row r="1" spans="1:20" ht="24" customHeight="1" thickBot="1">
      <c r="A1" s="413" t="s">
        <v>
86</v>
      </c>
      <c r="N1" s="414" t="s">
        <v>
87</v>
      </c>
      <c r="O1" s="415"/>
      <c r="P1" s="416" t="s">
        <v>
88</v>
      </c>
      <c r="Q1" s="417"/>
      <c r="R1" s="417"/>
    </row>
    <row r="2" spans="1:20" ht="6" customHeight="1" thickBot="1">
      <c r="B2" s="415"/>
      <c r="C2" s="415"/>
      <c r="D2" s="415"/>
      <c r="E2" s="415"/>
      <c r="F2" s="415"/>
      <c r="G2" s="415"/>
      <c r="H2" s="415"/>
      <c r="I2" s="415"/>
      <c r="J2" s="415"/>
      <c r="K2" s="415"/>
      <c r="L2" s="415"/>
      <c r="M2" s="415"/>
      <c r="N2" s="415"/>
      <c r="O2" s="415"/>
      <c r="P2" s="415"/>
      <c r="Q2" s="415"/>
      <c r="R2" s="415"/>
    </row>
    <row r="3" spans="1:20" s="426" customFormat="1" ht="27" customHeight="1">
      <c r="A3" s="418"/>
      <c r="B3" s="419" t="s">
        <v>
89</v>
      </c>
      <c r="C3" s="420"/>
      <c r="D3" s="420"/>
      <c r="E3" s="420"/>
      <c r="F3" s="421"/>
      <c r="G3" s="422" t="s">
        <v>
90</v>
      </c>
      <c r="H3" s="423"/>
      <c r="I3" s="423"/>
      <c r="J3" s="423"/>
      <c r="K3" s="423"/>
      <c r="L3" s="423"/>
      <c r="M3" s="423"/>
      <c r="N3" s="423"/>
      <c r="O3" s="423"/>
      <c r="P3" s="423"/>
      <c r="Q3" s="423"/>
      <c r="R3" s="424"/>
      <c r="S3" s="425"/>
      <c r="T3" s="425"/>
    </row>
    <row r="4" spans="1:20" ht="26.25" customHeight="1">
      <c r="A4" s="427"/>
      <c r="B4" s="428" t="s">
        <v>
10</v>
      </c>
      <c r="C4" s="429"/>
      <c r="D4" s="430" t="s">
        <v>
91</v>
      </c>
      <c r="E4" s="430" t="s">
        <v>
92</v>
      </c>
      <c r="F4" s="431" t="s">
        <v>
93</v>
      </c>
      <c r="G4" s="432" t="s">
        <v>
10</v>
      </c>
      <c r="H4" s="433"/>
      <c r="I4" s="429"/>
      <c r="J4" s="434" t="s">
        <v>
91</v>
      </c>
      <c r="K4" s="429"/>
      <c r="L4" s="430" t="s">
        <v>
92</v>
      </c>
      <c r="M4" s="434" t="s">
        <v>
93</v>
      </c>
      <c r="N4" s="429"/>
      <c r="O4" s="430" t="s">
        <v>
94</v>
      </c>
      <c r="P4" s="434" t="s">
        <v>
95</v>
      </c>
      <c r="Q4" s="429"/>
      <c r="R4" s="435" t="s">
        <v>
96</v>
      </c>
      <c r="S4" s="436"/>
      <c r="T4" s="436"/>
    </row>
    <row r="5" spans="1:20" s="447" customFormat="1" ht="12" customHeight="1">
      <c r="A5" s="437"/>
      <c r="B5" s="438"/>
      <c r="C5" s="439"/>
      <c r="D5" s="440" t="s">
        <v>
14</v>
      </c>
      <c r="E5" s="440" t="s">
        <v>
16</v>
      </c>
      <c r="F5" s="441" t="s">
        <v>
16</v>
      </c>
      <c r="G5" s="442"/>
      <c r="H5" s="439"/>
      <c r="I5" s="441"/>
      <c r="J5" s="443" t="s">
        <v>
15</v>
      </c>
      <c r="K5" s="444"/>
      <c r="L5" s="440" t="s">
        <v>
16</v>
      </c>
      <c r="M5" s="443" t="s">
        <v>
16</v>
      </c>
      <c r="N5" s="445"/>
      <c r="O5" s="440" t="s">
        <v>
14</v>
      </c>
      <c r="P5" s="443" t="s">
        <v>
15</v>
      </c>
      <c r="Q5" s="445"/>
      <c r="R5" s="446" t="s">
        <v>
16</v>
      </c>
    </row>
    <row r="6" spans="1:20" ht="21" customHeight="1">
      <c r="A6" s="427"/>
      <c r="B6" s="448" t="s">
        <v>
97</v>
      </c>
      <c r="C6" s="449"/>
      <c r="D6" s="450">
        <v>
32478391</v>
      </c>
      <c r="E6" s="451">
        <f t="shared" ref="E6:E33" si="0">
ROUND(D6/$D$33*100,1)</f>
        <v>
22.4</v>
      </c>
      <c r="F6" s="452">
        <v>
1.9</v>
      </c>
      <c r="G6" s="453" t="s">
        <v>
98</v>
      </c>
      <c r="H6" s="454"/>
      <c r="I6" s="455"/>
      <c r="J6" s="456">
        <v>
15999132</v>
      </c>
      <c r="K6" s="457"/>
      <c r="L6" s="458">
        <f t="shared" ref="L6:L13" si="1">
ROUND(J6/$J$33*100,1)</f>
        <v>
11.3</v>
      </c>
      <c r="M6" s="459">
        <v>
4.0999999999999996</v>
      </c>
      <c r="N6" s="460"/>
      <c r="O6" s="450">
        <v>
14705114</v>
      </c>
      <c r="P6" s="456">
        <v>
14323898</v>
      </c>
      <c r="Q6" s="457"/>
      <c r="R6" s="461">
        <f t="shared" ref="R6:R13" si="2">
ROUND(P6/$P$27*100,1)</f>
        <v>
23.4</v>
      </c>
    </row>
    <row r="7" spans="1:20" ht="21.9" customHeight="1">
      <c r="A7" s="427"/>
      <c r="B7" s="462" t="s">
        <v>
99</v>
      </c>
      <c r="C7" s="463"/>
      <c r="D7" s="450">
        <v>
387326</v>
      </c>
      <c r="E7" s="464">
        <f t="shared" si="0"/>
        <v>
0.3</v>
      </c>
      <c r="F7" s="452">
        <v>
0.8</v>
      </c>
      <c r="G7" s="465" t="s">
        <v>
100</v>
      </c>
      <c r="H7" s="466" t="s">
        <v>
101</v>
      </c>
      <c r="I7" s="467"/>
      <c r="J7" s="468">
        <v>
10014973</v>
      </c>
      <c r="K7" s="469"/>
      <c r="L7" s="458">
        <f t="shared" si="1"/>
        <v>
7.1</v>
      </c>
      <c r="M7" s="459">
        <v>
0.1</v>
      </c>
      <c r="N7" s="460"/>
      <c r="O7" s="450">
        <v>
8896911</v>
      </c>
      <c r="P7" s="468">
        <v>
8887665</v>
      </c>
      <c r="Q7" s="469"/>
      <c r="R7" s="470">
        <f t="shared" si="2"/>
        <v>
14.5</v>
      </c>
    </row>
    <row r="8" spans="1:20" ht="21.9" customHeight="1">
      <c r="A8" s="427"/>
      <c r="B8" s="462" t="s">
        <v>
102</v>
      </c>
      <c r="C8" s="463"/>
      <c r="D8" s="450">
        <v>
81592</v>
      </c>
      <c r="E8" s="464">
        <f t="shared" si="0"/>
        <v>
0.1</v>
      </c>
      <c r="F8" s="452">
        <v>
0.1</v>
      </c>
      <c r="G8" s="471"/>
      <c r="H8" s="466" t="s">
        <v>
103</v>
      </c>
      <c r="I8" s="467"/>
      <c r="J8" s="468">
        <v>
1141706</v>
      </c>
      <c r="K8" s="469"/>
      <c r="L8" s="458">
        <f t="shared" si="1"/>
        <v>
0.8</v>
      </c>
      <c r="M8" s="459">
        <v>
16.3</v>
      </c>
      <c r="N8" s="460"/>
      <c r="O8" s="450">
        <v>
1141706</v>
      </c>
      <c r="P8" s="468">
        <v>
865698</v>
      </c>
      <c r="Q8" s="469"/>
      <c r="R8" s="470">
        <f t="shared" si="2"/>
        <v>
1.4</v>
      </c>
    </row>
    <row r="9" spans="1:20" ht="21.9" customHeight="1">
      <c r="A9" s="427"/>
      <c r="B9" s="462" t="s">
        <v>
104</v>
      </c>
      <c r="C9" s="463"/>
      <c r="D9" s="450">
        <v>
398352</v>
      </c>
      <c r="E9" s="464">
        <f t="shared" si="0"/>
        <v>
0.3</v>
      </c>
      <c r="F9" s="452">
        <v>
-2.4</v>
      </c>
      <c r="G9" s="432" t="s">
        <v>
105</v>
      </c>
      <c r="H9" s="433"/>
      <c r="I9" s="429"/>
      <c r="J9" s="468">
        <v>
19027738</v>
      </c>
      <c r="K9" s="469"/>
      <c r="L9" s="458">
        <f t="shared" si="1"/>
        <v>
13.5</v>
      </c>
      <c r="M9" s="459">
        <v>
9.9</v>
      </c>
      <c r="N9" s="460"/>
      <c r="O9" s="450">
        <v>
8644658</v>
      </c>
      <c r="P9" s="468">
        <v>
8545351</v>
      </c>
      <c r="Q9" s="469"/>
      <c r="R9" s="470">
        <f t="shared" si="2"/>
        <v>
13.9</v>
      </c>
    </row>
    <row r="10" spans="1:20" ht="28.5" customHeight="1">
      <c r="A10" s="427"/>
      <c r="B10" s="472" t="s">
        <v>
106</v>
      </c>
      <c r="C10" s="473"/>
      <c r="D10" s="450">
        <v>
471758</v>
      </c>
      <c r="E10" s="464">
        <f t="shared" si="0"/>
        <v>
0.3</v>
      </c>
      <c r="F10" s="452">
        <v>
85.3</v>
      </c>
      <c r="G10" s="432" t="s">
        <v>
107</v>
      </c>
      <c r="H10" s="433"/>
      <c r="I10" s="429"/>
      <c r="J10" s="468">
        <v>
1029527</v>
      </c>
      <c r="K10" s="469"/>
      <c r="L10" s="458">
        <f t="shared" si="1"/>
        <v>
0.7</v>
      </c>
      <c r="M10" s="459">
        <v>
27.6</v>
      </c>
      <c r="N10" s="460"/>
      <c r="O10" s="450">
        <v>
1029527</v>
      </c>
      <c r="P10" s="468">
        <v>
1029527</v>
      </c>
      <c r="Q10" s="469"/>
      <c r="R10" s="470">
        <f t="shared" si="2"/>
        <v>
1.7</v>
      </c>
    </row>
    <row r="11" spans="1:20" ht="21.9" customHeight="1">
      <c r="A11" s="427"/>
      <c r="B11" s="472" t="s">
        <v>
108</v>
      </c>
      <c r="C11" s="473"/>
      <c r="D11" s="450">
        <v>
8635040</v>
      </c>
      <c r="E11" s="464">
        <f t="shared" si="0"/>
        <v>
6</v>
      </c>
      <c r="F11" s="452">
        <v>
6.5</v>
      </c>
      <c r="G11" s="474"/>
      <c r="H11" s="475" t="s">
        <v>
109</v>
      </c>
      <c r="I11" s="467"/>
      <c r="J11" s="468">
        <v>
1029527</v>
      </c>
      <c r="K11" s="469"/>
      <c r="L11" s="458">
        <f t="shared" si="1"/>
        <v>
0.7</v>
      </c>
      <c r="M11" s="459">
        <v>
27.7</v>
      </c>
      <c r="N11" s="460"/>
      <c r="O11" s="450">
        <v>
1029527</v>
      </c>
      <c r="P11" s="468">
        <v>
1029527</v>
      </c>
      <c r="Q11" s="469"/>
      <c r="R11" s="470">
        <f t="shared" si="2"/>
        <v>
1.7</v>
      </c>
    </row>
    <row r="12" spans="1:20" ht="21.9" customHeight="1">
      <c r="A12" s="427"/>
      <c r="B12" s="476" t="s">
        <v>
110</v>
      </c>
      <c r="C12" s="477"/>
      <c r="D12" s="450">
        <v>
0</v>
      </c>
      <c r="E12" s="478">
        <f t="shared" si="0"/>
        <v>
0</v>
      </c>
      <c r="F12" s="452" t="s">
        <v>
111</v>
      </c>
      <c r="G12" s="471" t="s">
        <v>
100</v>
      </c>
      <c r="H12" s="475" t="s">
        <v>
112</v>
      </c>
      <c r="I12" s="467"/>
      <c r="J12" s="468">
        <v>
0</v>
      </c>
      <c r="K12" s="469"/>
      <c r="L12" s="458">
        <f t="shared" si="1"/>
        <v>
0</v>
      </c>
      <c r="M12" s="459" t="s">
        <v>
113</v>
      </c>
      <c r="N12" s="460"/>
      <c r="O12" s="450">
        <v>
0</v>
      </c>
      <c r="P12" s="468">
        <v>
0</v>
      </c>
      <c r="Q12" s="469"/>
      <c r="R12" s="470">
        <f t="shared" si="2"/>
        <v>
0</v>
      </c>
    </row>
    <row r="13" spans="1:20" ht="21.9" customHeight="1">
      <c r="A13" s="427"/>
      <c r="B13" s="472" t="s">
        <v>
114</v>
      </c>
      <c r="C13" s="473"/>
      <c r="D13" s="450">
        <v>
34</v>
      </c>
      <c r="E13" s="479">
        <f t="shared" si="0"/>
        <v>
0</v>
      </c>
      <c r="F13" s="452">
        <v>
-100</v>
      </c>
      <c r="G13" s="432" t="s">
        <v>
115</v>
      </c>
      <c r="H13" s="433"/>
      <c r="I13" s="429"/>
      <c r="J13" s="468">
        <f>
J6+J9+J10</f>
        <v>
36056397</v>
      </c>
      <c r="K13" s="469"/>
      <c r="L13" s="458">
        <f t="shared" si="1"/>
        <v>
25.5</v>
      </c>
      <c r="M13" s="459">
        <v>
7.7</v>
      </c>
      <c r="N13" s="460"/>
      <c r="O13" s="480">
        <f>
O6+O9+O10</f>
        <v>
24379299</v>
      </c>
      <c r="P13" s="468">
        <f>
P6+P9+P10</f>
        <v>
23898776</v>
      </c>
      <c r="Q13" s="469"/>
      <c r="R13" s="470">
        <f t="shared" si="2"/>
        <v>
39</v>
      </c>
    </row>
    <row r="14" spans="1:20" ht="27.75" customHeight="1">
      <c r="A14" s="427"/>
      <c r="B14" s="472" t="s">
        <v>
116</v>
      </c>
      <c r="C14" s="473"/>
      <c r="D14" s="450">
        <v>
69779</v>
      </c>
      <c r="E14" s="479">
        <f t="shared" si="0"/>
        <v>
0</v>
      </c>
      <c r="F14" s="452">
        <v>
71.2</v>
      </c>
      <c r="G14" s="481"/>
      <c r="H14" s="482"/>
      <c r="I14" s="482"/>
      <c r="J14" s="482"/>
      <c r="K14" s="482"/>
      <c r="L14" s="482"/>
      <c r="M14" s="482"/>
      <c r="N14" s="482"/>
      <c r="O14" s="482"/>
      <c r="P14" s="482"/>
      <c r="Q14" s="482"/>
      <c r="R14" s="483"/>
    </row>
    <row r="15" spans="1:20" ht="21.9" customHeight="1">
      <c r="A15" s="427"/>
      <c r="B15" s="484" t="s">
        <v>
117</v>
      </c>
      <c r="C15" s="485"/>
      <c r="D15" s="450">
        <v>
134070</v>
      </c>
      <c r="E15" s="478">
        <f t="shared" si="0"/>
        <v>
0.1</v>
      </c>
      <c r="F15" s="452">
        <v>
-78.099999999999994</v>
      </c>
      <c r="G15" s="432" t="s">
        <v>
118</v>
      </c>
      <c r="H15" s="433"/>
      <c r="I15" s="429"/>
      <c r="J15" s="468">
        <v>
21217974</v>
      </c>
      <c r="K15" s="469"/>
      <c r="L15" s="458">
        <f t="shared" ref="L15:L30" si="3">
ROUND(J15/$J$33*100,1)</f>
        <v>
15</v>
      </c>
      <c r="M15" s="486">
        <v>
11.9</v>
      </c>
      <c r="N15" s="487"/>
      <c r="O15" s="450">
        <v>
18104243</v>
      </c>
      <c r="P15" s="468">
        <v>
15531944</v>
      </c>
      <c r="Q15" s="469"/>
      <c r="R15" s="488">
        <f>
ROUND(P15/$P$27*100,1)</f>
        <v>
25.3</v>
      </c>
    </row>
    <row r="16" spans="1:20" ht="21.9" customHeight="1">
      <c r="A16" s="427"/>
      <c r="B16" s="489" t="s">
        <v>
205</v>
      </c>
      <c r="C16" s="490"/>
      <c r="D16" s="450">
        <v>
14353501</v>
      </c>
      <c r="E16" s="464">
        <f t="shared" si="0"/>
        <v>
9.9</v>
      </c>
      <c r="F16" s="452">
        <v>
-13</v>
      </c>
      <c r="G16" s="432" t="s">
        <v>
119</v>
      </c>
      <c r="H16" s="433"/>
      <c r="I16" s="429"/>
      <c r="J16" s="468">
        <v>
960154</v>
      </c>
      <c r="K16" s="469"/>
      <c r="L16" s="458">
        <f t="shared" si="3"/>
        <v>
0.7</v>
      </c>
      <c r="M16" s="486">
        <v>
5.7</v>
      </c>
      <c r="N16" s="487"/>
      <c r="O16" s="450">
        <v>
881420</v>
      </c>
      <c r="P16" s="468">
        <v>
881420</v>
      </c>
      <c r="Q16" s="469"/>
      <c r="R16" s="470">
        <f>
ROUND(P16/$P$27*100,1)</f>
        <v>
1.4</v>
      </c>
    </row>
    <row r="17" spans="1:21" ht="21.9" customHeight="1">
      <c r="A17" s="427"/>
      <c r="B17" s="491"/>
      <c r="C17" s="492" t="s">
        <v>
120</v>
      </c>
      <c r="D17" s="450">
        <v>
13291275</v>
      </c>
      <c r="E17" s="464">
        <f t="shared" si="0"/>
        <v>
9.1999999999999993</v>
      </c>
      <c r="F17" s="452">
        <v>
-11.6</v>
      </c>
      <c r="G17" s="432" t="s">
        <v>
121</v>
      </c>
      <c r="H17" s="433"/>
      <c r="I17" s="429"/>
      <c r="J17" s="468">
        <v>
24598968</v>
      </c>
      <c r="K17" s="469"/>
      <c r="L17" s="458">
        <f t="shared" si="3"/>
        <v>
17.399999999999999</v>
      </c>
      <c r="M17" s="486">
        <v>
262.7</v>
      </c>
      <c r="N17" s="487"/>
      <c r="O17" s="450">
        <v>
5637167</v>
      </c>
      <c r="P17" s="468">
        <v>
3112928</v>
      </c>
      <c r="Q17" s="469"/>
      <c r="R17" s="470">
        <f>
ROUND(P17/$P$27*100,1)</f>
        <v>
5.0999999999999996</v>
      </c>
    </row>
    <row r="18" spans="1:21" ht="21.9" customHeight="1">
      <c r="A18" s="427"/>
      <c r="B18" s="493"/>
      <c r="C18" s="492" t="s">
        <v>
122</v>
      </c>
      <c r="D18" s="450">
        <v>
1062226</v>
      </c>
      <c r="E18" s="464">
        <f t="shared" si="0"/>
        <v>
0.7</v>
      </c>
      <c r="F18" s="452">
        <v>
-27.5</v>
      </c>
      <c r="G18" s="432" t="s">
        <v>
38</v>
      </c>
      <c r="H18" s="433"/>
      <c r="I18" s="429"/>
      <c r="J18" s="468">
        <v>
17184076</v>
      </c>
      <c r="K18" s="469"/>
      <c r="L18" s="458">
        <f t="shared" si="3"/>
        <v>
12.2</v>
      </c>
      <c r="M18" s="486">
        <v>
259.39999999999998</v>
      </c>
      <c r="N18" s="487"/>
      <c r="O18" s="450">
        <v>
8553279</v>
      </c>
      <c r="P18" s="494"/>
      <c r="Q18" s="495"/>
      <c r="R18" s="496"/>
    </row>
    <row r="19" spans="1:21" ht="28.5" customHeight="1">
      <c r="A19" s="427"/>
      <c r="B19" s="472" t="s">
        <v>
123</v>
      </c>
      <c r="C19" s="473"/>
      <c r="D19" s="450">
        <v>
27800</v>
      </c>
      <c r="E19" s="464">
        <f t="shared" si="0"/>
        <v>
0</v>
      </c>
      <c r="F19" s="452">
        <v>
15.7</v>
      </c>
      <c r="G19" s="432" t="s">
        <v>
206</v>
      </c>
      <c r="H19" s="433"/>
      <c r="I19" s="429"/>
      <c r="J19" s="468">
        <v>
0</v>
      </c>
      <c r="K19" s="469"/>
      <c r="L19" s="458">
        <f t="shared" si="3"/>
        <v>
0</v>
      </c>
      <c r="M19" s="486" t="s">
        <v>
43</v>
      </c>
      <c r="N19" s="487"/>
      <c r="O19" s="450">
        <v>
0</v>
      </c>
      <c r="P19" s="497"/>
      <c r="Q19" s="498"/>
      <c r="R19" s="499"/>
    </row>
    <row r="20" spans="1:21" ht="21.9" customHeight="1">
      <c r="A20" s="500" t="s">
        <v>
124</v>
      </c>
      <c r="B20" s="462" t="s">
        <v>
125</v>
      </c>
      <c r="C20" s="463"/>
      <c r="D20" s="480">
        <f>
SUM(D6:D16)+D19</f>
        <v>
57037643</v>
      </c>
      <c r="E20" s="464">
        <f t="shared" si="0"/>
        <v>
39.299999999999997</v>
      </c>
      <c r="F20" s="452">
        <v>
-2.2999999999999998</v>
      </c>
      <c r="G20" s="432" t="s">
        <v>
126</v>
      </c>
      <c r="H20" s="433"/>
      <c r="I20" s="429"/>
      <c r="J20" s="468">
        <v>
1221432</v>
      </c>
      <c r="K20" s="469"/>
      <c r="L20" s="458">
        <f t="shared" si="3"/>
        <v>
0.9</v>
      </c>
      <c r="M20" s="486">
        <v>
0.1</v>
      </c>
      <c r="N20" s="487"/>
      <c r="O20" s="450">
        <v>
252</v>
      </c>
      <c r="P20" s="468">
        <v>
252</v>
      </c>
      <c r="Q20" s="469"/>
      <c r="R20" s="470">
        <f>
ROUND(P20/$P$27*100,1)</f>
        <v>
0</v>
      </c>
    </row>
    <row r="21" spans="1:21" ht="21.9" customHeight="1">
      <c r="A21" s="427"/>
      <c r="B21" s="462" t="s">
        <v>
127</v>
      </c>
      <c r="C21" s="463"/>
      <c r="D21" s="450">
        <v>
630239</v>
      </c>
      <c r="E21" s="478">
        <f t="shared" si="0"/>
        <v>
0.4</v>
      </c>
      <c r="F21" s="452">
        <v>
-28.7</v>
      </c>
      <c r="G21" s="432" t="s">
        <v>
128</v>
      </c>
      <c r="H21" s="433"/>
      <c r="I21" s="429"/>
      <c r="J21" s="468">
        <v>
5084135</v>
      </c>
      <c r="K21" s="469"/>
      <c r="L21" s="458">
        <f t="shared" si="3"/>
        <v>
3.6</v>
      </c>
      <c r="M21" s="486">
        <v>
-1.5</v>
      </c>
      <c r="N21" s="487"/>
      <c r="O21" s="450">
        <v>
4190243</v>
      </c>
      <c r="P21" s="468">
        <v>
2643204</v>
      </c>
      <c r="Q21" s="469"/>
      <c r="R21" s="470">
        <f>
ROUND(P21/$P$27*100,1)</f>
        <v>
4.3</v>
      </c>
    </row>
    <row r="22" spans="1:21" ht="21.9" customHeight="1">
      <c r="A22" s="427"/>
      <c r="B22" s="462" t="s">
        <v>
129</v>
      </c>
      <c r="C22" s="463"/>
      <c r="D22" s="450">
        <v>
6300767</v>
      </c>
      <c r="E22" s="464">
        <f t="shared" si="0"/>
        <v>
4.3</v>
      </c>
      <c r="F22" s="452">
        <v>
-7.5</v>
      </c>
      <c r="G22" s="501" t="s">
        <v>
207</v>
      </c>
      <c r="H22" s="502"/>
      <c r="I22" s="503"/>
      <c r="J22" s="468">
        <v>
0</v>
      </c>
      <c r="K22" s="469"/>
      <c r="L22" s="458">
        <f t="shared" si="3"/>
        <v>
0</v>
      </c>
      <c r="M22" s="504" t="s">
        <v>
43</v>
      </c>
      <c r="N22" s="487"/>
      <c r="O22" s="450">
        <v>
0</v>
      </c>
      <c r="P22" s="468">
        <v>
0</v>
      </c>
      <c r="Q22" s="469"/>
      <c r="R22" s="470">
        <f>
ROUND(P22/$P$27*100,1)</f>
        <v>
0</v>
      </c>
    </row>
    <row r="23" spans="1:21" ht="21.9" customHeight="1">
      <c r="A23" s="427"/>
      <c r="B23" s="462" t="s">
        <v>
130</v>
      </c>
      <c r="C23" s="463"/>
      <c r="D23" s="450">
        <v>
783294</v>
      </c>
      <c r="E23" s="464">
        <f t="shared" si="0"/>
        <v>
0.5</v>
      </c>
      <c r="F23" s="452">
        <v>
-9.1</v>
      </c>
      <c r="G23" s="432" t="s">
        <v>
131</v>
      </c>
      <c r="H23" s="433"/>
      <c r="I23" s="429"/>
      <c r="J23" s="468">
        <f>
SUM(J15:K22)</f>
        <v>
70266739</v>
      </c>
      <c r="K23" s="469"/>
      <c r="L23" s="458">
        <f t="shared" si="3"/>
        <v>
49.7</v>
      </c>
      <c r="M23" s="486">
        <v>
85.8</v>
      </c>
      <c r="N23" s="487"/>
      <c r="O23" s="505">
        <f>
SUM(O15:O22)</f>
        <v>
37366604</v>
      </c>
      <c r="P23" s="468">
        <f>
SUM(P15:Q22)</f>
        <v>
22169748</v>
      </c>
      <c r="Q23" s="469"/>
      <c r="R23" s="470">
        <f>
ROUND(P23/$P$27*100,1)</f>
        <v>
36.1</v>
      </c>
    </row>
    <row r="24" spans="1:21" ht="21.9" customHeight="1">
      <c r="A24" s="427"/>
      <c r="B24" s="462" t="s">
        <v>
132</v>
      </c>
      <c r="C24" s="463"/>
      <c r="D24" s="450">
        <v>
34809685</v>
      </c>
      <c r="E24" s="464">
        <f t="shared" si="0"/>
        <v>
24</v>
      </c>
      <c r="F24" s="452">
        <v>
222.1</v>
      </c>
      <c r="G24" s="432" t="s">
        <v>
133</v>
      </c>
      <c r="H24" s="433"/>
      <c r="I24" s="429"/>
      <c r="J24" s="468">
        <v>
34992531</v>
      </c>
      <c r="K24" s="469"/>
      <c r="L24" s="458">
        <f t="shared" si="3"/>
        <v>
24.8</v>
      </c>
      <c r="M24" s="486">
        <v>
29.6</v>
      </c>
      <c r="N24" s="487"/>
      <c r="O24" s="450">
        <v>
14337756</v>
      </c>
      <c r="P24" s="506" t="s">
        <v>
134</v>
      </c>
      <c r="Q24" s="507"/>
      <c r="R24" s="508"/>
    </row>
    <row r="25" spans="1:21" ht="21.9" customHeight="1">
      <c r="A25" s="427"/>
      <c r="B25" s="462" t="s">
        <v>
135</v>
      </c>
      <c r="C25" s="463"/>
      <c r="D25" s="450">
        <v>
10031183</v>
      </c>
      <c r="E25" s="464">
        <f t="shared" si="0"/>
        <v>
6.9</v>
      </c>
      <c r="F25" s="452">
        <v>
58.3</v>
      </c>
      <c r="G25" s="465"/>
      <c r="H25" s="509"/>
      <c r="I25" s="510" t="s">
        <v>
136</v>
      </c>
      <c r="J25" s="468">
        <v>
18279039</v>
      </c>
      <c r="K25" s="469"/>
      <c r="L25" s="458">
        <f t="shared" si="3"/>
        <v>
12.9</v>
      </c>
      <c r="M25" s="486">
        <v>
156.9</v>
      </c>
      <c r="N25" s="487"/>
      <c r="O25" s="450">
        <v>
6009081</v>
      </c>
      <c r="P25" s="511">
        <v>
46068524</v>
      </c>
      <c r="Q25" s="512"/>
      <c r="R25" s="513" t="s">
        <v>
14</v>
      </c>
    </row>
    <row r="26" spans="1:21" ht="21.9" customHeight="1">
      <c r="A26" s="427"/>
      <c r="B26" s="462" t="s">
        <v>
137</v>
      </c>
      <c r="C26" s="463"/>
      <c r="D26" s="450">
        <v>
16771337</v>
      </c>
      <c r="E26" s="464">
        <f t="shared" si="0"/>
        <v>
11.6</v>
      </c>
      <c r="F26" s="452">
        <v>
1278.5999999999999</v>
      </c>
      <c r="G26" s="474"/>
      <c r="H26" s="514"/>
      <c r="I26" s="515" t="s">
        <v>
138</v>
      </c>
      <c r="J26" s="468">
        <v>
16713492</v>
      </c>
      <c r="K26" s="469"/>
      <c r="L26" s="458">
        <f t="shared" si="3"/>
        <v>
11.8</v>
      </c>
      <c r="M26" s="486">
        <v>
-15.9</v>
      </c>
      <c r="N26" s="487"/>
      <c r="O26" s="450">
        <v>
8328675</v>
      </c>
      <c r="P26" s="516" t="s">
        <v>
139</v>
      </c>
      <c r="Q26" s="517"/>
      <c r="R26" s="513"/>
    </row>
    <row r="27" spans="1:21" ht="21.9" customHeight="1">
      <c r="A27" s="427"/>
      <c r="B27" s="462" t="s">
        <v>
140</v>
      </c>
      <c r="C27" s="463"/>
      <c r="D27" s="450">
        <v>
180740</v>
      </c>
      <c r="E27" s="464">
        <f t="shared" si="0"/>
        <v>
0.1</v>
      </c>
      <c r="F27" s="452">
        <v>
56.1</v>
      </c>
      <c r="G27" s="518"/>
      <c r="H27" s="519" t="s">
        <v>
141</v>
      </c>
      <c r="I27" s="520"/>
      <c r="J27" s="468">
        <v>
225172</v>
      </c>
      <c r="K27" s="469"/>
      <c r="L27" s="458">
        <f t="shared" si="3"/>
        <v>
0.2</v>
      </c>
      <c r="M27" s="486">
        <v>
-5.5</v>
      </c>
      <c r="N27" s="487"/>
      <c r="O27" s="450">
        <v>
195828</v>
      </c>
      <c r="P27" s="511">
        <v>
61341933</v>
      </c>
      <c r="Q27" s="512"/>
      <c r="R27" s="513" t="s">
        <v>
14</v>
      </c>
      <c r="U27" s="521"/>
    </row>
    <row r="28" spans="1:21" ht="21.9" customHeight="1">
      <c r="A28" s="427"/>
      <c r="B28" s="462" t="s">
        <v>
142</v>
      </c>
      <c r="C28" s="463"/>
      <c r="D28" s="450">
        <v>
9123543</v>
      </c>
      <c r="E28" s="479">
        <f t="shared" si="0"/>
        <v>
6.3</v>
      </c>
      <c r="F28" s="452">
        <v>
77.099999999999994</v>
      </c>
      <c r="G28" s="432" t="s">
        <v>
143</v>
      </c>
      <c r="H28" s="433"/>
      <c r="I28" s="429"/>
      <c r="J28" s="468">
        <v>
0</v>
      </c>
      <c r="K28" s="469"/>
      <c r="L28" s="458">
        <f t="shared" si="3"/>
        <v>
0</v>
      </c>
      <c r="M28" s="504" t="s">
        <v>
43</v>
      </c>
      <c r="N28" s="487"/>
      <c r="O28" s="450">
        <v>
0</v>
      </c>
      <c r="P28" s="511"/>
      <c r="Q28" s="512"/>
      <c r="R28" s="513"/>
      <c r="U28" s="522"/>
    </row>
    <row r="29" spans="1:21" ht="21.9" customHeight="1">
      <c r="A29" s="427"/>
      <c r="B29" s="462" t="s">
        <v>
144</v>
      </c>
      <c r="C29" s="463"/>
      <c r="D29" s="450">
        <v>
2813542</v>
      </c>
      <c r="E29" s="464">
        <f t="shared" si="0"/>
        <v>
1.9</v>
      </c>
      <c r="F29" s="452">
        <v>
-16.100000000000001</v>
      </c>
      <c r="G29" s="432" t="s">
        <v>
145</v>
      </c>
      <c r="H29" s="433"/>
      <c r="I29" s="429"/>
      <c r="J29" s="468">
        <v>
0</v>
      </c>
      <c r="K29" s="469"/>
      <c r="L29" s="458">
        <f t="shared" si="3"/>
        <v>
0</v>
      </c>
      <c r="M29" s="504" t="s">
        <v>
43</v>
      </c>
      <c r="N29" s="487"/>
      <c r="O29" s="450">
        <v>
0</v>
      </c>
      <c r="P29" s="523" t="s">
        <v>
146</v>
      </c>
      <c r="Q29" s="524"/>
      <c r="R29" s="525"/>
      <c r="U29" s="521"/>
    </row>
    <row r="30" spans="1:21" ht="21.9" customHeight="1">
      <c r="A30" s="427"/>
      <c r="B30" s="462" t="s">
        <v>
147</v>
      </c>
      <c r="C30" s="463"/>
      <c r="D30" s="450">
        <v>
3570073</v>
      </c>
      <c r="E30" s="464">
        <f t="shared" si="0"/>
        <v>
2.5</v>
      </c>
      <c r="F30" s="452">
        <v>
-16.7</v>
      </c>
      <c r="G30" s="432" t="s">
        <v>
148</v>
      </c>
      <c r="H30" s="433"/>
      <c r="I30" s="429"/>
      <c r="J30" s="468">
        <f>
J24+J28+J29</f>
        <v>
34992531</v>
      </c>
      <c r="K30" s="469"/>
      <c r="L30" s="458">
        <f t="shared" si="3"/>
        <v>
24.8</v>
      </c>
      <c r="M30" s="486">
        <v>
29.6</v>
      </c>
      <c r="N30" s="487"/>
      <c r="O30" s="505">
        <f>
O24+O28+O29</f>
        <v>
14337756</v>
      </c>
      <c r="P30" s="523"/>
      <c r="Q30" s="524"/>
      <c r="R30" s="525"/>
      <c r="U30" s="521"/>
    </row>
    <row r="31" spans="1:21" ht="21.9" customHeight="1">
      <c r="A31" s="427"/>
      <c r="B31" s="462" t="s">
        <v>
149</v>
      </c>
      <c r="C31" s="463"/>
      <c r="D31" s="450">
        <v>
2980500</v>
      </c>
      <c r="E31" s="464">
        <f t="shared" si="0"/>
        <v>
2.1</v>
      </c>
      <c r="F31" s="452">
        <v>
3.4</v>
      </c>
      <c r="M31" s="522"/>
      <c r="N31" s="522"/>
      <c r="O31" s="526"/>
      <c r="P31" s="527">
        <v>
75.099999999999994</v>
      </c>
      <c r="Q31" s="528"/>
      <c r="R31" s="529" t="s">
        <v>
55</v>
      </c>
      <c r="U31" s="530"/>
    </row>
    <row r="32" spans="1:21" ht="21.9" customHeight="1">
      <c r="A32" s="427"/>
      <c r="B32" s="462" t="s">
        <v>
150</v>
      </c>
      <c r="C32" s="463"/>
      <c r="D32" s="450">
        <f>
SUM(D21:D31)</f>
        <v>
87994903</v>
      </c>
      <c r="E32" s="479">
        <f t="shared" si="0"/>
        <v>
60.7</v>
      </c>
      <c r="F32" s="452">
        <v>
106.1</v>
      </c>
      <c r="M32" s="522"/>
      <c r="N32" s="522"/>
      <c r="O32" s="531"/>
      <c r="P32" s="532"/>
      <c r="Q32" s="533"/>
      <c r="R32" s="427"/>
    </row>
    <row r="33" spans="1:20" ht="21.9" customHeight="1" thickBot="1">
      <c r="A33" s="427"/>
      <c r="B33" s="534" t="s">
        <v>
69</v>
      </c>
      <c r="C33" s="535"/>
      <c r="D33" s="536">
        <f>
D20+D32</f>
        <v>
145032546</v>
      </c>
      <c r="E33" s="537">
        <f t="shared" si="0"/>
        <v>
100</v>
      </c>
      <c r="F33" s="452">
        <v>
43.4</v>
      </c>
      <c r="G33" s="538" t="s">
        <v>
151</v>
      </c>
      <c r="H33" s="539"/>
      <c r="I33" s="540"/>
      <c r="J33" s="541">
        <f>
J13+J23+J30</f>
        <v>
141315667</v>
      </c>
      <c r="K33" s="542"/>
      <c r="L33" s="543">
        <f>
ROUND(J33/$J$33*100,1)</f>
        <v>
100</v>
      </c>
      <c r="M33" s="544">
        <v>
43.8</v>
      </c>
      <c r="N33" s="545"/>
      <c r="O33" s="546">
        <f>
O13+O23+O30</f>
        <v>
76083659</v>
      </c>
      <c r="P33" s="547"/>
      <c r="Q33" s="548"/>
      <c r="R33" s="549"/>
    </row>
    <row r="34" spans="1:20" ht="12.75" customHeight="1" thickBot="1">
      <c r="A34" s="550"/>
      <c r="B34" s="551"/>
      <c r="C34" s="551"/>
      <c r="D34" s="552"/>
      <c r="E34" s="553"/>
      <c r="F34" s="553"/>
      <c r="G34" s="554"/>
      <c r="H34" s="554"/>
      <c r="I34" s="554"/>
      <c r="J34" s="555"/>
      <c r="K34" s="556"/>
      <c r="L34" s="557"/>
      <c r="M34" s="447"/>
      <c r="N34" s="447"/>
      <c r="O34" s="557"/>
      <c r="P34" s="557"/>
      <c r="Q34" s="557"/>
      <c r="R34" s="557"/>
    </row>
    <row r="35" spans="1:20" s="557" customFormat="1" ht="23.1" customHeight="1">
      <c r="B35" s="558" t="s">
        <v>
152</v>
      </c>
      <c r="C35" s="559"/>
      <c r="D35" s="559"/>
      <c r="E35" s="559"/>
      <c r="F35" s="559"/>
      <c r="G35" s="559"/>
      <c r="H35" s="559"/>
      <c r="I35" s="559"/>
      <c r="J35" s="560"/>
      <c r="K35" s="561" t="s">
        <v>
153</v>
      </c>
      <c r="L35" s="562"/>
      <c r="M35" s="562"/>
      <c r="N35" s="562"/>
      <c r="O35" s="562"/>
      <c r="P35" s="562"/>
      <c r="Q35" s="562"/>
      <c r="R35" s="563"/>
    </row>
    <row r="36" spans="1:20" s="557" customFormat="1" ht="20.100000000000001" customHeight="1">
      <c r="B36" s="564" t="s">
        <v>
10</v>
      </c>
      <c r="C36" s="565"/>
      <c r="D36" s="566" t="s">
        <v>
91</v>
      </c>
      <c r="E36" s="566" t="s">
        <v>
92</v>
      </c>
      <c r="F36" s="566" t="s">
        <v>
93</v>
      </c>
      <c r="G36" s="567" t="s">
        <v>
94</v>
      </c>
      <c r="H36" s="568"/>
      <c r="I36" s="565"/>
      <c r="J36" s="569" t="s">
        <v>
92</v>
      </c>
      <c r="K36" s="570" t="s">
        <v>
10</v>
      </c>
      <c r="L36" s="568"/>
      <c r="M36" s="565"/>
      <c r="N36" s="567" t="s">
        <v>
154</v>
      </c>
      <c r="O36" s="565"/>
      <c r="P36" s="571" t="s">
        <v>
155</v>
      </c>
      <c r="Q36" s="572" t="s">
        <v>
156</v>
      </c>
      <c r="R36" s="573"/>
    </row>
    <row r="37" spans="1:20" s="585" customFormat="1" ht="20.100000000000001" customHeight="1">
      <c r="A37" s="574"/>
      <c r="B37" s="575"/>
      <c r="C37" s="576"/>
      <c r="D37" s="577" t="s">
        <v>
14</v>
      </c>
      <c r="E37" s="578" t="s">
        <v>
16</v>
      </c>
      <c r="F37" s="578" t="s">
        <v>
16</v>
      </c>
      <c r="G37" s="579"/>
      <c r="H37" s="579"/>
      <c r="I37" s="580" t="s">
        <v>
14</v>
      </c>
      <c r="J37" s="581" t="s">
        <v>
16</v>
      </c>
      <c r="K37" s="570" t="s">
        <v>
157</v>
      </c>
      <c r="L37" s="568"/>
      <c r="M37" s="565"/>
      <c r="N37" s="468">
        <v>
30328641</v>
      </c>
      <c r="O37" s="469"/>
      <c r="P37" s="582">
        <f t="shared" ref="P37:P43" si="4">
ROUND(N37/$N$43*100,1)</f>
        <v>
93.4</v>
      </c>
      <c r="Q37" s="486">
        <v>
4.4000000000000004</v>
      </c>
      <c r="R37" s="583"/>
      <c r="S37" s="584"/>
      <c r="T37" s="584"/>
    </row>
    <row r="38" spans="1:20" ht="20.100000000000001" customHeight="1">
      <c r="A38" s="427"/>
      <c r="B38" s="586" t="s">
        <v>
158</v>
      </c>
      <c r="C38" s="587"/>
      <c r="D38" s="588">
        <v>
613688</v>
      </c>
      <c r="E38" s="451">
        <f t="shared" ref="E38:E51" si="5">
ROUND(D38/$D$51*100,1)</f>
        <v>
0.4</v>
      </c>
      <c r="F38" s="589">
        <v>
-1.1000000000000001</v>
      </c>
      <c r="G38" s="456">
        <v>
613688</v>
      </c>
      <c r="H38" s="590"/>
      <c r="I38" s="591"/>
      <c r="J38" s="592">
        <f t="shared" ref="J38:J51" si="6">
ROUND(G38/$G$51*100,1)</f>
        <v>
0.8</v>
      </c>
      <c r="K38" s="570" t="s">
        <v>
159</v>
      </c>
      <c r="L38" s="568"/>
      <c r="M38" s="565"/>
      <c r="N38" s="468">
        <v>
60418</v>
      </c>
      <c r="O38" s="469"/>
      <c r="P38" s="582">
        <f t="shared" si="4"/>
        <v>
0.2</v>
      </c>
      <c r="Q38" s="486">
        <v>
-0.1</v>
      </c>
      <c r="R38" s="583"/>
      <c r="S38" s="593"/>
      <c r="T38" s="593"/>
    </row>
    <row r="39" spans="1:20" ht="20.100000000000001" customHeight="1">
      <c r="A39" s="427"/>
      <c r="B39" s="564" t="s">
        <v>
160</v>
      </c>
      <c r="C39" s="565"/>
      <c r="D39" s="480">
        <v>
36171175</v>
      </c>
      <c r="E39" s="451">
        <f t="shared" si="5"/>
        <v>
25.6</v>
      </c>
      <c r="F39" s="589">
        <v>
178.5</v>
      </c>
      <c r="G39" s="468">
        <v>
18039022</v>
      </c>
      <c r="H39" s="594"/>
      <c r="I39" s="595"/>
      <c r="J39" s="596">
        <f t="shared" si="6"/>
        <v>
23.7</v>
      </c>
      <c r="K39" s="570" t="s">
        <v>
161</v>
      </c>
      <c r="L39" s="568"/>
      <c r="M39" s="565"/>
      <c r="N39" s="468">
        <v>
2088000</v>
      </c>
      <c r="O39" s="469"/>
      <c r="P39" s="582">
        <f t="shared" si="4"/>
        <v>
6.4</v>
      </c>
      <c r="Q39" s="486">
        <v>
-24.7</v>
      </c>
      <c r="R39" s="583"/>
    </row>
    <row r="40" spans="1:20" ht="20.100000000000001" customHeight="1">
      <c r="A40" s="427"/>
      <c r="B40" s="564" t="s">
        <v>
162</v>
      </c>
      <c r="C40" s="565"/>
      <c r="D40" s="480">
        <v>
36477581</v>
      </c>
      <c r="E40" s="451">
        <f t="shared" si="5"/>
        <v>
25.8</v>
      </c>
      <c r="F40" s="589">
        <v>
9.5</v>
      </c>
      <c r="G40" s="468">
        <v>
21575960</v>
      </c>
      <c r="H40" s="594"/>
      <c r="I40" s="595"/>
      <c r="J40" s="596">
        <f t="shared" si="6"/>
        <v>
28.4</v>
      </c>
      <c r="K40" s="570" t="s">
        <v>
163</v>
      </c>
      <c r="L40" s="568"/>
      <c r="M40" s="565"/>
      <c r="N40" s="468">
        <v>
0</v>
      </c>
      <c r="O40" s="469"/>
      <c r="P40" s="582">
        <f t="shared" si="4"/>
        <v>
0</v>
      </c>
      <c r="Q40" s="504" t="s">
        <v>
43</v>
      </c>
      <c r="R40" s="583"/>
    </row>
    <row r="41" spans="1:20" ht="20.100000000000001" customHeight="1">
      <c r="A41" s="427"/>
      <c r="B41" s="564" t="s">
        <v>
164</v>
      </c>
      <c r="C41" s="565"/>
      <c r="D41" s="588">
        <v>
7462596</v>
      </c>
      <c r="E41" s="451">
        <f t="shared" si="5"/>
        <v>
5.3</v>
      </c>
      <c r="F41" s="589">
        <v>
8.3000000000000007</v>
      </c>
      <c r="G41" s="468">
        <v>
6042884</v>
      </c>
      <c r="H41" s="594"/>
      <c r="I41" s="595"/>
      <c r="J41" s="596">
        <f t="shared" si="6"/>
        <v>
7.9</v>
      </c>
      <c r="K41" s="570" t="s">
        <v>
165</v>
      </c>
      <c r="L41" s="568"/>
      <c r="M41" s="565"/>
      <c r="N41" s="468">
        <v>
1332</v>
      </c>
      <c r="O41" s="469"/>
      <c r="P41" s="582">
        <f t="shared" si="4"/>
        <v>
0</v>
      </c>
      <c r="Q41" s="486">
        <v>
-47.9</v>
      </c>
      <c r="R41" s="583"/>
    </row>
    <row r="42" spans="1:20" ht="20.100000000000001" customHeight="1">
      <c r="A42" s="427"/>
      <c r="B42" s="564" t="s">
        <v>
166</v>
      </c>
      <c r="C42" s="565"/>
      <c r="D42" s="480">
        <v>
176074</v>
      </c>
      <c r="E42" s="451">
        <f t="shared" si="5"/>
        <v>
0.1</v>
      </c>
      <c r="F42" s="589">
        <v>
-2.5</v>
      </c>
      <c r="G42" s="468">
        <v>
140415</v>
      </c>
      <c r="H42" s="594"/>
      <c r="I42" s="595"/>
      <c r="J42" s="596">
        <f t="shared" si="6"/>
        <v>
0.2</v>
      </c>
      <c r="K42" s="570" t="s">
        <v>
167</v>
      </c>
      <c r="L42" s="568"/>
      <c r="M42" s="565"/>
      <c r="N42" s="468">
        <v>
0</v>
      </c>
      <c r="O42" s="469"/>
      <c r="P42" s="479">
        <f t="shared" si="4"/>
        <v>
0</v>
      </c>
      <c r="Q42" s="504" t="s">
        <v>
43</v>
      </c>
      <c r="R42" s="583"/>
    </row>
    <row r="43" spans="1:20" ht="20.100000000000001" customHeight="1">
      <c r="A43" s="427"/>
      <c r="B43" s="564" t="s">
        <v>
168</v>
      </c>
      <c r="C43" s="565"/>
      <c r="D43" s="480">
        <v>
78832</v>
      </c>
      <c r="E43" s="451">
        <f t="shared" si="5"/>
        <v>
0.1</v>
      </c>
      <c r="F43" s="589">
        <v>
54.5</v>
      </c>
      <c r="G43" s="468">
        <v>
56062</v>
      </c>
      <c r="H43" s="594"/>
      <c r="I43" s="595"/>
      <c r="J43" s="596">
        <f t="shared" si="6"/>
        <v>
0.1</v>
      </c>
      <c r="K43" s="570" t="s">
        <v>
69</v>
      </c>
      <c r="L43" s="568"/>
      <c r="M43" s="565"/>
      <c r="N43" s="468">
        <f>
SUM(N37:O42)</f>
        <v>
32478391</v>
      </c>
      <c r="O43" s="469"/>
      <c r="P43" s="479">
        <f t="shared" si="4"/>
        <v>
100</v>
      </c>
      <c r="Q43" s="486">
        <v>
1.9</v>
      </c>
      <c r="R43" s="583"/>
    </row>
    <row r="44" spans="1:20" ht="20.100000000000001" customHeight="1">
      <c r="A44" s="427"/>
      <c r="B44" s="564" t="s">
        <v>
169</v>
      </c>
      <c r="C44" s="565"/>
      <c r="D44" s="588">
        <v>
4285654</v>
      </c>
      <c r="E44" s="451">
        <f t="shared" si="5"/>
        <v>
3</v>
      </c>
      <c r="F44" s="589">
        <v>
12.8</v>
      </c>
      <c r="G44" s="468">
        <v>
3023145</v>
      </c>
      <c r="H44" s="594"/>
      <c r="I44" s="595"/>
      <c r="J44" s="596">
        <f t="shared" si="6"/>
        <v>
4</v>
      </c>
      <c r="K44" s="597" t="s">
        <v>
170</v>
      </c>
      <c r="L44" s="598"/>
      <c r="M44" s="598"/>
      <c r="N44" s="598"/>
      <c r="O44" s="598"/>
      <c r="P44" s="598"/>
      <c r="Q44" s="598"/>
      <c r="R44" s="599"/>
    </row>
    <row r="45" spans="1:20" ht="20.100000000000001" customHeight="1">
      <c r="A45" s="427"/>
      <c r="B45" s="564" t="s">
        <v>
171</v>
      </c>
      <c r="C45" s="565"/>
      <c r="D45" s="480">
        <v>
33985746</v>
      </c>
      <c r="E45" s="451">
        <f t="shared" si="5"/>
        <v>
24</v>
      </c>
      <c r="F45" s="589">
        <v>
101.8</v>
      </c>
      <c r="G45" s="468">
        <v>
11309090</v>
      </c>
      <c r="H45" s="594"/>
      <c r="I45" s="595"/>
      <c r="J45" s="596">
        <f t="shared" si="6"/>
        <v>
14.9</v>
      </c>
      <c r="K45" s="570" t="s">
        <v>
172</v>
      </c>
      <c r="L45" s="568"/>
      <c r="M45" s="565"/>
      <c r="N45" s="567" t="s">
        <v>
173</v>
      </c>
      <c r="O45" s="565"/>
      <c r="P45" s="600" t="s">
        <v>
174</v>
      </c>
      <c r="Q45" s="601"/>
      <c r="R45" s="602"/>
      <c r="S45" s="603"/>
      <c r="T45" s="603"/>
    </row>
    <row r="46" spans="1:20" ht="20.100000000000001" customHeight="1" thickBot="1">
      <c r="A46" s="427"/>
      <c r="B46" s="564" t="s">
        <v>
175</v>
      </c>
      <c r="C46" s="565"/>
      <c r="D46" s="480">
        <v>
376804</v>
      </c>
      <c r="E46" s="451">
        <f t="shared" si="5"/>
        <v>
0.3</v>
      </c>
      <c r="F46" s="604">
        <v>
-53.9</v>
      </c>
      <c r="G46" s="468">
        <v>
371295</v>
      </c>
      <c r="H46" s="594"/>
      <c r="I46" s="595"/>
      <c r="J46" s="596">
        <f t="shared" si="6"/>
        <v>
0.5</v>
      </c>
      <c r="K46" s="605">
        <v>
98.8</v>
      </c>
      <c r="L46" s="606"/>
      <c r="M46" s="607"/>
      <c r="N46" s="608">
        <v>
36</v>
      </c>
      <c r="O46" s="607"/>
      <c r="P46" s="608">
        <v>
97</v>
      </c>
      <c r="Q46" s="606"/>
      <c r="R46" s="609"/>
      <c r="S46" s="610"/>
      <c r="T46" s="610"/>
    </row>
    <row r="47" spans="1:20" ht="20.100000000000001" customHeight="1" thickTop="1">
      <c r="A47" s="427"/>
      <c r="B47" s="564" t="s">
        <v>
176</v>
      </c>
      <c r="C47" s="565"/>
      <c r="D47" s="588">
        <v>
20655338</v>
      </c>
      <c r="E47" s="451">
        <f t="shared" si="5"/>
        <v>
14.6</v>
      </c>
      <c r="F47" s="589">
        <v>
-6</v>
      </c>
      <c r="G47" s="468">
        <v>
13879919</v>
      </c>
      <c r="H47" s="594"/>
      <c r="I47" s="595"/>
      <c r="J47" s="596">
        <f t="shared" si="6"/>
        <v>
18.2</v>
      </c>
      <c r="K47" s="611" t="s">
        <v>
177</v>
      </c>
      <c r="L47" s="612"/>
      <c r="M47" s="612"/>
      <c r="N47" s="612"/>
      <c r="O47" s="612"/>
      <c r="P47" s="612"/>
      <c r="Q47" s="612"/>
      <c r="R47" s="613"/>
    </row>
    <row r="48" spans="1:20" ht="20.100000000000001" customHeight="1">
      <c r="A48" s="427"/>
      <c r="B48" s="564" t="s">
        <v>
178</v>
      </c>
      <c r="C48" s="565"/>
      <c r="D48" s="480">
        <v>
0</v>
      </c>
      <c r="E48" s="451">
        <f t="shared" si="5"/>
        <v>
0</v>
      </c>
      <c r="F48" s="589" t="s">
        <v>
43</v>
      </c>
      <c r="G48" s="468">
        <v>
0</v>
      </c>
      <c r="H48" s="594"/>
      <c r="I48" s="595"/>
      <c r="J48" s="596">
        <f t="shared" si="6"/>
        <v>
0</v>
      </c>
      <c r="K48" s="614" t="s">
        <v>
10</v>
      </c>
      <c r="L48" s="615"/>
      <c r="M48" s="616"/>
      <c r="N48" s="617" t="s">
        <v>
179</v>
      </c>
      <c r="O48" s="618"/>
      <c r="P48" s="619" t="s">
        <v>
156</v>
      </c>
      <c r="Q48" s="620" t="s">
        <v>
180</v>
      </c>
      <c r="R48" s="621"/>
      <c r="S48" s="622"/>
      <c r="T48" s="622"/>
    </row>
    <row r="49" spans="1:20" ht="20.100000000000001" customHeight="1">
      <c r="A49" s="427"/>
      <c r="B49" s="564" t="s">
        <v>
107</v>
      </c>
      <c r="C49" s="565"/>
      <c r="D49" s="480">
        <v>
1032179</v>
      </c>
      <c r="E49" s="451">
        <f t="shared" si="5"/>
        <v>
0.7</v>
      </c>
      <c r="F49" s="589">
        <v>
26.8</v>
      </c>
      <c r="G49" s="468">
        <v>
1032179</v>
      </c>
      <c r="H49" s="594"/>
      <c r="I49" s="595"/>
      <c r="J49" s="596">
        <f t="shared" si="6"/>
        <v>
1.4</v>
      </c>
      <c r="K49" s="623"/>
      <c r="L49" s="624"/>
      <c r="M49" s="587"/>
      <c r="N49" s="625"/>
      <c r="O49" s="626"/>
      <c r="P49" s="627"/>
      <c r="Q49" s="628" t="s">
        <v>
181</v>
      </c>
      <c r="R49" s="629"/>
      <c r="S49" s="593"/>
      <c r="T49" s="593"/>
    </row>
    <row r="50" spans="1:20" ht="20.100000000000001" customHeight="1">
      <c r="A50" s="427"/>
      <c r="B50" s="564" t="s">
        <v>
182</v>
      </c>
      <c r="C50" s="565"/>
      <c r="D50" s="588">
        <v>
0</v>
      </c>
      <c r="E50" s="451">
        <f t="shared" si="5"/>
        <v>
0</v>
      </c>
      <c r="F50" s="589" t="s">
        <v>
43</v>
      </c>
      <c r="G50" s="468">
        <v>
0</v>
      </c>
      <c r="H50" s="594"/>
      <c r="I50" s="595"/>
      <c r="J50" s="596">
        <f t="shared" si="6"/>
        <v>
0</v>
      </c>
      <c r="K50" s="614" t="s">
        <v>
183</v>
      </c>
      <c r="L50" s="616"/>
      <c r="M50" s="630" t="s">
        <v>
184</v>
      </c>
      <c r="N50" s="631">
        <v>
12723444</v>
      </c>
      <c r="O50" s="632"/>
      <c r="P50" s="633">
        <v>
-0.9</v>
      </c>
      <c r="Q50" s="631">
        <v>
1412474</v>
      </c>
      <c r="R50" s="634"/>
      <c r="S50" s="556"/>
      <c r="T50" s="556"/>
    </row>
    <row r="51" spans="1:20" ht="20.100000000000001" customHeight="1">
      <c r="A51" s="427"/>
      <c r="B51" s="635" t="s">
        <v>
69</v>
      </c>
      <c r="C51" s="636"/>
      <c r="D51" s="637">
        <f>
SUM(D38:D50)</f>
        <v>
141315667</v>
      </c>
      <c r="E51" s="638">
        <f t="shared" si="5"/>
        <v>
100</v>
      </c>
      <c r="F51" s="639">
        <v>
43.8</v>
      </c>
      <c r="G51" s="640">
        <f>
SUM(G38:I50)</f>
        <v>
76083659</v>
      </c>
      <c r="H51" s="641"/>
      <c r="I51" s="642"/>
      <c r="J51" s="643">
        <f t="shared" si="6"/>
        <v>
100</v>
      </c>
      <c r="K51" s="623" t="s">
        <v>
185</v>
      </c>
      <c r="L51" s="587"/>
      <c r="M51" s="644" t="s">
        <v>
186</v>
      </c>
      <c r="N51" s="645">
        <v>
12510240</v>
      </c>
      <c r="O51" s="646"/>
      <c r="P51" s="589">
        <v>
-1.3</v>
      </c>
      <c r="Q51" s="645">
        <v>
0</v>
      </c>
      <c r="R51" s="647"/>
      <c r="S51" s="556"/>
      <c r="T51" s="556"/>
    </row>
    <row r="52" spans="1:20" ht="20.100000000000001" customHeight="1" thickBot="1">
      <c r="A52" s="427"/>
      <c r="B52" s="648"/>
      <c r="C52" s="649"/>
      <c r="D52" s="650"/>
      <c r="E52" s="650">
        <f>
ROUND(D52/$D$51*100,1)</f>
        <v>
0</v>
      </c>
      <c r="F52" s="651"/>
      <c r="G52" s="652"/>
      <c r="H52" s="653"/>
      <c r="I52" s="654"/>
      <c r="J52" s="655">
        <f>
ROUND(G52/$G$51*100,1)</f>
        <v>
0</v>
      </c>
      <c r="K52" s="614" t="s">
        <v>
187</v>
      </c>
      <c r="L52" s="616"/>
      <c r="M52" s="630" t="s">
        <v>
184</v>
      </c>
      <c r="N52" s="631">
        <v>
2025059</v>
      </c>
      <c r="O52" s="632"/>
      <c r="P52" s="633">
        <v>
1.6</v>
      </c>
      <c r="Q52" s="631">
        <v>
265173</v>
      </c>
      <c r="R52" s="634"/>
      <c r="S52" s="556"/>
      <c r="T52" s="556"/>
    </row>
    <row r="53" spans="1:20" ht="20.100000000000001" customHeight="1">
      <c r="B53" s="656" t="s">
        <v>
188</v>
      </c>
      <c r="C53" s="579"/>
      <c r="D53" s="579"/>
      <c r="E53" s="579"/>
      <c r="F53" s="579"/>
      <c r="G53" s="579"/>
      <c r="H53" s="579"/>
      <c r="I53" s="579"/>
      <c r="J53" s="657"/>
      <c r="K53" s="586" t="s">
        <v>
185</v>
      </c>
      <c r="L53" s="587"/>
      <c r="M53" s="644" t="s">
        <v>
186</v>
      </c>
      <c r="N53" s="658">
        <v>
2006950</v>
      </c>
      <c r="O53" s="591"/>
      <c r="P53" s="659">
        <v>
1.9</v>
      </c>
      <c r="Q53" s="658">
        <v>
22790</v>
      </c>
      <c r="R53" s="660"/>
      <c r="S53" s="556"/>
      <c r="T53" s="556"/>
    </row>
    <row r="54" spans="1:20" ht="20.100000000000001" customHeight="1">
      <c r="B54" s="579"/>
      <c r="C54" s="579"/>
      <c r="D54" s="579"/>
      <c r="E54" s="579"/>
      <c r="F54" s="579"/>
      <c r="G54" s="579"/>
      <c r="H54" s="579"/>
      <c r="I54" s="579"/>
      <c r="J54" s="579"/>
      <c r="K54" s="661" t="s">
        <v>
189</v>
      </c>
      <c r="L54" s="616"/>
      <c r="M54" s="630" t="s">
        <v>
184</v>
      </c>
      <c r="N54" s="631">
        <v>
8932496</v>
      </c>
      <c r="O54" s="632"/>
      <c r="P54" s="633">
        <v>
2.2000000000000002</v>
      </c>
      <c r="Q54" s="631">
        <v>
1455357</v>
      </c>
      <c r="R54" s="634"/>
      <c r="S54" s="556"/>
      <c r="T54" s="556"/>
    </row>
    <row r="55" spans="1:20" ht="20.100000000000001" customHeight="1">
      <c r="B55" s="579"/>
      <c r="C55" s="579"/>
      <c r="D55" s="579"/>
      <c r="E55" s="579"/>
      <c r="F55" s="579"/>
      <c r="G55" s="579"/>
      <c r="H55" s="579"/>
      <c r="I55" s="579"/>
      <c r="J55" s="579"/>
      <c r="K55" s="586" t="s">
        <v>
190</v>
      </c>
      <c r="L55" s="587"/>
      <c r="M55" s="644" t="s">
        <v>
186</v>
      </c>
      <c r="N55" s="658">
        <v>
8570292</v>
      </c>
      <c r="O55" s="591"/>
      <c r="P55" s="589">
        <v>
0.8</v>
      </c>
      <c r="Q55" s="658">
        <v>
12103</v>
      </c>
      <c r="R55" s="660"/>
      <c r="S55" s="556"/>
      <c r="T55" s="556"/>
    </row>
    <row r="56" spans="1:20" ht="20.100000000000001" customHeight="1">
      <c r="B56" s="579"/>
      <c r="C56" s="579"/>
      <c r="D56" s="579"/>
      <c r="E56" s="579"/>
      <c r="F56" s="579"/>
      <c r="G56" s="579"/>
      <c r="H56" s="579"/>
      <c r="I56" s="579"/>
      <c r="J56" s="579"/>
      <c r="K56" s="661" t="s">
        <v>
189</v>
      </c>
      <c r="L56" s="616"/>
      <c r="M56" s="630" t="s">
        <v>
184</v>
      </c>
      <c r="N56" s="631">
        <v>
80724</v>
      </c>
      <c r="O56" s="632"/>
      <c r="P56" s="633">
        <v>
-2.2999999999999998</v>
      </c>
      <c r="Q56" s="631">
        <v>
29783</v>
      </c>
      <c r="R56" s="634"/>
    </row>
    <row r="57" spans="1:20" ht="20.100000000000001" customHeight="1">
      <c r="B57" s="579"/>
      <c r="C57" s="579"/>
      <c r="D57" s="579"/>
      <c r="E57" s="579"/>
      <c r="F57" s="579"/>
      <c r="G57" s="579"/>
      <c r="H57" s="579"/>
      <c r="I57" s="579"/>
      <c r="J57" s="579"/>
      <c r="K57" s="662" t="s">
        <v>
191</v>
      </c>
      <c r="L57" s="663"/>
      <c r="M57" s="644" t="s">
        <v>
186</v>
      </c>
      <c r="N57" s="658">
        <v>
80724</v>
      </c>
      <c r="O57" s="591"/>
      <c r="P57" s="659">
        <v>
-2.2999999999999998</v>
      </c>
      <c r="Q57" s="658">
        <v>
0</v>
      </c>
      <c r="R57" s="660"/>
    </row>
    <row r="58" spans="1:20" ht="20.100000000000001" customHeight="1">
      <c r="B58" s="579"/>
      <c r="C58" s="579"/>
      <c r="D58" s="579"/>
      <c r="E58" s="579"/>
      <c r="F58" s="579"/>
      <c r="G58" s="579"/>
      <c r="H58" s="579"/>
      <c r="I58" s="579"/>
      <c r="J58" s="579"/>
      <c r="K58" s="661" t="s">
        <v>
192</v>
      </c>
      <c r="L58" s="616"/>
      <c r="M58" s="630" t="s">
        <v>
184</v>
      </c>
      <c r="N58" s="631">
        <v>
1775168</v>
      </c>
      <c r="O58" s="632"/>
      <c r="P58" s="633">
        <v>
-1.1000000000000001</v>
      </c>
      <c r="Q58" s="631">
        <v>
998648</v>
      </c>
      <c r="R58" s="634"/>
    </row>
    <row r="59" spans="1:20" ht="20.100000000000001" customHeight="1">
      <c r="B59" s="579"/>
      <c r="C59" s="579"/>
      <c r="D59" s="579"/>
      <c r="E59" s="579"/>
      <c r="F59" s="579"/>
      <c r="G59" s="579"/>
      <c r="H59" s="579"/>
      <c r="I59" s="579"/>
      <c r="J59" s="579"/>
      <c r="K59" s="662" t="s">
        <v>
191</v>
      </c>
      <c r="L59" s="663"/>
      <c r="M59" s="644" t="s">
        <v>
186</v>
      </c>
      <c r="N59" s="658">
        <v>
1775168</v>
      </c>
      <c r="O59" s="591"/>
      <c r="P59" s="589">
        <v>
-1.1000000000000001</v>
      </c>
      <c r="Q59" s="658">
        <v>
0</v>
      </c>
      <c r="R59" s="660"/>
    </row>
    <row r="60" spans="1:20" ht="20.100000000000001" customHeight="1">
      <c r="B60" s="579"/>
      <c r="C60" s="579"/>
      <c r="D60" s="579"/>
      <c r="E60" s="579"/>
      <c r="F60" s="579"/>
      <c r="G60" s="579"/>
      <c r="H60" s="579"/>
      <c r="I60" s="579"/>
      <c r="J60" s="579"/>
      <c r="K60" s="661" t="s">
        <v>
192</v>
      </c>
      <c r="L60" s="616"/>
      <c r="M60" s="630" t="s">
        <v>
184</v>
      </c>
      <c r="N60" s="664">
        <v>
380665</v>
      </c>
      <c r="O60" s="665"/>
      <c r="P60" s="411">
        <v>
0.7</v>
      </c>
      <c r="Q60" s="666">
        <v>
0</v>
      </c>
      <c r="R60" s="667"/>
    </row>
    <row r="61" spans="1:20" ht="20.100000000000001" customHeight="1" thickBot="1">
      <c r="B61" s="579"/>
      <c r="C61" s="579"/>
      <c r="D61" s="579"/>
      <c r="E61" s="579"/>
      <c r="F61" s="579"/>
      <c r="G61" s="579"/>
      <c r="H61" s="579"/>
      <c r="I61" s="579"/>
      <c r="J61" s="579"/>
      <c r="K61" s="668" t="s">
        <v>
193</v>
      </c>
      <c r="L61" s="669"/>
      <c r="M61" s="670" t="s">
        <v>
186</v>
      </c>
      <c r="N61" s="671">
        <v>
380665</v>
      </c>
      <c r="O61" s="672"/>
      <c r="P61" s="412">
        <v>
0.7</v>
      </c>
      <c r="Q61" s="673">
        <v>
180157</v>
      </c>
      <c r="R61" s="674"/>
    </row>
    <row r="62" spans="1:20" ht="19.5" customHeight="1"/>
    <row r="63" spans="1:20" ht="19.5" customHeight="1"/>
    <row r="64" spans="1:20" ht="24" customHeight="1"/>
    <row r="65" ht="19.5" customHeight="1"/>
    <row r="66" ht="19.5" customHeight="1"/>
    <row r="67" ht="19.5" customHeight="1"/>
    <row r="68" ht="6.6" customHeight="1"/>
  </sheetData>
  <mergeCells count="242">
    <mergeCell ref="K61:L61"/>
    <mergeCell ref="N61:O61"/>
    <mergeCell ref="Q61:R61"/>
    <mergeCell ref="K59:L59"/>
    <mergeCell ref="N59:O59"/>
    <mergeCell ref="Q59:R59"/>
    <mergeCell ref="K60:L60"/>
    <mergeCell ref="N60:O60"/>
    <mergeCell ref="Q60:R60"/>
    <mergeCell ref="K57:L57"/>
    <mergeCell ref="N57:O57"/>
    <mergeCell ref="Q57:R57"/>
    <mergeCell ref="K58:L58"/>
    <mergeCell ref="N58:O58"/>
    <mergeCell ref="Q58:R58"/>
    <mergeCell ref="K55:L55"/>
    <mergeCell ref="N55:O55"/>
    <mergeCell ref="Q55:R55"/>
    <mergeCell ref="K56:L56"/>
    <mergeCell ref="N56:O56"/>
    <mergeCell ref="Q56:R56"/>
    <mergeCell ref="K53:L53"/>
    <mergeCell ref="N53:O53"/>
    <mergeCell ref="Q53:R53"/>
    <mergeCell ref="K54:L54"/>
    <mergeCell ref="N54:O54"/>
    <mergeCell ref="Q54:R54"/>
    <mergeCell ref="K51:L51"/>
    <mergeCell ref="N51:O51"/>
    <mergeCell ref="Q51:R51"/>
    <mergeCell ref="K52:L52"/>
    <mergeCell ref="N52:O52"/>
    <mergeCell ref="Q52:R52"/>
    <mergeCell ref="B51:C52"/>
    <mergeCell ref="D51:D52"/>
    <mergeCell ref="E51:E52"/>
    <mergeCell ref="F51:F52"/>
    <mergeCell ref="G51:I52"/>
    <mergeCell ref="J51:J52"/>
    <mergeCell ref="G49:I49"/>
    <mergeCell ref="Q49:R49"/>
    <mergeCell ref="B50:C50"/>
    <mergeCell ref="G50:I50"/>
    <mergeCell ref="K50:L50"/>
    <mergeCell ref="N50:O50"/>
    <mergeCell ref="Q50:R50"/>
    <mergeCell ref="B47:C47"/>
    <mergeCell ref="G47:I47"/>
    <mergeCell ref="K47:R47"/>
    <mergeCell ref="B48:C48"/>
    <mergeCell ref="G48:I48"/>
    <mergeCell ref="K48:M49"/>
    <mergeCell ref="N48:O49"/>
    <mergeCell ref="P48:P49"/>
    <mergeCell ref="Q48:R48"/>
    <mergeCell ref="B49:C49"/>
    <mergeCell ref="B45:C45"/>
    <mergeCell ref="G45:I45"/>
    <mergeCell ref="K45:M45"/>
    <mergeCell ref="N45:O45"/>
    <mergeCell ref="P45:R45"/>
    <mergeCell ref="B46:C46"/>
    <mergeCell ref="G46:I46"/>
    <mergeCell ref="K46:M46"/>
    <mergeCell ref="N46:O46"/>
    <mergeCell ref="P46:R46"/>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39:C39"/>
    <mergeCell ref="G39:I39"/>
    <mergeCell ref="K39:M39"/>
    <mergeCell ref="N39:O39"/>
    <mergeCell ref="Q39:R39"/>
    <mergeCell ref="B40:C40"/>
    <mergeCell ref="G40:I40"/>
    <mergeCell ref="K40:M40"/>
    <mergeCell ref="N40:O40"/>
    <mergeCell ref="Q40:R40"/>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2:C32"/>
    <mergeCell ref="P32:Q32"/>
    <mergeCell ref="B33:C33"/>
    <mergeCell ref="G33:I33"/>
    <mergeCell ref="J33:K33"/>
    <mergeCell ref="M33:N33"/>
    <mergeCell ref="P33:Q33"/>
    <mergeCell ref="B30:C30"/>
    <mergeCell ref="G30:I30"/>
    <mergeCell ref="J30:K30"/>
    <mergeCell ref="M30:N30"/>
    <mergeCell ref="B31:C31"/>
    <mergeCell ref="P31:Q31"/>
    <mergeCell ref="B28:C28"/>
    <mergeCell ref="G28:I28"/>
    <mergeCell ref="J28:K28"/>
    <mergeCell ref="M28:N28"/>
    <mergeCell ref="P28:Q28"/>
    <mergeCell ref="B29:C29"/>
    <mergeCell ref="G29:I29"/>
    <mergeCell ref="J29:K29"/>
    <mergeCell ref="M29:N29"/>
    <mergeCell ref="P29:R30"/>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2:C22"/>
    <mergeCell ref="G22:I22"/>
    <mergeCell ref="J22:K22"/>
    <mergeCell ref="M22:N22"/>
    <mergeCell ref="P22:Q22"/>
    <mergeCell ref="B23:C23"/>
    <mergeCell ref="G23:I23"/>
    <mergeCell ref="J23:K23"/>
    <mergeCell ref="M23:N23"/>
    <mergeCell ref="P23:Q23"/>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B9:C9"/>
    <mergeCell ref="G9:I9"/>
    <mergeCell ref="J9:K9"/>
    <mergeCell ref="M9:N9"/>
    <mergeCell ref="P9:Q9"/>
    <mergeCell ref="B10:C10"/>
    <mergeCell ref="G10:I10"/>
    <mergeCell ref="J10:K10"/>
    <mergeCell ref="M10:N10"/>
    <mergeCell ref="P10:Q10"/>
    <mergeCell ref="B7:C7"/>
    <mergeCell ref="H7:I7"/>
    <mergeCell ref="J7:K7"/>
    <mergeCell ref="M7:N7"/>
    <mergeCell ref="P7:Q7"/>
    <mergeCell ref="B8:C8"/>
    <mergeCell ref="H8:I8"/>
    <mergeCell ref="J8:K8"/>
    <mergeCell ref="M8:N8"/>
    <mergeCell ref="P8:Q8"/>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中央・左</vt:lpstr>
      <vt:lpstr>中央・右</vt:lpstr>
      <vt:lpstr>中央・右!Print_Area</vt:lpstr>
      <vt:lpstr>中央・左!Print_Area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2021-12-14T02:01:22Z</dcterms:modified>
</cp:coreProperties>
</file>